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hiama.sharepoint.com/sites/PFA-Pricing/Shared Documents/Pricing/Cost Reports - 2023 forward/Group Adult Foster Care (GAFC)/FY2025/5. Final Cost Report Documents/"/>
    </mc:Choice>
  </mc:AlternateContent>
  <xr:revisionPtr revIDLastSave="0" documentId="8_{5080FAE0-2A8D-4F8C-891A-9F5670D7FC2B}" xr6:coauthVersionLast="47" xr6:coauthVersionMax="47" xr10:uidLastSave="{00000000-0000-0000-0000-000000000000}"/>
  <workbookProtection workbookAlgorithmName="SHA-512" workbookHashValue="6J/1itnhsCIgq/E1PwL7QCbHg5vX6r/rwJ8J4XgJzLHRlRuXR/H4HzR0aVExdXje5W9ZqPug/nS3TxD/mlhaxA==" workbookSaltValue="4qkB+CTVq9CyrMhJYSEC/g==" workbookSpinCount="100000" lockStructure="1"/>
  <bookViews>
    <workbookView xWindow="-6615" yWindow="-14040" windowWidth="18615" windowHeight="12090" tabRatio="912" xr2:uid="{00000000-000D-0000-FFFF-FFFF00000000}"/>
  </bookViews>
  <sheets>
    <sheet name="General Information" sheetId="2" r:id="rId1"/>
    <sheet name="A-Revenue" sheetId="3" r:id="rId2"/>
    <sheet name="A1-Other Revenue" sheetId="4" r:id="rId3"/>
    <sheet name="B-Administrative Expenses" sheetId="5" r:id="rId4"/>
    <sheet name="B1-Other Indirect Staffing" sheetId="6" r:id="rId5"/>
    <sheet name="B2-Occupancy Expenses" sheetId="7" r:id="rId6"/>
    <sheet name="B3-Other Admin Expenses" sheetId="8" r:id="rId7"/>
    <sheet name="B4-Non-Reimbursable Expense" sheetId="9" r:id="rId8"/>
    <sheet name="C-Direct Care Expenses" sheetId="10" r:id="rId9"/>
    <sheet name="C1-Other Direct Staffing" sheetId="12" r:id="rId10"/>
    <sheet name="Summary" sheetId="15" r:id="rId11"/>
    <sheet name="Stmt Certification" sheetId="16" r:id="rId12"/>
    <sheet name="GAFC Provider List" sheetId="17" r:id="rId13"/>
    <sheet name="RawData GAFC" sheetId="23" state="hidden" r:id="rId14"/>
    <sheet name="UpdateData" sheetId="18" state="hidden" r:id="rId15"/>
    <sheet name="Lookup" sheetId="20" state="hidden" r:id="rId16"/>
  </sheets>
  <definedNames>
    <definedName name="AFCFilers">'GAFC Provider List'!$A$1:$A$3</definedName>
    <definedName name="AFCProviders">'GAFC Provider List'!$A$1:$A$3</definedName>
    <definedName name="AFCProviders2" localSheetId="12">'GAFC Provider List'!$A$1:$A$3</definedName>
    <definedName name="CaregiverAndServiceData">#REF!</definedName>
    <definedName name="DropDeadDate">Lookup!$E$2</definedName>
    <definedName name="EndDate">Lookup!$H$2</definedName>
    <definedName name="FileName">Lookup!$N$2</definedName>
    <definedName name="Footer">Lookup!$K$2</definedName>
    <definedName name="For">Lookup!$I$2</definedName>
    <definedName name="Header">Lookup!$J$2</definedName>
    <definedName name="NonReimburseableExpenseDetails">'B4-Non-Reimbursable Expense'!$A$1:$C$33</definedName>
    <definedName name="OfficerDate">'Stmt Certification'!$E$15</definedName>
    <definedName name="Operating_Results_and_Margin">Summary!$B$53:$E$57</definedName>
    <definedName name="OrganizationName">'GAFC Provider List'!$A$2:$A$3</definedName>
    <definedName name="OrgID">'GAFC Provider List'!#REF!</definedName>
    <definedName name="OtherAdministrativeExpenseDetails">'B3-Other Admin Expenses'!$A$1:$C$33</definedName>
    <definedName name="OtherDirectStaffing">#REF!</definedName>
    <definedName name="OtherDirectStaffingExpenseDetails">'C1-Other Direct Staffing'!$A$1:$H$33</definedName>
    <definedName name="OtherIndirectStaffingExpenseDetails">'B1-Other Indirect Staffing'!$A$1:$H$33</definedName>
    <definedName name="OtherRevenue">'A1-Other Revenue'!$A$1:$C$33</definedName>
    <definedName name="OtherRevenueDetails">'B4-Non-Reimbursable Expense'!$A$1:$C$33</definedName>
    <definedName name="PreparerDate">'Stmt Certification'!$E$20</definedName>
    <definedName name="_xlnm.Print_Area" localSheetId="2">'A1-Other Revenue'!$A$1:$E$33</definedName>
    <definedName name="_xlnm.Print_Area" localSheetId="1">'A-Revenue'!$A$1:$C$30</definedName>
    <definedName name="_xlnm.Print_Area" localSheetId="4">'B1-Other Indirect Staffing'!$A$1:$I$33</definedName>
    <definedName name="_xlnm.Print_Area" localSheetId="5">'B2-Occupancy Expenses'!$A$1:$E$15</definedName>
    <definedName name="_xlnm.Print_Area" localSheetId="6">'B3-Other Admin Expenses'!$A$1:$E$33</definedName>
    <definedName name="_xlnm.Print_Area" localSheetId="7">'B4-Non-Reimbursable Expense'!$A$1:$D$33</definedName>
    <definedName name="_xlnm.Print_Area" localSheetId="3">'B-Administrative Expenses'!$A$1:$L$45</definedName>
    <definedName name="_xlnm.Print_Area" localSheetId="9">'C1-Other Direct Staffing'!$A$1:$I$33</definedName>
    <definedName name="_xlnm.Print_Area" localSheetId="12">'GAFC Provider List'!$A$1:$A$3</definedName>
    <definedName name="_xlnm.Print_Area" localSheetId="0">'General Information'!$A$1:$E$50</definedName>
    <definedName name="_xlnm.Print_Area" localSheetId="11">'Stmt Certification'!$A$1:$F$25</definedName>
    <definedName name="_xlnm.Print_Area" localSheetId="10">Summary!$A$1:$E$57</definedName>
    <definedName name="_xlnm.Print_Titles" localSheetId="0">'General Information'!$2:$2</definedName>
    <definedName name="_xlnm.Print_Titles" localSheetId="14">UpdateData!$A:$A</definedName>
    <definedName name="ReportYear">Lookup!$L$2</definedName>
    <definedName name="StartDate">Lookup!$G$2</definedName>
    <definedName name="tblCaregiverStipendsDATA">#REF!</definedName>
    <definedName name="tblGeneralInformationDATA">#REF!</definedName>
    <definedName name="tblNonSalaryRelatedDATA">#REF!</definedName>
    <definedName name="tblOccupancyDATA">#REF!</definedName>
    <definedName name="tblRevenueDATA">#REF!</definedName>
    <definedName name="tblStaffingDATA">#REF!</definedName>
    <definedName name="tblStmtOfCertificationDATA">#REF!</definedName>
    <definedName name="tblSummaryDATA">#REF!</definedName>
    <definedName name="TypeOfCare">Lookup!$A$2:$A$3</definedName>
    <definedName name="UnregisteredAgency" localSheetId="12">'GAFC Provider List'!$A$2</definedName>
    <definedName name="UpdatedBy">Lookup!$B$2</definedName>
    <definedName name="UpdatedOn">Lookup!$C$2</definedName>
    <definedName name="Year">#REF!</definedName>
    <definedName name="YesORNo">Lookup!$M$2:$M$3</definedName>
    <definedName name="Z_3CF3A837_7145_4E2E_8915_BA37DFFD1C31_.wvu.Cols" localSheetId="1" hidden="1">'A-Revenue'!$E:$E</definedName>
    <definedName name="Z_3CF3A837_7145_4E2E_8915_BA37DFFD1C31_.wvu.PrintArea" localSheetId="1" hidden="1">'A-Revenue'!$A$1:$D$29</definedName>
    <definedName name="Z_3CF3A837_7145_4E2E_8915_BA37DFFD1C31_.wvu.PrintArea" localSheetId="0" hidden="1">'General Information'!$A$17:$C$50</definedName>
    <definedName name="Z_3CF3A837_7145_4E2E_8915_BA37DFFD1C31_.wvu.PrintArea" localSheetId="11" hidden="1">'Stmt Certification'!$A$1:$F$23</definedName>
    <definedName name="Z_3CF3A837_7145_4E2E_8915_BA37DFFD1C31_.wvu.PrintTitles" localSheetId="0" hidden="1">'General Information'!$2:$2</definedName>
    <definedName name="Z_43E61ED1_6D84_4C84_A41C_B12F632B2CE1_.wvu.Cols" localSheetId="1" hidden="1">'A-Revenue'!$E:$E</definedName>
    <definedName name="Z_43E61ED1_6D84_4C84_A41C_B12F632B2CE1_.wvu.PrintArea" localSheetId="1" hidden="1">'A-Revenue'!$A$1:$D$29</definedName>
    <definedName name="Z_43E61ED1_6D84_4C84_A41C_B12F632B2CE1_.wvu.PrintArea" localSheetId="0" hidden="1">'General Information'!$A$17:$C$50</definedName>
    <definedName name="Z_43E61ED1_6D84_4C84_A41C_B12F632B2CE1_.wvu.PrintArea" localSheetId="11" hidden="1">'Stmt Certification'!$A$1:$F$23</definedName>
    <definedName name="Z_43E61ED1_6D84_4C84_A41C_B12F632B2CE1_.wvu.PrintTitles" localSheetId="0" hidden="1">'General Information'!$2:$2</definedName>
    <definedName name="Z_685A2E79_1796_44F8_B950_02A0300E5822_.wvu.Cols" localSheetId="1" hidden="1">'A-Revenue'!$E:$E</definedName>
    <definedName name="Z_685A2E79_1796_44F8_B950_02A0300E5822_.wvu.PrintArea" localSheetId="2" hidden="1">'A1-Other Revenue'!$A$1:$C$33</definedName>
    <definedName name="Z_685A2E79_1796_44F8_B950_02A0300E5822_.wvu.PrintArea" localSheetId="1" hidden="1">'A-Revenue'!$A$1:$C$30</definedName>
    <definedName name="Z_685A2E79_1796_44F8_B950_02A0300E5822_.wvu.PrintArea" localSheetId="4" hidden="1">'B1-Other Indirect Staffing'!$A$1:$H$33</definedName>
    <definedName name="Z_685A2E79_1796_44F8_B950_02A0300E5822_.wvu.PrintArea" localSheetId="5" hidden="1">'B2-Occupancy Expenses'!$A$1:$C$15</definedName>
    <definedName name="Z_685A2E79_1796_44F8_B950_02A0300E5822_.wvu.PrintArea" localSheetId="6" hidden="1">'B3-Other Admin Expenses'!$A$1:$C$33</definedName>
    <definedName name="Z_685A2E79_1796_44F8_B950_02A0300E5822_.wvu.PrintArea" localSheetId="7" hidden="1">'B4-Non-Reimbursable Expense'!$A$1:$C$33</definedName>
    <definedName name="Z_685A2E79_1796_44F8_B950_02A0300E5822_.wvu.PrintArea" localSheetId="9" hidden="1">'C1-Other Direct Staffing'!$A$1:$H$33</definedName>
    <definedName name="Z_685A2E79_1796_44F8_B950_02A0300E5822_.wvu.PrintArea" localSheetId="12" hidden="1">'GAFC Provider List'!$A$1:$A$3</definedName>
    <definedName name="Z_685A2E79_1796_44F8_B950_02A0300E5822_.wvu.PrintArea" localSheetId="0" hidden="1">'General Information'!$A$17:$C$50</definedName>
    <definedName name="Z_685A2E79_1796_44F8_B950_02A0300E5822_.wvu.PrintArea" localSheetId="11" hidden="1">'Stmt Certification'!$A$1:$F$25</definedName>
    <definedName name="Z_685A2E79_1796_44F8_B950_02A0300E5822_.wvu.PrintArea" localSheetId="10" hidden="1">Summary!$A$1:$E$57</definedName>
    <definedName name="Z_685A2E79_1796_44F8_B950_02A0300E5822_.wvu.PrintTitles" localSheetId="0" hidden="1">'General Information'!$2:$2</definedName>
    <definedName name="Z_685A2E79_1796_44F8_B950_02A0300E5822_.wvu.PrintTitles" localSheetId="14" hidden="1">UpdateData!$A:$A</definedName>
  </definedNames>
  <calcPr calcId="191028"/>
  <customWorkbookViews>
    <customWorkbookView name="Emily Shaw - Personal View" guid="{685A2E79-1796-44F8-B950-02A0300E5822}" mergeInterval="0" personalView="1" maximized="1" windowWidth="1916" windowHeight="815" tabRatio="925" activeSheetId="16"/>
    <customWorkbookView name="tfaiella - Personal View" guid="{3CF3A837-7145-4E2E-8915-BA37DFFD1C31}" mergeInterval="0" personalView="1" maximized="1" windowWidth="1436" windowHeight="696" tabRatio="899" activeSheetId="7"/>
    <customWorkbookView name="KEVIN FLYNN - Personal View" guid="{43E61ED1-6D84-4C84-A41C-B12F632B2CE1}" mergeInterval="0" personalView="1" maximized="1" xWindow="1" yWindow="1" windowWidth="1280" windowHeight="727" tabRatio="899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3" l="1"/>
  <c r="B4" i="23"/>
  <c r="C4" i="23"/>
  <c r="D4" i="23"/>
  <c r="E4" i="23"/>
  <c r="F4" i="23"/>
  <c r="G4" i="23"/>
  <c r="H4" i="23"/>
  <c r="I4" i="23"/>
  <c r="J4" i="23"/>
  <c r="K4" i="23"/>
  <c r="L4" i="23"/>
  <c r="M4" i="23"/>
  <c r="N4" i="23"/>
  <c r="O4" i="23"/>
  <c r="P4" i="23"/>
  <c r="Q4" i="23"/>
  <c r="R4" i="23"/>
  <c r="S4" i="23"/>
  <c r="T4" i="23"/>
  <c r="U4" i="23"/>
  <c r="V4" i="23"/>
  <c r="W4" i="23"/>
  <c r="X4" i="23"/>
  <c r="Y4" i="23"/>
  <c r="Z4" i="23"/>
  <c r="AA4" i="23"/>
  <c r="AB4" i="23"/>
  <c r="AC4" i="23"/>
  <c r="AD4" i="23"/>
  <c r="AE4" i="23"/>
  <c r="AF4" i="23"/>
  <c r="AG4" i="23"/>
  <c r="AH4" i="23"/>
  <c r="AI4" i="23"/>
  <c r="AJ4" i="23"/>
  <c r="AK4" i="23"/>
  <c r="AL4" i="23"/>
  <c r="AM4" i="23"/>
  <c r="AN4" i="23"/>
  <c r="AO4" i="23"/>
  <c r="AP4" i="23"/>
  <c r="AQ4" i="23"/>
  <c r="AR4" i="23"/>
  <c r="AS4" i="23"/>
  <c r="AT4" i="23"/>
  <c r="AU4" i="23"/>
  <c r="AV4" i="23"/>
  <c r="AW4" i="23"/>
  <c r="AX4" i="23"/>
  <c r="AY4" i="23"/>
  <c r="AZ4" i="23"/>
  <c r="BA4" i="23"/>
  <c r="BB4" i="23"/>
  <c r="BC4" i="23"/>
  <c r="BD4" i="23"/>
  <c r="BE4" i="23"/>
  <c r="BF4" i="23"/>
  <c r="BG4" i="23"/>
  <c r="BH4" i="23"/>
  <c r="BI4" i="23"/>
  <c r="BJ4" i="23"/>
  <c r="BK4" i="23"/>
  <c r="BL4" i="23"/>
  <c r="BM4" i="23"/>
  <c r="BN4" i="23"/>
  <c r="BO4" i="23"/>
  <c r="BP4" i="23"/>
  <c r="BQ4" i="23"/>
  <c r="BR4" i="23"/>
  <c r="BS4" i="23"/>
  <c r="BT4" i="23"/>
  <c r="BU4" i="23"/>
  <c r="BV4" i="23"/>
  <c r="BW4" i="23"/>
  <c r="BX4" i="23"/>
  <c r="BY4" i="23"/>
  <c r="BZ4" i="23"/>
  <c r="CA4" i="23"/>
  <c r="CB4" i="23"/>
  <c r="CC4" i="23"/>
  <c r="CD4" i="23"/>
  <c r="CE4" i="23"/>
  <c r="CF4" i="23"/>
  <c r="CG4" i="23"/>
  <c r="CH4" i="23"/>
  <c r="CI4" i="23"/>
  <c r="CJ4" i="23"/>
  <c r="CK4" i="23"/>
  <c r="CL4" i="23"/>
  <c r="CM4" i="23"/>
  <c r="CN4" i="23"/>
  <c r="CO4" i="23"/>
  <c r="CP4" i="23"/>
  <c r="CQ4" i="23"/>
  <c r="CR4" i="23"/>
  <c r="CS4" i="23"/>
  <c r="CT4" i="23"/>
  <c r="CU4" i="23"/>
  <c r="CV4" i="23"/>
  <c r="CW4" i="23"/>
  <c r="CX4" i="23"/>
  <c r="CY4" i="23"/>
  <c r="CZ4" i="23"/>
  <c r="DA4" i="23"/>
  <c r="DB4" i="23"/>
  <c r="DC4" i="23"/>
  <c r="DD4" i="23"/>
  <c r="DE4" i="23"/>
  <c r="DF4" i="23"/>
  <c r="DG4" i="23"/>
  <c r="DH4" i="23"/>
  <c r="DI4" i="23"/>
  <c r="DJ4" i="23"/>
  <c r="DK4" i="23"/>
  <c r="DL4" i="23"/>
  <c r="DM4" i="23"/>
  <c r="DN4" i="23"/>
  <c r="DO4" i="23"/>
  <c r="DP4" i="23"/>
  <c r="DQ4" i="23"/>
  <c r="DR4" i="23"/>
  <c r="DS4" i="23"/>
  <c r="DT4" i="23"/>
  <c r="DU4" i="23"/>
  <c r="DV4" i="23"/>
  <c r="DW4" i="23"/>
  <c r="DX4" i="23"/>
  <c r="DY4" i="23"/>
  <c r="DZ4" i="23"/>
  <c r="EA4" i="23"/>
  <c r="EB4" i="23"/>
  <c r="EC4" i="23"/>
  <c r="ED4" i="23"/>
  <c r="EE4" i="23"/>
  <c r="EF4" i="23"/>
  <c r="EG4" i="23"/>
  <c r="EH4" i="23"/>
  <c r="EI4" i="23"/>
  <c r="EJ4" i="23"/>
  <c r="EK4" i="23"/>
  <c r="EL4" i="23"/>
  <c r="EM4" i="23"/>
  <c r="EN4" i="23"/>
  <c r="EO4" i="23"/>
  <c r="EP4" i="23"/>
  <c r="EQ4" i="23"/>
  <c r="ER4" i="23"/>
  <c r="ES4" i="23"/>
  <c r="ET4" i="23"/>
  <c r="EU4" i="23"/>
  <c r="EV4" i="23"/>
  <c r="EW4" i="23"/>
  <c r="EX4" i="23"/>
  <c r="EY4" i="23"/>
  <c r="EZ4" i="23"/>
  <c r="FA4" i="23"/>
  <c r="FB4" i="23"/>
  <c r="FC4" i="23"/>
  <c r="FD4" i="23"/>
  <c r="FE4" i="23"/>
  <c r="FF4" i="23"/>
  <c r="FG4" i="23"/>
  <c r="FH4" i="23"/>
  <c r="FI4" i="23"/>
  <c r="FJ4" i="23"/>
  <c r="FK4" i="23"/>
  <c r="FL4" i="23"/>
  <c r="FM4" i="23"/>
  <c r="FN4" i="23"/>
  <c r="FO4" i="23"/>
  <c r="FP4" i="23"/>
  <c r="FQ4" i="23"/>
  <c r="FR4" i="23"/>
  <c r="FS4" i="23"/>
  <c r="FT4" i="23"/>
  <c r="FU4" i="23"/>
  <c r="FV4" i="23"/>
  <c r="FW4" i="23"/>
  <c r="FX4" i="23"/>
  <c r="FY4" i="23"/>
  <c r="FZ4" i="23"/>
  <c r="GA4" i="23"/>
  <c r="GB4" i="23"/>
  <c r="GC4" i="23"/>
  <c r="GD4" i="23"/>
  <c r="GE4" i="23"/>
  <c r="GF4" i="23"/>
  <c r="GG4" i="23"/>
  <c r="GH4" i="23"/>
  <c r="GI4" i="23"/>
  <c r="GJ4" i="23"/>
  <c r="GK4" i="23"/>
  <c r="GL4" i="23"/>
  <c r="GM4" i="23"/>
  <c r="GN4" i="23"/>
  <c r="GO4" i="23"/>
  <c r="GP4" i="23"/>
  <c r="GQ4" i="23"/>
  <c r="GR4" i="23"/>
  <c r="GS4" i="23"/>
  <c r="GT4" i="23"/>
  <c r="GU4" i="23"/>
  <c r="GV4" i="23"/>
  <c r="GW4" i="23"/>
  <c r="GX4" i="23"/>
  <c r="GY4" i="23"/>
  <c r="GZ4" i="23"/>
  <c r="HA4" i="23"/>
  <c r="HB4" i="23"/>
  <c r="HC4" i="23"/>
  <c r="HD4" i="23"/>
  <c r="HE4" i="23"/>
  <c r="HF4" i="23"/>
  <c r="HG4" i="23"/>
  <c r="HH4" i="23"/>
  <c r="HI4" i="23"/>
  <c r="HJ4" i="23"/>
  <c r="HK4" i="23"/>
  <c r="HL4" i="23"/>
  <c r="HM4" i="23"/>
  <c r="HN4" i="23"/>
  <c r="HO4" i="23"/>
  <c r="HP4" i="23"/>
  <c r="HQ4" i="23"/>
  <c r="HR4" i="23"/>
  <c r="HS4" i="23"/>
  <c r="HT4" i="23"/>
  <c r="HU4" i="23"/>
  <c r="HV4" i="23"/>
  <c r="HW4" i="23"/>
  <c r="HX4" i="23"/>
  <c r="HY4" i="23"/>
  <c r="HZ4" i="23"/>
  <c r="IA4" i="23"/>
  <c r="IB4" i="23"/>
  <c r="IC4" i="23"/>
  <c r="ID4" i="23"/>
  <c r="IE4" i="23"/>
  <c r="IF4" i="23"/>
  <c r="IG4" i="23"/>
  <c r="IH4" i="23"/>
  <c r="II4" i="23"/>
  <c r="IJ4" i="23"/>
  <c r="IK4" i="23"/>
  <c r="IL4" i="23"/>
  <c r="IM4" i="23"/>
  <c r="IN4" i="23"/>
  <c r="IO4" i="23"/>
  <c r="IP4" i="23"/>
  <c r="IQ4" i="23"/>
  <c r="IR4" i="23"/>
  <c r="IS4" i="23"/>
  <c r="IT4" i="23"/>
  <c r="IU4" i="23"/>
  <c r="IV4" i="23"/>
  <c r="IW4" i="23"/>
  <c r="IX4" i="23"/>
  <c r="IY4" i="23"/>
  <c r="IZ4" i="23"/>
  <c r="JA4" i="23"/>
  <c r="JB4" i="23"/>
  <c r="JC4" i="23"/>
  <c r="JD4" i="23"/>
  <c r="JE4" i="23"/>
  <c r="JF4" i="23"/>
  <c r="JG4" i="23"/>
  <c r="JH4" i="23"/>
  <c r="JI4" i="23"/>
  <c r="JJ4" i="23"/>
  <c r="JK4" i="23"/>
  <c r="JL4" i="23"/>
  <c r="JM4" i="23"/>
  <c r="JN4" i="23"/>
  <c r="JO4" i="23"/>
  <c r="JP4" i="23"/>
  <c r="JQ4" i="23"/>
  <c r="JR4" i="23"/>
  <c r="JS4" i="23"/>
  <c r="JT4" i="23"/>
  <c r="JU4" i="23"/>
  <c r="JV4" i="23"/>
  <c r="JW4" i="23"/>
  <c r="JX4" i="23"/>
  <c r="JY4" i="23"/>
  <c r="JZ4" i="23"/>
  <c r="KA4" i="23"/>
  <c r="KB4" i="23"/>
  <c r="KC4" i="23"/>
  <c r="KD4" i="23"/>
  <c r="KE4" i="23"/>
  <c r="KF4" i="23"/>
  <c r="KG4" i="23"/>
  <c r="KH4" i="23"/>
  <c r="KI4" i="23"/>
  <c r="KJ4" i="23"/>
  <c r="KK4" i="23"/>
  <c r="KL4" i="23"/>
  <c r="KM4" i="23"/>
  <c r="KN4" i="23"/>
  <c r="KO4" i="23"/>
  <c r="KP4" i="23"/>
  <c r="KQ4" i="23"/>
  <c r="KR4" i="23"/>
  <c r="KS4" i="23"/>
  <c r="KT4" i="23"/>
  <c r="KU4" i="23"/>
  <c r="KV4" i="23"/>
  <c r="KW4" i="23"/>
  <c r="KX4" i="23"/>
  <c r="KY4" i="23"/>
  <c r="KZ4" i="23"/>
  <c r="LA4" i="23"/>
  <c r="LB4" i="23"/>
  <c r="LC4" i="23"/>
  <c r="LD4" i="23"/>
  <c r="LE4" i="23"/>
  <c r="LF4" i="23"/>
  <c r="LG4" i="23"/>
  <c r="LH4" i="23"/>
  <c r="LI4" i="23"/>
  <c r="LJ4" i="23"/>
  <c r="LK4" i="23"/>
  <c r="LL4" i="23"/>
  <c r="LM4" i="23"/>
  <c r="LN4" i="23"/>
  <c r="LO4" i="23"/>
  <c r="LP4" i="23"/>
  <c r="LQ4" i="23"/>
  <c r="LR4" i="23"/>
  <c r="LS4" i="23"/>
  <c r="LT4" i="23"/>
  <c r="LU4" i="23"/>
  <c r="LV4" i="23"/>
  <c r="LW4" i="23"/>
  <c r="LX4" i="23"/>
  <c r="LY4" i="23"/>
  <c r="LZ4" i="23"/>
  <c r="MA4" i="23"/>
  <c r="MB4" i="23"/>
  <c r="MC4" i="23"/>
  <c r="MD4" i="23"/>
  <c r="ME4" i="23"/>
  <c r="MF4" i="23"/>
  <c r="MG4" i="23"/>
  <c r="MH4" i="23"/>
  <c r="MI4" i="23"/>
  <c r="MJ4" i="23"/>
  <c r="MK4" i="23"/>
  <c r="ML4" i="23"/>
  <c r="MM4" i="23"/>
  <c r="MN4" i="23"/>
  <c r="MO4" i="23"/>
  <c r="MP4" i="23"/>
  <c r="MQ4" i="23"/>
  <c r="MR4" i="23"/>
  <c r="MS4" i="23"/>
  <c r="MT4" i="23"/>
  <c r="MU4" i="23"/>
  <c r="MV4" i="23"/>
  <c r="MW4" i="23"/>
  <c r="MX4" i="23"/>
  <c r="MY4" i="23"/>
  <c r="MZ4" i="23"/>
  <c r="NA4" i="23"/>
  <c r="NB4" i="23"/>
  <c r="NC4" i="23"/>
  <c r="ND4" i="23"/>
  <c r="NE4" i="23"/>
  <c r="NF4" i="23"/>
  <c r="NG4" i="23"/>
  <c r="NH4" i="23"/>
  <c r="NI4" i="23"/>
  <c r="NJ4" i="23"/>
  <c r="NK4" i="23"/>
  <c r="NL4" i="23"/>
  <c r="NM4" i="23"/>
  <c r="NN4" i="23"/>
  <c r="NO4" i="23"/>
  <c r="NP4" i="23"/>
  <c r="NQ4" i="23"/>
  <c r="NR4" i="23"/>
  <c r="NS4" i="23"/>
  <c r="NT4" i="23"/>
  <c r="NU4" i="23"/>
  <c r="NV4" i="23"/>
  <c r="NW4" i="23"/>
  <c r="NX4" i="23"/>
  <c r="NY4" i="23"/>
  <c r="NZ4" i="23"/>
  <c r="OA4" i="23"/>
  <c r="OB4" i="23"/>
  <c r="OC4" i="23"/>
  <c r="OD4" i="23"/>
  <c r="OE4" i="23"/>
  <c r="OF4" i="23"/>
  <c r="OG4" i="23"/>
  <c r="OH4" i="23"/>
  <c r="OI4" i="23"/>
  <c r="OJ4" i="23"/>
  <c r="OK4" i="23"/>
  <c r="OL4" i="23"/>
  <c r="OM4" i="23"/>
  <c r="ON4" i="23"/>
  <c r="OO4" i="23"/>
  <c r="OP4" i="23"/>
  <c r="OQ4" i="23"/>
  <c r="OR4" i="23"/>
  <c r="OS4" i="23"/>
  <c r="OT4" i="23"/>
  <c r="OU4" i="23"/>
  <c r="OV4" i="23"/>
  <c r="OW4" i="23"/>
  <c r="OX4" i="23"/>
  <c r="OY4" i="23"/>
  <c r="OZ4" i="23"/>
  <c r="PA4" i="23"/>
  <c r="PB4" i="23"/>
  <c r="PC4" i="23"/>
  <c r="PD4" i="23"/>
  <c r="PE4" i="23"/>
  <c r="PF4" i="23"/>
  <c r="PG4" i="23"/>
  <c r="PH4" i="23"/>
  <c r="PI4" i="23"/>
  <c r="PJ4" i="23"/>
  <c r="PK4" i="23"/>
  <c r="PL4" i="23"/>
  <c r="PM4" i="23"/>
  <c r="PN4" i="23"/>
  <c r="PO4" i="23"/>
  <c r="PP4" i="23"/>
  <c r="PQ4" i="23"/>
  <c r="PR4" i="23"/>
  <c r="PS4" i="23"/>
  <c r="PT4" i="23"/>
  <c r="PU4" i="23"/>
  <c r="PV4" i="23"/>
  <c r="PW4" i="23"/>
  <c r="PX4" i="23"/>
  <c r="PY4" i="23"/>
  <c r="PZ4" i="23"/>
  <c r="QA4" i="23"/>
  <c r="QB4" i="23"/>
  <c r="QC4" i="23"/>
  <c r="QD4" i="23"/>
  <c r="QE4" i="23"/>
  <c r="QF4" i="23"/>
  <c r="QG4" i="23"/>
  <c r="QH4" i="23"/>
  <c r="QI4" i="23"/>
  <c r="QJ4" i="23"/>
  <c r="QK4" i="23"/>
  <c r="QL4" i="23"/>
  <c r="QM4" i="23"/>
  <c r="QN4" i="23"/>
  <c r="QO4" i="23"/>
  <c r="QP4" i="23"/>
  <c r="QQ4" i="23"/>
  <c r="QR4" i="23"/>
  <c r="QS4" i="23"/>
  <c r="QT4" i="23"/>
  <c r="QU4" i="23"/>
  <c r="QV4" i="23"/>
  <c r="QW4" i="23"/>
  <c r="QX4" i="23"/>
  <c r="QY4" i="23"/>
  <c r="QZ4" i="23"/>
  <c r="RA4" i="23"/>
  <c r="RB4" i="23"/>
  <c r="RC4" i="23"/>
  <c r="RD4" i="23"/>
  <c r="RE4" i="23"/>
  <c r="RF4" i="23"/>
  <c r="RG4" i="23"/>
  <c r="RH4" i="23"/>
  <c r="RI4" i="23"/>
  <c r="RJ4" i="23"/>
  <c r="RK4" i="23"/>
  <c r="RL4" i="23"/>
  <c r="RM4" i="23"/>
  <c r="RN4" i="23"/>
  <c r="RO4" i="23"/>
  <c r="RP4" i="23"/>
  <c r="RQ4" i="23"/>
  <c r="RR4" i="23"/>
  <c r="RS4" i="23"/>
  <c r="RT4" i="23"/>
  <c r="RU4" i="23"/>
  <c r="RV4" i="23"/>
  <c r="RW4" i="23"/>
  <c r="RX4" i="23"/>
  <c r="RY4" i="23"/>
  <c r="RZ4" i="23"/>
  <c r="SA4" i="23"/>
  <c r="SB4" i="23"/>
  <c r="SC4" i="23"/>
  <c r="SD4" i="23"/>
  <c r="SE4" i="23"/>
  <c r="SF4" i="23"/>
  <c r="SG4" i="23"/>
  <c r="SH4" i="23"/>
  <c r="SI4" i="23"/>
  <c r="SJ4" i="23"/>
  <c r="SK4" i="23"/>
  <c r="SL4" i="23"/>
  <c r="SM4" i="23"/>
  <c r="SN4" i="23"/>
  <c r="SO4" i="23"/>
  <c r="SP4" i="23"/>
  <c r="SQ4" i="23"/>
  <c r="SR4" i="23"/>
  <c r="SS4" i="23"/>
  <c r="ST4" i="23"/>
  <c r="SU4" i="23"/>
  <c r="SV4" i="23"/>
  <c r="SW4" i="23"/>
  <c r="SX4" i="23"/>
  <c r="SY4" i="23"/>
  <c r="SZ4" i="23"/>
  <c r="TA4" i="23"/>
  <c r="TB4" i="23"/>
  <c r="TC4" i="23"/>
  <c r="TD4" i="23"/>
  <c r="TE4" i="23"/>
  <c r="TF4" i="23"/>
  <c r="TG4" i="23"/>
  <c r="TH4" i="23"/>
  <c r="TI4" i="23"/>
  <c r="TJ4" i="23"/>
  <c r="TK4" i="23"/>
  <c r="TL4" i="23"/>
  <c r="TM4" i="23"/>
  <c r="TN4" i="23"/>
  <c r="TO4" i="23"/>
  <c r="TP4" i="23"/>
  <c r="TQ4" i="23"/>
  <c r="TR4" i="23"/>
  <c r="TS4" i="23"/>
  <c r="TT4" i="23"/>
  <c r="TU4" i="23"/>
  <c r="TV4" i="23"/>
  <c r="TW4" i="23"/>
  <c r="TX4" i="23"/>
  <c r="TY4" i="23"/>
  <c r="TZ4" i="23"/>
  <c r="UA4" i="23"/>
  <c r="UB4" i="23"/>
  <c r="UC4" i="23"/>
  <c r="UD4" i="23"/>
  <c r="UE4" i="23"/>
  <c r="UF4" i="23"/>
  <c r="UG4" i="23"/>
  <c r="UH4" i="23"/>
  <c r="UI4" i="23"/>
  <c r="UJ4" i="23"/>
  <c r="UK4" i="23"/>
  <c r="UL4" i="23"/>
  <c r="UM4" i="23"/>
  <c r="UN4" i="23"/>
  <c r="UO4" i="23"/>
  <c r="UP4" i="23"/>
  <c r="UQ4" i="23"/>
  <c r="UR4" i="23"/>
  <c r="US4" i="23"/>
  <c r="UT4" i="23"/>
  <c r="UU4" i="23"/>
  <c r="UV4" i="23"/>
  <c r="UW4" i="23"/>
  <c r="UX4" i="23"/>
  <c r="UY4" i="23"/>
  <c r="UZ4" i="23"/>
  <c r="VA4" i="23"/>
  <c r="VB4" i="23"/>
  <c r="VC4" i="23"/>
  <c r="VD4" i="23"/>
  <c r="VE4" i="23"/>
  <c r="VF4" i="23"/>
  <c r="VG4" i="23"/>
  <c r="VH4" i="23"/>
  <c r="VI4" i="23"/>
  <c r="VJ4" i="23"/>
  <c r="VK4" i="23"/>
  <c r="VL4" i="23"/>
  <c r="VM4" i="23"/>
  <c r="VN4" i="23"/>
  <c r="VO4" i="23"/>
  <c r="VP4" i="23"/>
  <c r="VQ4" i="23"/>
  <c r="VR4" i="23"/>
  <c r="VS4" i="23"/>
  <c r="VT4" i="23"/>
  <c r="VU4" i="23"/>
  <c r="VV4" i="23"/>
  <c r="VW4" i="23"/>
  <c r="VX4" i="23"/>
  <c r="VY4" i="23"/>
  <c r="VZ4" i="23"/>
  <c r="WA4" i="23"/>
  <c r="WB4" i="23"/>
  <c r="WC4" i="23"/>
  <c r="WD4" i="23"/>
  <c r="WE4" i="23"/>
  <c r="WF4" i="23"/>
  <c r="WG4" i="23"/>
  <c r="WH4" i="23"/>
  <c r="WI4" i="23"/>
  <c r="WJ4" i="23"/>
  <c r="WK4" i="23"/>
  <c r="WL4" i="23"/>
  <c r="WM4" i="23"/>
  <c r="WN4" i="23"/>
  <c r="WO4" i="23"/>
  <c r="WP4" i="23"/>
  <c r="WQ4" i="23"/>
  <c r="WR4" i="23"/>
  <c r="WS4" i="23"/>
  <c r="WT4" i="23"/>
  <c r="WU4" i="23"/>
  <c r="WV4" i="23"/>
  <c r="WW4" i="23"/>
  <c r="WX4" i="23"/>
  <c r="WY4" i="23"/>
  <c r="WZ4" i="23"/>
  <c r="XA4" i="23"/>
  <c r="XB4" i="23"/>
  <c r="XC4" i="23"/>
  <c r="XD4" i="23"/>
  <c r="XE4" i="23"/>
  <c r="XF4" i="23"/>
  <c r="XG4" i="23"/>
  <c r="XH4" i="23"/>
  <c r="XI4" i="23"/>
  <c r="XJ4" i="23"/>
  <c r="XK4" i="23"/>
  <c r="XL4" i="23"/>
  <c r="XM4" i="23"/>
  <c r="XN4" i="23"/>
  <c r="XO4" i="23"/>
  <c r="XP4" i="23"/>
  <c r="XQ4" i="23"/>
  <c r="XR4" i="23"/>
  <c r="XS4" i="23"/>
  <c r="XT4" i="23"/>
  <c r="XU4" i="23"/>
  <c r="XV4" i="23"/>
  <c r="XW4" i="23"/>
  <c r="XX4" i="23"/>
  <c r="XY4" i="23"/>
  <c r="XZ4" i="23"/>
  <c r="YA4" i="23"/>
  <c r="YB4" i="23"/>
  <c r="YC4" i="23"/>
  <c r="YD4" i="23"/>
  <c r="YE4" i="23"/>
  <c r="YF4" i="23"/>
  <c r="YG4" i="23"/>
  <c r="YH4" i="23"/>
  <c r="YI4" i="23"/>
  <c r="YJ4" i="23"/>
  <c r="YK4" i="23"/>
  <c r="YL4" i="23"/>
  <c r="YM4" i="23"/>
  <c r="YN4" i="23"/>
  <c r="YO4" i="23"/>
  <c r="YP4" i="23"/>
  <c r="YQ4" i="23"/>
  <c r="YR4" i="23"/>
  <c r="YS4" i="23"/>
  <c r="YT4" i="23"/>
  <c r="YU4" i="23"/>
  <c r="YV4" i="23"/>
  <c r="YW4" i="23"/>
  <c r="YX4" i="23"/>
  <c r="YY4" i="23"/>
  <c r="YZ4" i="23"/>
  <c r="ZA4" i="23"/>
  <c r="ZB4" i="23"/>
  <c r="ZC4" i="23"/>
  <c r="ZD4" i="23"/>
  <c r="ZE4" i="23"/>
  <c r="ZF4" i="23"/>
  <c r="ZG4" i="23"/>
  <c r="ZH4" i="23"/>
  <c r="ZI4" i="23"/>
  <c r="ZJ4" i="23"/>
  <c r="ZK4" i="23"/>
  <c r="ZL4" i="23"/>
  <c r="ZM4" i="23"/>
  <c r="ZN4" i="23"/>
  <c r="ZO4" i="23"/>
  <c r="ZP4" i="23"/>
  <c r="ZQ4" i="23"/>
  <c r="ZR4" i="23"/>
  <c r="ZS4" i="23"/>
  <c r="ZT4" i="23"/>
  <c r="ZU4" i="23"/>
  <c r="ZV4" i="23"/>
  <c r="ZW4" i="23"/>
  <c r="ZX4" i="23"/>
  <c r="ZY4" i="23"/>
  <c r="ZZ4" i="23"/>
  <c r="AAA4" i="23"/>
  <c r="AAB4" i="23"/>
  <c r="AAC4" i="23"/>
  <c r="AAD4" i="23"/>
  <c r="AAE4" i="23"/>
  <c r="AAF4" i="23"/>
  <c r="AAG4" i="23"/>
  <c r="AAH4" i="23"/>
  <c r="AAI4" i="23"/>
  <c r="AAJ4" i="23"/>
  <c r="AAK4" i="23"/>
  <c r="AAL4" i="23"/>
  <c r="AAM4" i="23"/>
  <c r="AAN4" i="23"/>
  <c r="AAO4" i="23"/>
  <c r="AAP4" i="23"/>
  <c r="AAQ4" i="23"/>
  <c r="AAR4" i="23"/>
  <c r="AAS4" i="23"/>
  <c r="AAT4" i="23"/>
  <c r="AAU4" i="23"/>
  <c r="AAV4" i="23"/>
  <c r="AAW4" i="23"/>
  <c r="AAX4" i="23"/>
  <c r="AAY4" i="23"/>
  <c r="AAZ4" i="23"/>
  <c r="ABA4" i="23"/>
  <c r="ABB4" i="23"/>
  <c r="ABC4" i="23"/>
  <c r="ABD4" i="23"/>
  <c r="ABE4" i="23"/>
  <c r="ABF4" i="23"/>
  <c r="ABG4" i="23"/>
  <c r="ABH4" i="23"/>
  <c r="ABI4" i="23"/>
  <c r="ABJ4" i="23"/>
  <c r="ABK4" i="23"/>
  <c r="ABL4" i="23"/>
  <c r="ABM4" i="23"/>
  <c r="ABN4" i="23"/>
  <c r="ABO4" i="23"/>
  <c r="ABP4" i="23"/>
  <c r="ABQ4" i="23"/>
  <c r="ABR4" i="23"/>
  <c r="ABS4" i="23"/>
  <c r="ABT4" i="23"/>
  <c r="ABU4" i="23"/>
  <c r="ABV4" i="23"/>
  <c r="ABW4" i="23"/>
  <c r="ABX4" i="23"/>
  <c r="ABY4" i="23"/>
  <c r="ABZ4" i="23"/>
  <c r="ACA4" i="23"/>
  <c r="ACB4" i="23"/>
  <c r="ACC4" i="23"/>
  <c r="ACD4" i="23"/>
  <c r="ACE4" i="23"/>
  <c r="ACF4" i="23"/>
  <c r="ACG4" i="23"/>
  <c r="ACH4" i="23"/>
  <c r="ACI4" i="23"/>
  <c r="ACJ4" i="23"/>
  <c r="ACK4" i="23"/>
  <c r="C8" i="10" l="1" a="1"/>
  <c r="C8" i="10"/>
  <c r="C9" i="10" a="1"/>
  <c r="C9" i="10" s="1"/>
  <c r="C10" i="10" a="1"/>
  <c r="C10" i="10" s="1"/>
  <c r="C11" i="10" a="1"/>
  <c r="C11" i="10" s="1"/>
  <c r="C12" i="10" a="1"/>
  <c r="C12" i="10"/>
  <c r="C13" i="10" a="1"/>
  <c r="C13" i="10" s="1"/>
  <c r="C7" i="10" a="1"/>
  <c r="C7" i="10" s="1"/>
  <c r="C33" i="4"/>
  <c r="CN8" i="18" l="1"/>
  <c r="CM8" i="18" l="1"/>
  <c r="CL8" i="18"/>
  <c r="CK8" i="18"/>
  <c r="C15" i="7"/>
  <c r="C26" i="3" l="1"/>
  <c r="C13" i="3"/>
  <c r="C10" i="3"/>
  <c r="C61" i="2" l="1"/>
  <c r="C58" i="2"/>
  <c r="C57" i="2"/>
  <c r="C47" i="15" l="1"/>
  <c r="D9" i="16" s="1"/>
  <c r="F9" i="16" s="1"/>
  <c r="BG20" i="18" l="1"/>
  <c r="BU8" i="18" l="1"/>
  <c r="BT8" i="18"/>
  <c r="BS8" i="18"/>
  <c r="BR8" i="18"/>
  <c r="BQ8" i="18"/>
  <c r="BO8" i="18"/>
  <c r="BM8" i="18"/>
  <c r="BN8" i="18"/>
  <c r="BK8" i="18"/>
  <c r="BL8" i="18"/>
  <c r="AQ8" i="18"/>
  <c r="AP8" i="18"/>
  <c r="AO8" i="18"/>
  <c r="AN8" i="18"/>
  <c r="AM8" i="18"/>
  <c r="CJ11" i="18" l="1"/>
  <c r="AL8" i="18" l="1"/>
  <c r="C42" i="15" l="1"/>
  <c r="AG2" i="18" l="1"/>
  <c r="BH20" i="18" s="1"/>
  <c r="BP8" i="18" l="1"/>
  <c r="C40" i="5"/>
  <c r="BA20" i="18"/>
  <c r="CX11" i="18" l="1"/>
  <c r="CW11" i="18"/>
  <c r="CV11" i="18"/>
  <c r="CU11" i="18"/>
  <c r="CT11" i="18"/>
  <c r="CS11" i="18"/>
  <c r="CR11" i="18"/>
  <c r="CQ11" i="18"/>
  <c r="CP11" i="18"/>
  <c r="CO11" i="18"/>
  <c r="CN11" i="18"/>
  <c r="CM11" i="18"/>
  <c r="CL11" i="18"/>
  <c r="CK11" i="18"/>
  <c r="CI11" i="18"/>
  <c r="CH11" i="18"/>
  <c r="BQ11" i="18"/>
  <c r="BR11" i="18"/>
  <c r="BS11" i="18"/>
  <c r="BT11" i="18"/>
  <c r="BU11" i="18"/>
  <c r="BK11" i="18" l="1"/>
  <c r="BL11" i="18"/>
  <c r="BM11" i="18"/>
  <c r="BN11" i="18"/>
  <c r="BO11" i="18"/>
  <c r="BI11" i="18"/>
  <c r="BE11" i="18"/>
  <c r="BF11" i="18"/>
  <c r="BG11" i="18"/>
  <c r="BH11" i="18"/>
  <c r="AY11" i="18"/>
  <c r="AZ11" i="18"/>
  <c r="BA11" i="18"/>
  <c r="BB11" i="18"/>
  <c r="BC11" i="18"/>
  <c r="AS11" i="18"/>
  <c r="AT11" i="18"/>
  <c r="AU11" i="18"/>
  <c r="AV11" i="18"/>
  <c r="AW11" i="18"/>
  <c r="AM11" i="18"/>
  <c r="AN11" i="18"/>
  <c r="AO11" i="18"/>
  <c r="AP11" i="18"/>
  <c r="AQ11" i="18"/>
  <c r="AG11" i="18"/>
  <c r="AH11" i="18"/>
  <c r="AI11" i="18"/>
  <c r="AJ11" i="18"/>
  <c r="AK11" i="18"/>
  <c r="BE8" i="18" l="1"/>
  <c r="BF8" i="18"/>
  <c r="BG8" i="18"/>
  <c r="BH8" i="18"/>
  <c r="BI8" i="18"/>
  <c r="BC8" i="18"/>
  <c r="AY8" i="18"/>
  <c r="AZ8" i="18"/>
  <c r="BA8" i="18"/>
  <c r="BB8" i="18"/>
  <c r="AS8" i="18"/>
  <c r="AT8" i="18"/>
  <c r="AU8" i="18"/>
  <c r="AV8" i="18"/>
  <c r="AW8" i="18"/>
  <c r="AK8" i="18"/>
  <c r="AJ8" i="18"/>
  <c r="AI8" i="18"/>
  <c r="AH8" i="18"/>
  <c r="AF8" i="18"/>
  <c r="AG8" i="18"/>
  <c r="C2" i="18"/>
  <c r="C5" i="18" s="1"/>
  <c r="C17" i="18" s="1"/>
  <c r="AF5" i="18"/>
  <c r="AG5" i="18"/>
  <c r="AF14" i="18"/>
  <c r="AG14" i="18"/>
  <c r="AF17" i="18"/>
  <c r="AG17" i="18"/>
  <c r="AO17" i="18"/>
  <c r="AN17" i="18"/>
  <c r="AM17" i="18"/>
  <c r="AL17" i="18"/>
  <c r="AK17" i="18"/>
  <c r="AJ17" i="18"/>
  <c r="AI17" i="18"/>
  <c r="AH17" i="18"/>
  <c r="AJ14" i="18"/>
  <c r="AI14" i="18"/>
  <c r="AH14" i="18"/>
  <c r="DB11" i="18"/>
  <c r="CO8" i="18"/>
  <c r="BB5" i="18"/>
  <c r="AY5" i="18"/>
  <c r="AW5" i="18"/>
  <c r="AV5" i="18"/>
  <c r="AU5" i="18"/>
  <c r="AT5" i="18"/>
  <c r="AS5" i="18"/>
  <c r="AR5" i="18"/>
  <c r="AQ5" i="18"/>
  <c r="AP5" i="18"/>
  <c r="AO5" i="18"/>
  <c r="AN5" i="18"/>
  <c r="AM5" i="18"/>
  <c r="AL5" i="18"/>
  <c r="AJ5" i="18"/>
  <c r="AI5" i="18"/>
  <c r="AC2" i="18"/>
  <c r="AC11" i="18" s="1"/>
  <c r="AB2" i="18"/>
  <c r="AB5" i="18" s="1"/>
  <c r="AA2" i="18"/>
  <c r="AA5" i="18" s="1"/>
  <c r="AA17" i="18" s="1"/>
  <c r="Z2" i="18"/>
  <c r="Z5" i="18" s="1"/>
  <c r="Z17" i="18" s="1"/>
  <c r="Y2" i="18"/>
  <c r="Y11" i="18" s="1"/>
  <c r="X2" i="18"/>
  <c r="X5" i="18" s="1"/>
  <c r="W2" i="18"/>
  <c r="W14" i="18" s="1"/>
  <c r="V2" i="18"/>
  <c r="V5" i="18" s="1"/>
  <c r="V17" i="18" s="1"/>
  <c r="U2" i="18"/>
  <c r="U11" i="18" s="1"/>
  <c r="T2" i="18"/>
  <c r="T5" i="18" s="1"/>
  <c r="S2" i="18"/>
  <c r="R2" i="18"/>
  <c r="R5" i="18" s="1"/>
  <c r="R17" i="18" s="1"/>
  <c r="O2" i="18"/>
  <c r="O11" i="18" s="1"/>
  <c r="Q2" i="18"/>
  <c r="Q5" i="18" s="1"/>
  <c r="P2" i="18"/>
  <c r="P14" i="18" s="1"/>
  <c r="N2" i="18"/>
  <c r="N5" i="18" s="1"/>
  <c r="N17" i="18" s="1"/>
  <c r="M2" i="18"/>
  <c r="M11" i="18" s="1"/>
  <c r="J2" i="18"/>
  <c r="J5" i="18" s="1"/>
  <c r="I2" i="18"/>
  <c r="H2" i="18"/>
  <c r="H5" i="18" s="1"/>
  <c r="H17" i="18" s="1"/>
  <c r="G2" i="18"/>
  <c r="G11" i="18" s="1"/>
  <c r="F2" i="18"/>
  <c r="F5" i="18" s="1"/>
  <c r="L2" i="18"/>
  <c r="L14" i="18" s="1"/>
  <c r="K2" i="18"/>
  <c r="K5" i="18" s="1"/>
  <c r="K17" i="18" s="1"/>
  <c r="E2" i="18"/>
  <c r="D2" i="18"/>
  <c r="D5" i="18" s="1"/>
  <c r="CI8" i="18"/>
  <c r="BJ8" i="18"/>
  <c r="BD8" i="18"/>
  <c r="AX8" i="18"/>
  <c r="AR8" i="18"/>
  <c r="C16" i="5"/>
  <c r="BP11" i="18" s="1"/>
  <c r="C15" i="5"/>
  <c r="BJ11" i="18" s="1"/>
  <c r="C14" i="5"/>
  <c r="BD11" i="18" s="1"/>
  <c r="C13" i="5"/>
  <c r="AX11" i="18" s="1"/>
  <c r="C12" i="5"/>
  <c r="AR11" i="18" s="1"/>
  <c r="C11" i="5"/>
  <c r="AL11" i="18" s="1"/>
  <c r="C10" i="5"/>
  <c r="CH8" i="18" l="1"/>
  <c r="AF11" i="18"/>
  <c r="C14" i="18"/>
  <c r="K11" i="18"/>
  <c r="V8" i="18"/>
  <c r="V20" i="18" s="1"/>
  <c r="H8" i="18"/>
  <c r="H20" i="18" s="1"/>
  <c r="V14" i="18"/>
  <c r="V11" i="18"/>
  <c r="K8" i="18"/>
  <c r="K20" i="18" s="1"/>
  <c r="R14" i="18"/>
  <c r="N11" i="18"/>
  <c r="Z8" i="18"/>
  <c r="Z20" i="18" s="1"/>
  <c r="Q11" i="18"/>
  <c r="D17" i="18"/>
  <c r="X11" i="18"/>
  <c r="F11" i="18"/>
  <c r="Z14" i="18"/>
  <c r="AB11" i="18"/>
  <c r="T11" i="18"/>
  <c r="J11" i="18"/>
  <c r="D11" i="18"/>
  <c r="R8" i="18"/>
  <c r="R20" i="18" s="1"/>
  <c r="C8" i="18"/>
  <c r="C20" i="18" s="1"/>
  <c r="T17" i="18"/>
  <c r="N14" i="18"/>
  <c r="Z11" i="18"/>
  <c r="R11" i="18"/>
  <c r="H11" i="18"/>
  <c r="C11" i="18"/>
  <c r="N8" i="18"/>
  <c r="N20" i="18" s="1"/>
  <c r="L8" i="18"/>
  <c r="L20" i="18" s="1"/>
  <c r="L5" i="18"/>
  <c r="L11" i="18"/>
  <c r="I8" i="18"/>
  <c r="I20" i="18" s="1"/>
  <c r="I5" i="18"/>
  <c r="I11" i="18"/>
  <c r="P8" i="18"/>
  <c r="P20" i="18" s="1"/>
  <c r="P5" i="18"/>
  <c r="P11" i="18"/>
  <c r="S8" i="18"/>
  <c r="S20" i="18" s="1"/>
  <c r="S5" i="18"/>
  <c r="S11" i="18"/>
  <c r="W8" i="18"/>
  <c r="W20" i="18" s="1"/>
  <c r="W5" i="18"/>
  <c r="W11" i="18"/>
  <c r="AA8" i="18"/>
  <c r="AA20" i="18" s="1"/>
  <c r="AA11" i="18"/>
  <c r="F17" i="18"/>
  <c r="J17" i="18"/>
  <c r="Q17" i="18"/>
  <c r="X17" i="18"/>
  <c r="AB17" i="18"/>
  <c r="AA14" i="18"/>
  <c r="S14" i="18"/>
  <c r="I14" i="18"/>
  <c r="H14" i="18"/>
  <c r="K14" i="18"/>
  <c r="AC8" i="18"/>
  <c r="AC20" i="18" s="1"/>
  <c r="Y8" i="18"/>
  <c r="Y20" i="18" s="1"/>
  <c r="U8" i="18"/>
  <c r="U20" i="18" s="1"/>
  <c r="O8" i="18"/>
  <c r="O20" i="18" s="1"/>
  <c r="M8" i="18"/>
  <c r="M20" i="18" s="1"/>
  <c r="G8" i="18"/>
  <c r="G20" i="18" s="1"/>
  <c r="E8" i="18"/>
  <c r="AC14" i="18"/>
  <c r="Y14" i="18"/>
  <c r="U14" i="18"/>
  <c r="O14" i="18"/>
  <c r="M14" i="18"/>
  <c r="G14" i="18"/>
  <c r="E14" i="18"/>
  <c r="AB8" i="18"/>
  <c r="AB20" i="18" s="1"/>
  <c r="X8" i="18"/>
  <c r="X20" i="18" s="1"/>
  <c r="T8" i="18"/>
  <c r="T20" i="18" s="1"/>
  <c r="Q8" i="18"/>
  <c r="Q20" i="18" s="1"/>
  <c r="J8" i="18"/>
  <c r="J20" i="18" s="1"/>
  <c r="F8" i="18"/>
  <c r="F20" i="18" s="1"/>
  <c r="D8" i="18"/>
  <c r="AC5" i="18"/>
  <c r="Y5" i="18"/>
  <c r="U5" i="18"/>
  <c r="O5" i="18"/>
  <c r="M5" i="18"/>
  <c r="G5" i="18"/>
  <c r="E5" i="18"/>
  <c r="E17" i="18"/>
  <c r="AB14" i="18"/>
  <c r="X14" i="18"/>
  <c r="T14" i="18"/>
  <c r="Q14" i="18"/>
  <c r="J14" i="18"/>
  <c r="F14" i="18"/>
  <c r="D14" i="18"/>
  <c r="E11" i="18"/>
  <c r="AP17" i="18"/>
  <c r="D20" i="18"/>
  <c r="CP8" i="18"/>
  <c r="DC11" i="18"/>
  <c r="E20" i="18"/>
  <c r="BC5" i="18"/>
  <c r="AK14" i="18"/>
  <c r="M17" i="18" l="1"/>
  <c r="AC17" i="18"/>
  <c r="S17" i="18"/>
  <c r="O17" i="18"/>
  <c r="W17" i="18"/>
  <c r="L17" i="18"/>
  <c r="U17" i="18"/>
  <c r="I17" i="18"/>
  <c r="G17" i="18"/>
  <c r="Y17" i="18"/>
  <c r="P17" i="18"/>
  <c r="AD2" i="18" l="1"/>
  <c r="AD5" i="18" l="1"/>
  <c r="AD14" i="18"/>
  <c r="AD11" i="18"/>
  <c r="AD8" i="18"/>
  <c r="AD20" i="18" s="1"/>
  <c r="AE2" i="18"/>
  <c r="B2" i="18"/>
  <c r="B3" i="2"/>
  <c r="C2" i="16" l="1"/>
  <c r="B2" i="5"/>
  <c r="B2" i="10"/>
  <c r="B11" i="18"/>
  <c r="B14" i="18"/>
  <c r="B5" i="18"/>
  <c r="B8" i="18"/>
  <c r="B20" i="18" s="1"/>
  <c r="AE14" i="18"/>
  <c r="AE8" i="18"/>
  <c r="AE20" i="18" s="1"/>
  <c r="AE5" i="18"/>
  <c r="AE11" i="18"/>
  <c r="AD17" i="18"/>
  <c r="B2" i="6"/>
  <c r="B2" i="8"/>
  <c r="B2" i="12"/>
  <c r="B2" i="9"/>
  <c r="B3" i="15"/>
  <c r="B2" i="7"/>
  <c r="C60" i="2"/>
  <c r="D6" i="16" l="1"/>
  <c r="F6" i="16" s="1"/>
  <c r="C10" i="15"/>
  <c r="AE17" i="18"/>
  <c r="B17" i="18"/>
  <c r="C9" i="15"/>
  <c r="B2" i="3" l="1"/>
  <c r="B2" i="4"/>
  <c r="B4" i="2"/>
  <c r="C12" i="15" l="1"/>
  <c r="C11" i="15"/>
  <c r="A3" i="5"/>
  <c r="A3" i="10"/>
  <c r="C7" i="6"/>
  <c r="A3" i="12" l="1"/>
  <c r="B7" i="15"/>
  <c r="A3" i="9"/>
  <c r="A3" i="4"/>
  <c r="A3" i="8"/>
  <c r="A3" i="6"/>
  <c r="A3" i="3"/>
  <c r="A3" i="7"/>
  <c r="N2" i="20"/>
  <c r="C24" i="16" l="1"/>
  <c r="C5" i="16"/>
  <c r="BC20" i="18" l="1"/>
  <c r="C14" i="12"/>
  <c r="C14" i="6"/>
  <c r="C19" i="15"/>
  <c r="C8" i="12"/>
  <c r="C9" i="12"/>
  <c r="C10" i="12"/>
  <c r="C11" i="12"/>
  <c r="C12" i="12"/>
  <c r="C13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7" i="12"/>
  <c r="E33" i="6"/>
  <c r="E18" i="5" s="1"/>
  <c r="C27" i="6"/>
  <c r="C8" i="6"/>
  <c r="C30" i="6"/>
  <c r="C31" i="6"/>
  <c r="C32" i="6"/>
  <c r="C9" i="6"/>
  <c r="C10" i="6"/>
  <c r="C11" i="6"/>
  <c r="C12" i="6"/>
  <c r="C13" i="6"/>
  <c r="C15" i="6"/>
  <c r="C16" i="6"/>
  <c r="C17" i="6"/>
  <c r="C18" i="6"/>
  <c r="C19" i="6"/>
  <c r="C20" i="6"/>
  <c r="C21" i="6"/>
  <c r="C22" i="6"/>
  <c r="C23" i="6"/>
  <c r="C24" i="6"/>
  <c r="C25" i="6"/>
  <c r="C26" i="6"/>
  <c r="C28" i="6"/>
  <c r="C29" i="6"/>
  <c r="E33" i="12"/>
  <c r="E15" i="10" s="1"/>
  <c r="I2" i="20"/>
  <c r="H33" i="6"/>
  <c r="H18" i="5" s="1"/>
  <c r="G33" i="6"/>
  <c r="G18" i="5" s="1"/>
  <c r="F33" i="6"/>
  <c r="F18" i="5" s="1"/>
  <c r="D33" i="6"/>
  <c r="C29" i="3"/>
  <c r="AZ5" i="18" s="1"/>
  <c r="C33" i="8"/>
  <c r="C41" i="5" s="1"/>
  <c r="D33" i="12"/>
  <c r="D15" i="10" s="1"/>
  <c r="F33" i="12"/>
  <c r="F15" i="10" s="1"/>
  <c r="G33" i="12"/>
  <c r="G15" i="10" s="1"/>
  <c r="H33" i="12"/>
  <c r="H15" i="10" s="1"/>
  <c r="C33" i="9"/>
  <c r="C45" i="5" s="1"/>
  <c r="BY8" i="18" l="1"/>
  <c r="F16" i="10"/>
  <c r="BX8" i="18"/>
  <c r="E16" i="10"/>
  <c r="H19" i="5"/>
  <c r="CA11" i="18"/>
  <c r="BW8" i="18"/>
  <c r="D16" i="10"/>
  <c r="C34" i="15"/>
  <c r="AT20" i="18" s="1"/>
  <c r="DA11" i="18"/>
  <c r="F19" i="5"/>
  <c r="BY11" i="18"/>
  <c r="H16" i="10"/>
  <c r="CA8" i="18"/>
  <c r="C30" i="15"/>
  <c r="AR20" i="18" s="1"/>
  <c r="CY11" i="18"/>
  <c r="G19" i="5"/>
  <c r="BZ11" i="18"/>
  <c r="BZ8" i="18"/>
  <c r="C15" i="10"/>
  <c r="BV8" i="18" s="1"/>
  <c r="G16" i="10"/>
  <c r="C30" i="3"/>
  <c r="D18" i="5"/>
  <c r="C18" i="5"/>
  <c r="BV11" i="18" s="1"/>
  <c r="E19" i="5"/>
  <c r="BX11" i="18"/>
  <c r="AX5" i="18"/>
  <c r="C17" i="15"/>
  <c r="AK5" i="18"/>
  <c r="AI20" i="18"/>
  <c r="C16" i="15"/>
  <c r="AH5" i="18"/>
  <c r="C18" i="15"/>
  <c r="AH20" i="18" s="1"/>
  <c r="C20" i="15"/>
  <c r="C3" i="16"/>
  <c r="CG8" i="18" l="1"/>
  <c r="C41" i="15"/>
  <c r="AZ20" i="18" s="1"/>
  <c r="C29" i="15"/>
  <c r="AQ20" i="18" s="1"/>
  <c r="CG11" i="18"/>
  <c r="CC8" i="18"/>
  <c r="D38" i="15"/>
  <c r="AV20" i="18" s="1"/>
  <c r="C38" i="15"/>
  <c r="AU20" i="18" s="1"/>
  <c r="CD8" i="18"/>
  <c r="C27" i="15"/>
  <c r="AO20" i="18" s="1"/>
  <c r="CE11" i="18"/>
  <c r="C39" i="15"/>
  <c r="AX20" i="18" s="1"/>
  <c r="CE8" i="18"/>
  <c r="C40" i="15"/>
  <c r="AY20" i="18" s="1"/>
  <c r="C16" i="10"/>
  <c r="CF8" i="18"/>
  <c r="C28" i="15"/>
  <c r="AP20" i="18" s="1"/>
  <c r="CF11" i="18"/>
  <c r="D19" i="5"/>
  <c r="BW11" i="18"/>
  <c r="C26" i="15"/>
  <c r="C19" i="5"/>
  <c r="C42" i="5" s="1"/>
  <c r="CD11" i="18"/>
  <c r="BA5" i="18"/>
  <c r="AJ20" i="18"/>
  <c r="AF20" i="18"/>
  <c r="AG20" i="18"/>
  <c r="C22" i="15"/>
  <c r="C64" i="15" s="1"/>
  <c r="E38" i="15" l="1"/>
  <c r="AW20" i="18" s="1"/>
  <c r="CB8" i="18"/>
  <c r="C20" i="10"/>
  <c r="D26" i="15"/>
  <c r="AM20" i="18" s="1"/>
  <c r="CC11" i="18"/>
  <c r="CB11" i="18"/>
  <c r="AL20" i="18"/>
  <c r="AK20" i="18"/>
  <c r="D7" i="16"/>
  <c r="F7" i="16" s="1"/>
  <c r="C44" i="15" l="1"/>
  <c r="BB20" i="18" s="1"/>
  <c r="CJ8" i="18"/>
  <c r="E26" i="15"/>
  <c r="AN20" i="18" s="1"/>
  <c r="CZ11" i="18"/>
  <c r="C32" i="15"/>
  <c r="C51" i="15" l="1"/>
  <c r="AS20" i="18"/>
  <c r="C55" i="15" l="1"/>
  <c r="C57" i="15" s="1"/>
  <c r="C65" i="15"/>
  <c r="BD20" i="18"/>
  <c r="D8" i="16"/>
  <c r="F8" i="16" s="1"/>
  <c r="BE20" i="18" l="1"/>
  <c r="BF20" i="18"/>
  <c r="D10" i="16"/>
  <c r="D11" i="16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G:\ALLDHCFP\ITG\DATABASE\CostReports\AFC\Database\DBFiles\AFCCRDATA.mdb" odcFile="C:\Users\tfaiella\Documents\My Data Sources\AFCCRDATA.odc" keepAlive="1" name="AFCCRDATA" type="5" refreshedVersion="0" saveData="1">
    <dbPr connection="Provider=Microsoft.ACE.OLEDB.12.0;User ID=Admin;Data Source=G:\ALLDHCFP\ITG\DATABASE\CostReports\AFC\Database\DBFiles\AFCCRDATA.mdb;Mode=Share Deny Write;Extended Properties=&quot;&quot;;Jet OLEDB:System database=&quot;&quot;;Jet OLEDB:Registry Path=&quot;&quot;;Jet OLEDB:Engine Type=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AFCFilers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<sst xmlns="http://schemas.openxmlformats.org/spreadsheetml/2006/main" count="2722" uniqueCount="1140">
  <si>
    <t>General Information</t>
  </si>
  <si>
    <t>Provider Name:</t>
  </si>
  <si>
    <t>Reporting Period:</t>
  </si>
  <si>
    <t>Email completed report as an attachment to:</t>
  </si>
  <si>
    <t>data@chiamass.gov</t>
  </si>
  <si>
    <t>KEY</t>
  </si>
  <si>
    <t>Enter Data</t>
  </si>
  <si>
    <t>Calculated - Do Not Enter Data</t>
  </si>
  <si>
    <t>You may use the TAB key to navigate cells.</t>
  </si>
  <si>
    <t>If you have questions, please contact:</t>
  </si>
  <si>
    <t>CHIA's Pricing Cost Report Helpdesk</t>
  </si>
  <si>
    <t>CostReports.Pricing@chiamass.gov</t>
  </si>
  <si>
    <t>Agency</t>
  </si>
  <si>
    <t>G1</t>
  </si>
  <si>
    <t>Agency Name:</t>
  </si>
  <si>
    <t>Select your provider name.</t>
  </si>
  <si>
    <t xml:space="preserve">Click here if your Agency Name does not appear in this list. </t>
  </si>
  <si>
    <t>G2</t>
  </si>
  <si>
    <t>MassHealth ID #:</t>
  </si>
  <si>
    <t>Enter your 9-digit MassHealth ID #.</t>
  </si>
  <si>
    <t>This report will not be accepted if it is missing an Agency Name, a MassHealth ID #, or Suffix.</t>
  </si>
  <si>
    <t>G3</t>
  </si>
  <si>
    <t>MassHealth ID Suffix:</t>
  </si>
  <si>
    <t>Enter the letter suffix of your MassHealth ID #, which refers to the location.</t>
  </si>
  <si>
    <t>G4</t>
  </si>
  <si>
    <t>Federal Employer Identification Number (FEIN):</t>
  </si>
  <si>
    <t>G5</t>
  </si>
  <si>
    <t>Business Address:</t>
  </si>
  <si>
    <t>G6</t>
  </si>
  <si>
    <t>Agency City:</t>
  </si>
  <si>
    <t>G7</t>
  </si>
  <si>
    <t>Agency State:</t>
  </si>
  <si>
    <t>G8</t>
  </si>
  <si>
    <t>Agency Zip Code:</t>
  </si>
  <si>
    <t>G9</t>
  </si>
  <si>
    <t>Agency Phone:</t>
  </si>
  <si>
    <t>G10</t>
  </si>
  <si>
    <t>Agency Phone Extension:</t>
  </si>
  <si>
    <t>Contact</t>
  </si>
  <si>
    <t>G11</t>
  </si>
  <si>
    <t>Contact Person:</t>
  </si>
  <si>
    <t>G12</t>
  </si>
  <si>
    <t>Contact Title:</t>
  </si>
  <si>
    <t>G13</t>
  </si>
  <si>
    <t>Contact Email:</t>
  </si>
  <si>
    <t>G14</t>
  </si>
  <si>
    <t>Contact Phone:</t>
  </si>
  <si>
    <t>G15</t>
  </si>
  <si>
    <t>Contact Phone Extension:</t>
  </si>
  <si>
    <t>Service Sites</t>
  </si>
  <si>
    <t>G16</t>
  </si>
  <si>
    <t>Site 1 Name and Address:</t>
  </si>
  <si>
    <t>G17</t>
  </si>
  <si>
    <t>Type of Care 1:</t>
  </si>
  <si>
    <t>G18</t>
  </si>
  <si>
    <t>Site 2 Name and Address:</t>
  </si>
  <si>
    <t>G19</t>
  </si>
  <si>
    <t>Type of Care 2:</t>
  </si>
  <si>
    <t>G20</t>
  </si>
  <si>
    <t>Site 3 Name and Address:</t>
  </si>
  <si>
    <t>G21</t>
  </si>
  <si>
    <t>Type of Care 3:</t>
  </si>
  <si>
    <t>G22</t>
  </si>
  <si>
    <t>Site 4 Name and Address:</t>
  </si>
  <si>
    <t>G23</t>
  </si>
  <si>
    <t>Type of Care 4:</t>
  </si>
  <si>
    <t>G24</t>
  </si>
  <si>
    <t>Site 5 Name and Address:</t>
  </si>
  <si>
    <t>G25</t>
  </si>
  <si>
    <t>Type of Care 5:</t>
  </si>
  <si>
    <t>G26</t>
  </si>
  <si>
    <t>Site 6 Name and Address:</t>
  </si>
  <si>
    <t>G27</t>
  </si>
  <si>
    <t>Type of Care 6:</t>
  </si>
  <si>
    <t>Reporting Period</t>
  </si>
  <si>
    <t>G28</t>
  </si>
  <si>
    <t>Annual Report From:</t>
  </si>
  <si>
    <t>G29</t>
  </si>
  <si>
    <t>Annual Report To:</t>
  </si>
  <si>
    <t>Start date entered:</t>
  </si>
  <si>
    <t>End date entered:</t>
  </si>
  <si>
    <t>MassHealth ID + Suffix entered</t>
  </si>
  <si>
    <t>Concatenated ID</t>
  </si>
  <si>
    <t>You MUST select your provider name in the General Information tab, line item G1.</t>
  </si>
  <si>
    <t>You MUST enter your MassHealth ID and suffix in the General Information tab, line items G2 and G3.</t>
  </si>
  <si>
    <t>Select your Provider Name.</t>
  </si>
  <si>
    <t>GAFC</t>
  </si>
  <si>
    <t>AFC and GAFC</t>
  </si>
  <si>
    <t>Schedule A: Revenue from Providing GAFC Services</t>
  </si>
  <si>
    <t>Enter only revenue generated from providing GAFC services.</t>
  </si>
  <si>
    <t xml:space="preserve">Revenue </t>
  </si>
  <si>
    <t>GAFC Amount in Whole Dollars</t>
  </si>
  <si>
    <t>1A</t>
  </si>
  <si>
    <t>Contributions, Gifts, Bequests</t>
  </si>
  <si>
    <t>2A</t>
  </si>
  <si>
    <t>Private/In-Kind</t>
  </si>
  <si>
    <t>3A</t>
  </si>
  <si>
    <t>Total Gifts and In-Kind Contributions</t>
  </si>
  <si>
    <t>4A</t>
  </si>
  <si>
    <t>Massachusetts Government Grants</t>
  </si>
  <si>
    <t>5A</t>
  </si>
  <si>
    <t>Other Grants (Excluding Federal Direct)</t>
  </si>
  <si>
    <t>6A</t>
  </si>
  <si>
    <t>Total Grants</t>
  </si>
  <si>
    <t>7A</t>
  </si>
  <si>
    <t>Commercial/Private Third Parties</t>
  </si>
  <si>
    <t>8A</t>
  </si>
  <si>
    <t>Government Programs - PACE, SCO, OneCare</t>
  </si>
  <si>
    <t>9A</t>
  </si>
  <si>
    <t>Private Client Payments</t>
  </si>
  <si>
    <t>10A</t>
  </si>
  <si>
    <t>GAFC MassHealth Payments</t>
  </si>
  <si>
    <t>11A</t>
  </si>
  <si>
    <t>MassHealth MCO</t>
  </si>
  <si>
    <t>12A</t>
  </si>
  <si>
    <t>Medicare</t>
  </si>
  <si>
    <t>13A</t>
  </si>
  <si>
    <t>Department of Mental Health</t>
  </si>
  <si>
    <t>14A</t>
  </si>
  <si>
    <t>Department of Developmental Services</t>
  </si>
  <si>
    <t>15A</t>
  </si>
  <si>
    <t>Department of Public Health</t>
  </si>
  <si>
    <t>16A</t>
  </si>
  <si>
    <t>Department of Social Services</t>
  </si>
  <si>
    <t>17A</t>
  </si>
  <si>
    <t>Department of Transitional Assistance</t>
  </si>
  <si>
    <t>18A</t>
  </si>
  <si>
    <t>Department of Youth Services</t>
  </si>
  <si>
    <t>19A</t>
  </si>
  <si>
    <t>Total Assistance and Fees</t>
  </si>
  <si>
    <t>20A</t>
  </si>
  <si>
    <t>Interest Income</t>
  </si>
  <si>
    <t>Click link below to enter other revenue details:</t>
  </si>
  <si>
    <t>21A</t>
  </si>
  <si>
    <t>Other Revenue Details</t>
  </si>
  <si>
    <t>22A</t>
  </si>
  <si>
    <t xml:space="preserve">Total Revenue from Providing GAFC </t>
  </si>
  <si>
    <t>Schedule A1: Other Revenue Details</t>
  </si>
  <si>
    <t>Enter only revenue from providing GAFC Services.</t>
  </si>
  <si>
    <t>Other Revenue Details, Line 21A</t>
  </si>
  <si>
    <t>Revenue Description</t>
  </si>
  <si>
    <t>Return to Revenue Worksheet</t>
  </si>
  <si>
    <t>Total Other Revenue</t>
  </si>
  <si>
    <t>Schedule B: Administrative Expenses</t>
  </si>
  <si>
    <t>Enter only expenses associated with or allocated to providing GAFC services.</t>
  </si>
  <si>
    <t>FTE:</t>
  </si>
  <si>
    <t>1B</t>
  </si>
  <si>
    <t>Number of Hours per Week Representing an FTE</t>
  </si>
  <si>
    <t>Administrative Expenses</t>
  </si>
  <si>
    <t>Yearly
 Salary</t>
  </si>
  <si>
    <t>FTE</t>
  </si>
  <si>
    <t>Total
 Salary</t>
  </si>
  <si>
    <t>Payroll
 Taxes</t>
  </si>
  <si>
    <t>Fringe
 Benefits</t>
  </si>
  <si>
    <t>Accrual
 Adjustments</t>
  </si>
  <si>
    <r>
      <t>Indirect Staff</t>
    </r>
    <r>
      <rPr>
        <sz val="10"/>
        <color theme="1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If program director, program manager, or other non-clinical staff also functions as a nurse or care manager, include ONLY the indirect (non-clinical) expense allocations in this schedule.</t>
    </r>
  </si>
  <si>
    <t>2B</t>
  </si>
  <si>
    <t>Chief Executive Officer</t>
  </si>
  <si>
    <t>3B</t>
  </si>
  <si>
    <t>Chief Financial Officer/Business Manager</t>
  </si>
  <si>
    <t>4B</t>
  </si>
  <si>
    <t>Program Director</t>
  </si>
  <si>
    <t>5B</t>
  </si>
  <si>
    <t>Assistant Program Director</t>
  </si>
  <si>
    <t>6B</t>
  </si>
  <si>
    <t xml:space="preserve">Supervising Professional/Program Manager </t>
  </si>
  <si>
    <t>7B</t>
  </si>
  <si>
    <t xml:space="preserve">Administrative Staff </t>
  </si>
  <si>
    <t>8B</t>
  </si>
  <si>
    <t>Office Maintenance and Janitorial Staff</t>
  </si>
  <si>
    <t>Click link below to enter other indirect staffing expense details:</t>
  </si>
  <si>
    <t>Total Expenses</t>
  </si>
  <si>
    <t>9B</t>
  </si>
  <si>
    <t>Other Indirect Staffing Expense Details</t>
  </si>
  <si>
    <t>10B</t>
  </si>
  <si>
    <t>Indirect Staff Totals</t>
  </si>
  <si>
    <t>Additional Administrative Expenses</t>
  </si>
  <si>
    <t>11B</t>
  </si>
  <si>
    <t>Indirect Staff Training</t>
  </si>
  <si>
    <t>12B</t>
  </si>
  <si>
    <t>Indirect Staff Travel</t>
  </si>
  <si>
    <t>13B</t>
  </si>
  <si>
    <t>Program Supplies and Materials</t>
  </si>
  <si>
    <t>14B</t>
  </si>
  <si>
    <t>Information Technology Systems and Investments</t>
  </si>
  <si>
    <t>15B</t>
  </si>
  <si>
    <t>Quality Assurance and Program Integrity</t>
  </si>
  <si>
    <t>16B</t>
  </si>
  <si>
    <t>Legal Fees</t>
  </si>
  <si>
    <t>17B</t>
  </si>
  <si>
    <t>Accounting Fees</t>
  </si>
  <si>
    <t>18B</t>
  </si>
  <si>
    <t xml:space="preserve">Marketing, PR, and Outreach </t>
  </si>
  <si>
    <t>19B</t>
  </si>
  <si>
    <t>Dues and Subscriptions</t>
  </si>
  <si>
    <t>20B</t>
  </si>
  <si>
    <t>Office and Equipment Expenses</t>
  </si>
  <si>
    <t>21B</t>
  </si>
  <si>
    <t>Movable Equipment Depreciation</t>
  </si>
  <si>
    <t>22B</t>
  </si>
  <si>
    <t>Fixed Equipment Depreciation</t>
  </si>
  <si>
    <t>23B</t>
  </si>
  <si>
    <t>Other Taxes</t>
  </si>
  <si>
    <t>24B</t>
  </si>
  <si>
    <t>Equipment Repair and Maintenance</t>
  </si>
  <si>
    <t>25B</t>
  </si>
  <si>
    <t>Malpractice Insurance</t>
  </si>
  <si>
    <t>26B</t>
  </si>
  <si>
    <t>Affiliate Allocations</t>
  </si>
  <si>
    <t>Click links below to enter occupancy expense details and other administrative expense details:</t>
  </si>
  <si>
    <t>27B</t>
  </si>
  <si>
    <t>Occupancy Expense Details</t>
  </si>
  <si>
    <t>28B</t>
  </si>
  <si>
    <t>Other Administrative Expense Details</t>
  </si>
  <si>
    <t>29B</t>
  </si>
  <si>
    <t>Total Administrative Expenses</t>
  </si>
  <si>
    <t>Click link below to enter non-reimbursable expense details:</t>
  </si>
  <si>
    <t>30B</t>
  </si>
  <si>
    <t>Non-Reimbursable Expense Details</t>
  </si>
  <si>
    <t xml:space="preserve">Schedule B1: Other Indirect Staffing Expense Details </t>
  </si>
  <si>
    <t>Enter only the number of FTEs and expenses of providing GAFC services.</t>
  </si>
  <si>
    <t>Other Indirect Staffing Expense, Line 9B</t>
  </si>
  <si>
    <t>Expense Description</t>
  </si>
  <si>
    <t>Return to Administrative Expenses Worksheet</t>
  </si>
  <si>
    <t>Total Other Indirect Staffing Expense</t>
  </si>
  <si>
    <t>Schedule B2: Occupancy Expenses</t>
  </si>
  <si>
    <t>Occupancy Expenses, Line 27B</t>
  </si>
  <si>
    <t>Real Estate Taxes</t>
  </si>
  <si>
    <t>Facility Repair and Maintenance</t>
  </si>
  <si>
    <t>Property Insurance</t>
  </si>
  <si>
    <t>Building Depreciation</t>
  </si>
  <si>
    <t>Facility Rent</t>
  </si>
  <si>
    <t>Utilities</t>
  </si>
  <si>
    <t>Facility Mortgage Interest</t>
  </si>
  <si>
    <t>Other Occupancy Expense</t>
  </si>
  <si>
    <t>Total Occupancy Expenses</t>
  </si>
  <si>
    <t>Schedule B3: Other Administrative Expense Details</t>
  </si>
  <si>
    <t>Other Administrative Expense, Line 28B</t>
  </si>
  <si>
    <t>Total Other Administrative Expense</t>
  </si>
  <si>
    <t>Schedule B4: Non-Reimbursable Expense Details</t>
  </si>
  <si>
    <t>Non-Reimbursable Expense, Line 30B</t>
  </si>
  <si>
    <t>Total Non-Reimbursable Expense</t>
  </si>
  <si>
    <t>Schedule C: Direct Care Expenses</t>
  </si>
  <si>
    <t>Direct Care Cost</t>
  </si>
  <si>
    <r>
      <t>Direct Staff</t>
    </r>
    <r>
      <rPr>
        <b/>
        <sz val="10"/>
        <color rgb="FFFF0000"/>
        <rFont val="Arial"/>
        <family val="2"/>
      </rPr>
      <t xml:space="preserve"> If any of the staff listed below also perform an indirect staff role, include ONLY the direct (clinical) expense allocations in this schedule.</t>
    </r>
  </si>
  <si>
    <t>1C</t>
  </si>
  <si>
    <t>Registered Nurse ONLY</t>
  </si>
  <si>
    <t>2C</t>
  </si>
  <si>
    <t>Indirect program staff (e.g., Director) performing the RN role</t>
  </si>
  <si>
    <t>3C</t>
  </si>
  <si>
    <t>Direct Care Aide</t>
  </si>
  <si>
    <t>4C</t>
  </si>
  <si>
    <t>Care Manager (master's) ONLY</t>
  </si>
  <si>
    <t>5C</t>
  </si>
  <si>
    <t>Indirect program staff (e.g., Director) performing the Care Manager role</t>
  </si>
  <si>
    <t>6C</t>
  </si>
  <si>
    <t>Care Manager (non-master's)</t>
  </si>
  <si>
    <t>7C</t>
  </si>
  <si>
    <t>Subcontracted Direct Care Staff</t>
  </si>
  <si>
    <t>Click link below to enter other direct staffing expense details:</t>
  </si>
  <si>
    <t>8C</t>
  </si>
  <si>
    <t>Other Direct Staffing Expense Details</t>
  </si>
  <si>
    <t>9C</t>
  </si>
  <si>
    <t>Direct Staff Total</t>
  </si>
  <si>
    <t>10C</t>
  </si>
  <si>
    <t>Direct Staff Training</t>
  </si>
  <si>
    <t>11C</t>
  </si>
  <si>
    <t>Direct Staff Travel</t>
  </si>
  <si>
    <t>12C</t>
  </si>
  <si>
    <t>Total Direct Care Expenses</t>
  </si>
  <si>
    <t>Units</t>
  </si>
  <si>
    <t>13C</t>
  </si>
  <si>
    <t>Number of Per Diem Units Delivered</t>
  </si>
  <si>
    <t>Units of service MUST be entered or CHIA will not accept this report.</t>
  </si>
  <si>
    <t>Client Data</t>
  </si>
  <si>
    <t>14C</t>
  </si>
  <si>
    <t>Direct Care Data</t>
  </si>
  <si>
    <t>15C</t>
  </si>
  <si>
    <t>Average Number of Hours of Direct Care Provided to Each Client Each Day 
(Enter in Hours, Report to the Nearest Quarter-Hour)</t>
  </si>
  <si>
    <t>16C</t>
  </si>
  <si>
    <t>GAFC Notes</t>
  </si>
  <si>
    <t xml:space="preserve">Schedule C1: Other Direct Staffing Expense Details </t>
  </si>
  <si>
    <t>Other Direct Staffing Expense, Line 8C</t>
  </si>
  <si>
    <t>Return to Direct Care Expenses Worksheet</t>
  </si>
  <si>
    <t>Total Other Direct Staffing Expense</t>
  </si>
  <si>
    <t>Summary of Revenues, Expenses, Net Income, and Profit Margin and Reconciliation</t>
  </si>
  <si>
    <t>This tab draws on previously entered data to show an overall picture of performance. At the bottom of the tab, please enter reconciliation information.</t>
  </si>
  <si>
    <t>Please review this summary and correct any errors on the other tabs.</t>
  </si>
  <si>
    <t>MassHealth ID:</t>
  </si>
  <si>
    <t>Schedule A: Revenue</t>
  </si>
  <si>
    <t>Category</t>
  </si>
  <si>
    <t>Revenue</t>
  </si>
  <si>
    <t>Other Revenue</t>
  </si>
  <si>
    <t>Total Revenue from Providing GAFC</t>
  </si>
  <si>
    <t>Expense</t>
  </si>
  <si>
    <t>FTEs</t>
  </si>
  <si>
    <t>Average Yearly Salary/FTE</t>
  </si>
  <si>
    <t>Indirect Staff Salaries</t>
  </si>
  <si>
    <t>Indirect Staff Payroll Taxes</t>
  </si>
  <si>
    <t>Indirect Staff Fringe Benefits</t>
  </si>
  <si>
    <t>Indirect Staff Accrual Adjustments</t>
  </si>
  <si>
    <t>11B-28B</t>
  </si>
  <si>
    <t>Other Administrative Expenses</t>
  </si>
  <si>
    <t>Non-Reimbursable Expenses</t>
  </si>
  <si>
    <t>Direct Staff Salaries</t>
  </si>
  <si>
    <t>Direct Staff Payroll Taxes</t>
  </si>
  <si>
    <t>Direct Staff Fringe Benefits</t>
  </si>
  <si>
    <t>Direct Staff Accrual Adjustments</t>
  </si>
  <si>
    <t>10C-11C</t>
  </si>
  <si>
    <t>Other Direct Care Expenses</t>
  </si>
  <si>
    <t>Units of Service</t>
  </si>
  <si>
    <t>Total Units of Service</t>
  </si>
  <si>
    <t>Total Expense of Providing GAFC</t>
  </si>
  <si>
    <t>Profit Margin</t>
  </si>
  <si>
    <t>Total Revenue - 
Total Expense</t>
  </si>
  <si>
    <t>Net Income</t>
  </si>
  <si>
    <t>Net Income/ 
Total Revenue</t>
  </si>
  <si>
    <t>Reconciliation</t>
  </si>
  <si>
    <t>Financial Statements</t>
  </si>
  <si>
    <t>Financial Statement Revenue</t>
  </si>
  <si>
    <t>Financial Statement Expense</t>
  </si>
  <si>
    <t>Variance</t>
  </si>
  <si>
    <t>Revenue Variance</t>
  </si>
  <si>
    <t>Expense Variance</t>
  </si>
  <si>
    <t>Reconciliation Explanation</t>
  </si>
  <si>
    <r>
      <rPr>
        <b/>
        <sz val="10"/>
        <color rgb="FFFF0000"/>
        <rFont val="Arial"/>
        <family val="2"/>
      </rPr>
      <t>Reconciliation:</t>
    </r>
    <r>
      <rPr>
        <b/>
        <sz val="10"/>
        <rFont val="Arial"/>
        <family val="2"/>
      </rPr>
      <t xml:space="preserve"> In the box below please explain any variance between the reported total revenue and expenses on the cost report and what is on your financial statements.</t>
    </r>
  </si>
  <si>
    <t>Please print this page only, sign it, scan it, and save it as a PDF file. Email it to the email address below along with this completed Excel workbook cost report and your agency's financial statements.</t>
  </si>
  <si>
    <t>MassHealth ID Number and Suffix</t>
  </si>
  <si>
    <t xml:space="preserve">Total Revenue Derived from Providing GAFC </t>
  </si>
  <si>
    <t xml:space="preserve">Total Expense of Providing GAFC </t>
  </si>
  <si>
    <t>Total Units of GAFC Provided</t>
  </si>
  <si>
    <t xml:space="preserve">Net Income from Providing GAFC </t>
  </si>
  <si>
    <t>Margin of Providing GAFC</t>
  </si>
  <si>
    <r>
      <t xml:space="preserve">Certification by owner, partner, or officer of the provider:
 </t>
    </r>
    <r>
      <rPr>
        <sz val="10"/>
        <rFont val="Arial"/>
        <family val="2"/>
      </rPr>
      <t xml:space="preserve">
I hereby certify under penalty of perjury that I have read the above statement and that I have examined the accompanying cost report and supporting schedules. To the best of my knowledge and belief, it is a true, correct, and complete statement prepared from the books and records of the provider in accordance with applicable instructions, except as noted.</t>
    </r>
  </si>
  <si>
    <t>Name of officer of the provider:</t>
  </si>
  <si>
    <t>Date:</t>
  </si>
  <si>
    <t>S1</t>
  </si>
  <si>
    <t>Signature:</t>
  </si>
  <si>
    <t>X</t>
  </si>
  <si>
    <t>If the reports and accompanying schedules were prepared by a person other than the owner, partner, or officer of the provider, his/her declaration is based upon all information of which he/she has any knowledge.</t>
  </si>
  <si>
    <t>Name of preparer (if other than officer of the provider):</t>
  </si>
  <si>
    <t>S2</t>
  </si>
  <si>
    <t>Misrepresentation or falsification of any information contained in this cost report and associated back-up may be punishable by a fine and/or imprisonment under state and federal law.</t>
  </si>
  <si>
    <t>Organization Name</t>
  </si>
  <si>
    <t>If your Agency Name does not appear in this list, enter it in the yellow cell, exactly as it appears in the Articles of Organization or IRS form 941/941E.</t>
  </si>
  <si>
    <t>A BETTER LIFE HOMECARE LLC</t>
  </si>
  <si>
    <r>
      <t xml:space="preserve">Your Agency Name will appear at the </t>
    </r>
    <r>
      <rPr>
        <b/>
        <u/>
        <sz val="10"/>
        <rFont val="Arial"/>
        <family val="2"/>
      </rPr>
      <t>top</t>
    </r>
    <r>
      <rPr>
        <b/>
        <sz val="10"/>
        <rFont val="Arial"/>
        <family val="2"/>
      </rPr>
      <t xml:space="preserve"> of the line G1 dropdown list in the General Information tab.</t>
    </r>
  </si>
  <si>
    <t>A CARING HEART NURSING SERVICES LLC</t>
  </si>
  <si>
    <t>A&amp;B HOME SERVICES, INC</t>
  </si>
  <si>
    <t>ABBA HOME CARE, LLC</t>
  </si>
  <si>
    <t>Click here to return to the General Information Worksheet</t>
  </si>
  <si>
    <t>ABLE HEALTHCARE, LLC</t>
  </si>
  <si>
    <t>ACCUCARE INC</t>
  </si>
  <si>
    <t>ADVANCED HOME CARE SERVICES, LLC</t>
  </si>
  <si>
    <t>ADVANTAGE HOMECARE SYSTEMS LLC</t>
  </si>
  <si>
    <t>ALL AT HOME HEALTH CARE, LLC</t>
  </si>
  <si>
    <t>ALL CARE HOMECARE, LLC</t>
  </si>
  <si>
    <t>ANGEL CARE AT HOME</t>
  </si>
  <si>
    <t>BEST HOME HEALTH CARE INC</t>
  </si>
  <si>
    <t>BROOKDALE CAPE COD</t>
  </si>
  <si>
    <t>CAPE COD SENIOR RESIDENCES AT POCASSET</t>
  </si>
  <si>
    <t>CHRIS HEIGHTS OF ATTLEBORO</t>
  </si>
  <si>
    <t>CHRISTOPHER HEIGHTS OF BELCHERTOWN</t>
  </si>
  <si>
    <t>CHRISTOPHER HEIGHTS OF NORTHAMPTON</t>
  </si>
  <si>
    <t>CHRISTOPHER HEIGHTS OF WORCESTER</t>
  </si>
  <si>
    <t>CHRISTOPHER HGT OF WEBSTER</t>
  </si>
  <si>
    <t>CITYWIDE HOME CARE, INC</t>
  </si>
  <si>
    <t>COMMUNITY CONNECTIONHEALTHCARE, LLC</t>
  </si>
  <si>
    <t>CONCORD PARK ASSISTED LIVING</t>
  </si>
  <si>
    <t>DU CHARME ESTATES LTD</t>
  </si>
  <si>
    <t>ELDERLY HOME CARE INC</t>
  </si>
  <si>
    <t>EPIC NURSING SERVICES LLC</t>
  </si>
  <si>
    <t>FAMILY CAREGIVERS LLC</t>
  </si>
  <si>
    <t>FAMILY SERVICE ASSOC</t>
  </si>
  <si>
    <t>FREEDOM HOMECARE SERVICES</t>
  </si>
  <si>
    <t>GABRIEL CARE, INC.</t>
  </si>
  <si>
    <t>GIA HOME CARE SERVICES</t>
  </si>
  <si>
    <t>GIFTED HANDS HOMECARE LLC</t>
  </si>
  <si>
    <t>HOME HEALTH PLUS LLC</t>
  </si>
  <si>
    <t>JUSTICE RESOURCE INSTITUTE INC</t>
  </si>
  <si>
    <t>LONGEVITY CARE INC</t>
  </si>
  <si>
    <t>LOVED ONES CARE, LLC</t>
  </si>
  <si>
    <t>LOYAL HOME CARE SERVICES</t>
  </si>
  <si>
    <t>MAESTRO COMMUNITY CARE LLC</t>
  </si>
  <si>
    <t>MAINSTAY SUPPORTIVE HOUSING &amp; HOME CARE</t>
  </si>
  <si>
    <t>MASSBAY HOME CARE, INC.</t>
  </si>
  <si>
    <t>METROCARE OF SPRINGFIELD, LLC</t>
  </si>
  <si>
    <t>METROCARE, LLC</t>
  </si>
  <si>
    <t>MILLENNIUM HOME CARE LLC</t>
  </si>
  <si>
    <t>NASHOBA PARK</t>
  </si>
  <si>
    <t>NEIGHBORHOOD HOME HEALTH CARE INC</t>
  </si>
  <si>
    <t>NEW APPROACH HEALTHCARE</t>
  </si>
  <si>
    <t>NEXT STEP HEALTHCARE LLC</t>
  </si>
  <si>
    <t>OASIS HOME CARE, LLC</t>
  </si>
  <si>
    <t>OPEN ARMS HEALTHCARE</t>
  </si>
  <si>
    <t>PEABODY RES SERV INC.</t>
  </si>
  <si>
    <t>PEOPLE FIRST GAFC, LLC</t>
  </si>
  <si>
    <t>QUALITY CARE INC</t>
  </si>
  <si>
    <t>SAFETYNET SOLUTIONS, INC.</t>
  </si>
  <si>
    <t>SIDE BY SIDE ASSISTED LIVING</t>
  </si>
  <si>
    <t>TAUNTON ASST LIV LTD PART</t>
  </si>
  <si>
    <t>THE ARBORS AT CHICOPEE</t>
  </si>
  <si>
    <t>THE ARBORS AT GREENFIELD</t>
  </si>
  <si>
    <t>THE ARBORS AT WESTFIELD</t>
  </si>
  <si>
    <t>THE LANDING AT LAUREL LAKE</t>
  </si>
  <si>
    <t>THE RIGHT CHOICE HOME CARE LLC</t>
  </si>
  <si>
    <t>VCARE GAFC</t>
  </si>
  <si>
    <t>VITRA HEALTH, INC</t>
  </si>
  <si>
    <t>WARREN HOUSE</t>
  </si>
  <si>
    <t>WEBSTER HOME CARE</t>
  </si>
  <si>
    <t>WELLS HEALTH CARE LLC</t>
  </si>
  <si>
    <t>WHALER'S COVE</t>
  </si>
  <si>
    <t>tblGeneralInformationDATA</t>
  </si>
  <si>
    <t>Year</t>
  </si>
  <si>
    <t>MassHealthID</t>
  </si>
  <si>
    <t>MassHealthSuffix</t>
  </si>
  <si>
    <t>FEIN</t>
  </si>
  <si>
    <t>BusinessAddress</t>
  </si>
  <si>
    <t>City</t>
  </si>
  <si>
    <t>State</t>
  </si>
  <si>
    <t>Zipcode</t>
  </si>
  <si>
    <t>AgencyPhone</t>
  </si>
  <si>
    <t>AgencyPhoneExtension</t>
  </si>
  <si>
    <t>ContactPerson</t>
  </si>
  <si>
    <t>ContactTitle</t>
  </si>
  <si>
    <t>ContactEmail</t>
  </si>
  <si>
    <t>ContactPhone</t>
  </si>
  <si>
    <t>ContactPhoneExtension</t>
  </si>
  <si>
    <t>SiteName1</t>
  </si>
  <si>
    <t>Type1</t>
  </si>
  <si>
    <t>SiteName2</t>
  </si>
  <si>
    <t>Type2</t>
  </si>
  <si>
    <t>SiteName3</t>
  </si>
  <si>
    <t>Type3</t>
  </si>
  <si>
    <t>SiteName4</t>
  </si>
  <si>
    <t>Type4</t>
  </si>
  <si>
    <t>SiteName5</t>
  </si>
  <si>
    <t>Type5</t>
  </si>
  <si>
    <t>SiteName6</t>
  </si>
  <si>
    <t>Type6</t>
  </si>
  <si>
    <t>ReportFrom</t>
  </si>
  <si>
    <t>ReportTo</t>
  </si>
  <si>
    <t>UpdatedBy</t>
  </si>
  <si>
    <t>UpdatedOn</t>
  </si>
  <si>
    <t>tfaiella</t>
  </si>
  <si>
    <t>tblRevenueDATA</t>
  </si>
  <si>
    <t>GAFCContributionsGiftsBequests</t>
  </si>
  <si>
    <t>GAFCPrivateAndInKind</t>
  </si>
  <si>
    <t>GAFCTotalGiftsAndInKindContributions</t>
  </si>
  <si>
    <t>GAFCMassGovGrant</t>
  </si>
  <si>
    <t>GAFCOtherGrantExclFedDirect</t>
  </si>
  <si>
    <t>GAFCTotalGrants</t>
  </si>
  <si>
    <t>GAFCCommercialPrivate3rdParties</t>
  </si>
  <si>
    <t>GAFCGovernmentProgramsPACESCO</t>
  </si>
  <si>
    <t>GAFCPrivateClientPayments</t>
  </si>
  <si>
    <t>GAFCMassHealthPayments</t>
  </si>
  <si>
    <t>GAFCMassHealthMCO</t>
  </si>
  <si>
    <t>GAFCMedicare</t>
  </si>
  <si>
    <t>GAFCDepartmentOfMentalHealth</t>
  </si>
  <si>
    <t>GAFCDepartmentOfDevelopmentalServices</t>
  </si>
  <si>
    <t>GAFCDepartmentOfPublicHealth</t>
  </si>
  <si>
    <t>GAFCDepartmentOfSocialServices</t>
  </si>
  <si>
    <t>GAFCDepartmentOfTransitionalAssist</t>
  </si>
  <si>
    <t>GAFCDepartmentOfYouthServices</t>
  </si>
  <si>
    <t>GAFCTotalAssistanceAndFees</t>
  </si>
  <si>
    <t>GAFCInterestIncome</t>
  </si>
  <si>
    <t>GAFCOtherRevenue</t>
  </si>
  <si>
    <t>GAFCTotalRevenue</t>
  </si>
  <si>
    <t>tblDirectCareDATA</t>
  </si>
  <si>
    <t>GAFCYrlySalaryRegisteredNurseONLY</t>
  </si>
  <si>
    <t>GAFCFTERegisteredNurseONLY</t>
  </si>
  <si>
    <t>GAFCTotalSalaryRegisteredNurseONLY</t>
  </si>
  <si>
    <t>GAFCPayrollTaxesRegisteredNurseONLY</t>
  </si>
  <si>
    <t>GAFCFringeBenefitsRegisteredNurseONLY</t>
  </si>
  <si>
    <t>GAFCAccrualAdjustmentsRegisteredNurseONLY</t>
  </si>
  <si>
    <t>GAFCYrlySalaryIndStaffasRN</t>
  </si>
  <si>
    <t>GAFCFTEIndStaffasRN</t>
  </si>
  <si>
    <t>GAFCTotalSalaryIndStaffasRN</t>
  </si>
  <si>
    <t>GAFCPayrollTaxesIndStaffasRN</t>
  </si>
  <si>
    <t>GAFCFringeBenefitsIndStaffasRN</t>
  </si>
  <si>
    <t>GAFCAccrualAdjustmentsIndStaffasRN</t>
  </si>
  <si>
    <t>GAFCYrlySalaryDirectCareAide</t>
  </si>
  <si>
    <t>GAFCFTEDirectCareAide</t>
  </si>
  <si>
    <t>GAFCTotalSalaryDirectCareAide</t>
  </si>
  <si>
    <t>GAFCPayrollTaxesDirectCareAide</t>
  </si>
  <si>
    <t>GAFCFringeBenefitsDirectCareAide</t>
  </si>
  <si>
    <t>GAFCAccrualAdjustmentsDirectCareAide</t>
  </si>
  <si>
    <t>GAFCYrlySalaryCareManagerMastersONLY</t>
  </si>
  <si>
    <t>GAFCFTECareManagerMastersONLY</t>
  </si>
  <si>
    <t>GAFCTotalSalaryCareManagerMastersONLY</t>
  </si>
  <si>
    <t>GAFCPayrollTaxesCareManagerMastersONLY</t>
  </si>
  <si>
    <t>GAFCFringeBenefitsCareManagerMastersONLY</t>
  </si>
  <si>
    <t>GAFCAccrualAdjustmentsCareManagerMastersONLY</t>
  </si>
  <si>
    <t>GAFCYrlySalaryIndStaffasCareMgrMasters</t>
  </si>
  <si>
    <t>GAFCFTEIndStaffasCareMgrMasters</t>
  </si>
  <si>
    <t>GAFCTotalSalaryIndStaffasCareMgrMasters</t>
  </si>
  <si>
    <t>GAFCPayrollTaxesIndStaffasCareMgrMasters</t>
  </si>
  <si>
    <t>GAFCFringeBenefitsIndStaffasCareMgrMasters</t>
  </si>
  <si>
    <t>GAFCAccrualAdjustmentsIndStaffasCareMgrMasters</t>
  </si>
  <si>
    <t>GAFCYrlySalaryCareManagerNonmasters</t>
  </si>
  <si>
    <t>GAFCFTECareManagerNonmasters</t>
  </si>
  <si>
    <t>GAFCTotalSalaryCareManagerNonmasters</t>
  </si>
  <si>
    <t>GAFCPayrollTaxesCareManagerNonmasters</t>
  </si>
  <si>
    <t>GAFCFringeBenefitsCareManagerNonmasters</t>
  </si>
  <si>
    <t>GAFCAccrualAdjustmentCareManagerNonmasters</t>
  </si>
  <si>
    <t>GAFCYrlySalarySubcontracted</t>
  </si>
  <si>
    <t>GAFCFTESubcontracted</t>
  </si>
  <si>
    <t>GAFCTotalSalarySubcontracted</t>
  </si>
  <si>
    <t>GAFCPayrollTaxesSubcontracted</t>
  </si>
  <si>
    <t>GAFCFringeBenefitsSubcontracted</t>
  </si>
  <si>
    <t>GAFCAccrualAdjustmentsSubcontracted</t>
  </si>
  <si>
    <t>GAFCTotalExpensesOtherDCStaff</t>
  </si>
  <si>
    <t>GAFCFTEOtherDCStaff</t>
  </si>
  <si>
    <t>GAFCTotalSalaryOtherDCStaff</t>
  </si>
  <si>
    <t>GAFCPayrollTaxesOtherDCStaff</t>
  </si>
  <si>
    <t>GAFCFringeBenefitsOtherDCStaff</t>
  </si>
  <si>
    <t>GAFCAccrualAdjustmentsOtherDCStaff</t>
  </si>
  <si>
    <t>GAFCTotalExpensesTotalDCStaff</t>
  </si>
  <si>
    <t>GAFCFTETotalDCStaff</t>
  </si>
  <si>
    <t>GAFCTotalSalaryTotalDCStaff</t>
  </si>
  <si>
    <t>GAFCPayrollTaxesTotalDCStaff</t>
  </si>
  <si>
    <t>GAFCFringeBenefitsDCTotal</t>
  </si>
  <si>
    <t>GAFCAccrualAdjustmentsTotalDCStaff</t>
  </si>
  <si>
    <t>GAFCDCTraining</t>
  </si>
  <si>
    <t>GAFCDCTravel</t>
  </si>
  <si>
    <t>GAFCTotalDCExpenses</t>
  </si>
  <si>
    <t>GAFCTotalPerDiemUnits</t>
  </si>
  <si>
    <t>GAFCTotalUnduplicatedClients</t>
  </si>
  <si>
    <t>GAFCAverageDirectCareHours</t>
  </si>
  <si>
    <t>GAFCNotes</t>
  </si>
  <si>
    <t>tblAdminExpensesDATA</t>
  </si>
  <si>
    <t>GAFCYrlySalaryCEO</t>
  </si>
  <si>
    <t>GAFCFTECEO</t>
  </si>
  <si>
    <t>GAFCTotalSalaryCEO</t>
  </si>
  <si>
    <t>GAFCPayrollTaxesCEO</t>
  </si>
  <si>
    <t>GAFCFringeBenefitsCEO</t>
  </si>
  <si>
    <t>GAFCAccrualAdjustmentsCEO</t>
  </si>
  <si>
    <t>GAFCYrlySalaryCFO</t>
  </si>
  <si>
    <t>GAFCFTECFO</t>
  </si>
  <si>
    <t>GAFCTotalSalaryCFO</t>
  </si>
  <si>
    <t>GAFCPayrollTaxesCFO</t>
  </si>
  <si>
    <t>GAFCFringeBenefitsCFO</t>
  </si>
  <si>
    <t>GAFCAccrualAdjustmentsCFO</t>
  </si>
  <si>
    <t>GAFCYrlySalaryProgDir</t>
  </si>
  <si>
    <t>GAFCFTEProgDir</t>
  </si>
  <si>
    <t>GAFCTotalSalaryProgDir</t>
  </si>
  <si>
    <t>GAFCPayrollTaxesProgDir</t>
  </si>
  <si>
    <t>GAFCFringeBenefitsProgDir</t>
  </si>
  <si>
    <t>GAFCAccrualAdjustmentsProgDir</t>
  </si>
  <si>
    <t>GAFCYrlySalaryAsstProgDir</t>
  </si>
  <si>
    <t>GAFCFTEAsstProgDir</t>
  </si>
  <si>
    <t>GAFCTotalSalaryAsstProgDir</t>
  </si>
  <si>
    <t>GAFCPayrollTaxesAsstProgDir</t>
  </si>
  <si>
    <t>GAFCFringeBenefitsAsstProgDir</t>
  </si>
  <si>
    <t>GAFCAccrualAdjustmentsAsstProgDir</t>
  </si>
  <si>
    <t>GAFCYrlySalaryProgMgr</t>
  </si>
  <si>
    <t>GAFCFTEProgMgr</t>
  </si>
  <si>
    <t>GAFCTotalSalaryProgMgr</t>
  </si>
  <si>
    <t>GAFCPayrollTaxesProgMgr</t>
  </si>
  <si>
    <t>GAFCFringeBenefitsProgMgr</t>
  </si>
  <si>
    <t>GAFCAccrualAdjustmentsProgMgr</t>
  </si>
  <si>
    <t>GAFCYrlySalaryAdminStaff</t>
  </si>
  <si>
    <t>GAFCFTEAdminStaff</t>
  </si>
  <si>
    <t>GAFCTotalSalaryAdminStaff</t>
  </si>
  <si>
    <t>GAFCPayrollTaxesAdminStaff</t>
  </si>
  <si>
    <t>GAFCFringeBenefitsAdminStaff</t>
  </si>
  <si>
    <t>GAFCAccrualAdjustmentsAdminStaff</t>
  </si>
  <si>
    <t>GAFCYrlySalaryOfficeMainJanStaff</t>
  </si>
  <si>
    <t>GAFCFTEOfficeMainJanStaff</t>
  </si>
  <si>
    <t>GAFCTotalSalaryOfficeMainJanStaff</t>
  </si>
  <si>
    <t>GAFCPayrollTaxesOfficeMainJanStaff</t>
  </si>
  <si>
    <t>GAFCFringeBenefitsOfficeMainJanStaff</t>
  </si>
  <si>
    <t>GAFCAccrualAdjustmentsOfficeMainJanStaff</t>
  </si>
  <si>
    <t>GAFCTotalExpensesOtherIndStaff</t>
  </si>
  <si>
    <t>GAFCFTEOtherIndStaff</t>
  </si>
  <si>
    <t>GAFCTotalSalaryOtherIndStaff</t>
  </si>
  <si>
    <t>GAFCPayrollTaxesOtherIndStaff</t>
  </si>
  <si>
    <t>GAFCFringeBenefitsOtherIndStaff</t>
  </si>
  <si>
    <t>GAFCAccrualAdjustmentsOtherIndStaff</t>
  </si>
  <si>
    <t>GAFCTotalExpensesTotalIndStaff</t>
  </si>
  <si>
    <t>GAFCFTETotalIndStaff</t>
  </si>
  <si>
    <t>GAFCTotalSalaryTotalIndStaff</t>
  </si>
  <si>
    <t>GAFCPayrollTaxesTotalIndStaff</t>
  </si>
  <si>
    <t>GAFCFringeBenefitsTotalIndStaff</t>
  </si>
  <si>
    <t>GAFCAccrualAdjustmentsTotalIndStaff</t>
  </si>
  <si>
    <t>GAFCIndirectStaffTraining</t>
  </si>
  <si>
    <t>GAFCIndirectStaffTravel</t>
  </si>
  <si>
    <t>GAFCProgramSuppliesAndMaterials</t>
  </si>
  <si>
    <t>GAFCIT</t>
  </si>
  <si>
    <t>GAFCQA</t>
  </si>
  <si>
    <t>GAFCLegalFees</t>
  </si>
  <si>
    <t>GAFCAccountingFees</t>
  </si>
  <si>
    <t>GAFCMarketingAndAdvertisingFees</t>
  </si>
  <si>
    <t>GAFCDuesAndSubscriptions</t>
  </si>
  <si>
    <t>GAFCOfficeAndEquipmentExpenses</t>
  </si>
  <si>
    <t>GAFCMoveableEquipmentDepreciation</t>
  </si>
  <si>
    <t>GAFCFixedEquipmentDepreciation</t>
  </si>
  <si>
    <t>GAFCOtherTaxes</t>
  </si>
  <si>
    <t>GAFCEquipmentRepairAndMaintenance</t>
  </si>
  <si>
    <t>GAFCMalpracticeInsurance</t>
  </si>
  <si>
    <t>GAFCAffiliate</t>
  </si>
  <si>
    <t>GAFCOccupancyExpenses</t>
  </si>
  <si>
    <t>GAFCOtherAdminExpenses</t>
  </si>
  <si>
    <t>GAFCTotalAdminExpenses</t>
  </si>
  <si>
    <t>GAFCNonreimbursableExpenseDetails</t>
  </si>
  <si>
    <t>tblStmtOfCertificationDATA</t>
  </si>
  <si>
    <t>Officer</t>
  </si>
  <si>
    <t>OfficerDateSigned</t>
  </si>
  <si>
    <t>Preparer</t>
  </si>
  <si>
    <t>PreparerDateSigned</t>
  </si>
  <si>
    <t>tblOccupancyDATA</t>
  </si>
  <si>
    <t>GAFCRealEstateTaxes</t>
  </si>
  <si>
    <t>GAFCFacilityRepairAndMaintenance</t>
  </si>
  <si>
    <t>GAFCPropertyInsurance</t>
  </si>
  <si>
    <t>GAFCBuildingDepreciation</t>
  </si>
  <si>
    <t>GAFCFacilityRent</t>
  </si>
  <si>
    <t>GAFCUtilities</t>
  </si>
  <si>
    <t>GAFCFacilityMortgageInterest</t>
  </si>
  <si>
    <t>GAFCOtherOccupancyExpense</t>
  </si>
  <si>
    <t>GAFCTotalOccupancyExpenses</t>
  </si>
  <si>
    <t>tblSummaryDATA</t>
  </si>
  <si>
    <t>GAFCIndirectStaffSalaryExpense</t>
  </si>
  <si>
    <t>GAFCIndirectStaffTotalFTEs</t>
  </si>
  <si>
    <t>GAFCAvgYearlySalaryPerFTEIndirectStaff</t>
  </si>
  <si>
    <t>GAFCIndirectStaffPayrollTaxesExpense</t>
  </si>
  <si>
    <t>GAFCIndirectStaffFringeBenefitsExpense</t>
  </si>
  <si>
    <t>GAFCIndirectStaffAccrualAdjustmentsExpense</t>
  </si>
  <si>
    <t>GAFCAllOtherAdministrativeExpense</t>
  </si>
  <si>
    <t>GAFCTotalAdministrativeExpense</t>
  </si>
  <si>
    <t>GAFCNonReimbursableExpense</t>
  </si>
  <si>
    <t>GAFCDirectStaffSalaryExpense</t>
  </si>
  <si>
    <t>GAFCDirectStaffTotalFTEs</t>
  </si>
  <si>
    <t>GAFCAvgYearlySalaryPerFTEDirectStaff</t>
  </si>
  <si>
    <t>GAFCDirectStaffPayrollTaxesExpense</t>
  </si>
  <si>
    <t>GAFCDirectStaffFringeBenefitsExpense</t>
  </si>
  <si>
    <t>GAFCDirectStaffAccrualAdjustmentsExpense</t>
  </si>
  <si>
    <t>GAFCOtherDirectCareExpenses</t>
  </si>
  <si>
    <t>GAFCTotalDirectCareExpenses</t>
  </si>
  <si>
    <t>GAFCTotalUnitsofService</t>
  </si>
  <si>
    <t>GAFCTotalExpenses</t>
  </si>
  <si>
    <t>GAFCNetIncome</t>
  </si>
  <si>
    <t>GAFCProfitMargin</t>
  </si>
  <si>
    <t>Type Of Care</t>
  </si>
  <si>
    <t>DropDeadDate</t>
  </si>
  <si>
    <t>AgencyName</t>
  </si>
  <si>
    <t>StartDate</t>
  </si>
  <si>
    <t>EndDate</t>
  </si>
  <si>
    <t>For</t>
  </si>
  <si>
    <t>Header</t>
  </si>
  <si>
    <t>Footer</t>
  </si>
  <si>
    <t>ReportYear</t>
  </si>
  <si>
    <t>YesORNo</t>
  </si>
  <si>
    <t>FileName</t>
  </si>
  <si>
    <t>AFC</t>
  </si>
  <si>
    <t>5/14/20141:51:21 PM</t>
  </si>
  <si>
    <t>Center for Health Information and Analysis</t>
  </si>
  <si>
    <t>Adult Foster Care Cost Report</t>
  </si>
  <si>
    <t>AFC Cost Report Revision 6/1/14</t>
  </si>
  <si>
    <t>No</t>
  </si>
  <si>
    <t>Yes</t>
  </si>
  <si>
    <t>A-Revenue</t>
  </si>
  <si>
    <t>A1-Other Revenue</t>
  </si>
  <si>
    <t>B-Administrative Expenses</t>
  </si>
  <si>
    <t>B1-Other Indirect Staffing</t>
  </si>
  <si>
    <t>B2-Occupancy Expenses</t>
  </si>
  <si>
    <t>B3-Other Admin Expenses</t>
  </si>
  <si>
    <t>B4-Non-Reimbursable Expense</t>
  </si>
  <si>
    <t>C-Direct Care Expenses</t>
  </si>
  <si>
    <t>C1-Other Direct Staffing</t>
  </si>
  <si>
    <t>Summary</t>
  </si>
  <si>
    <t>Line 1 Revenue Description</t>
  </si>
  <si>
    <t>Line 1 GAFC Amount in Whole Dollars</t>
  </si>
  <si>
    <t>Line 2 Revenue Description</t>
  </si>
  <si>
    <t>Line 2 GAFC Amount in Whole Dollars</t>
  </si>
  <si>
    <t>Line 3 Revenue Description</t>
  </si>
  <si>
    <t>Line 3 GAFC Amount in Whole Dollars</t>
  </si>
  <si>
    <t>Line 4 Revenue Description</t>
  </si>
  <si>
    <t>Line 4 GAFC Amount in Whole Dollars</t>
  </si>
  <si>
    <t>Line 5 Revenue Description</t>
  </si>
  <si>
    <t>Line 5 GAFC Amount in Whole Dollars</t>
  </si>
  <si>
    <t>Line 6 Revenue Description</t>
  </si>
  <si>
    <t>Line 6 GAFC Amount in Whole Dollars</t>
  </si>
  <si>
    <t>Line 7 Revenue Description</t>
  </si>
  <si>
    <t>Line 7 GAFC Amount in Whole Dollars</t>
  </si>
  <si>
    <t>Line 8 Revenue Description</t>
  </si>
  <si>
    <t>Line 8 GAFC Amount in Whole Dollars</t>
  </si>
  <si>
    <t>Line 9 Revenue Description</t>
  </si>
  <si>
    <t>Line 9 GAFC Amount in Whole Dollars</t>
  </si>
  <si>
    <t>Line 10 Revenue Description</t>
  </si>
  <si>
    <t>Line 10 GAFC Amount in Whole Dollars</t>
  </si>
  <si>
    <t>Line 11 Revenue Description</t>
  </si>
  <si>
    <t>Line 11 GAFC Amount in Whole Dollars</t>
  </si>
  <si>
    <t>Line 12 Revenue Description</t>
  </si>
  <si>
    <t>Line 12 GAFC Amount in Whole Dollars</t>
  </si>
  <si>
    <t>Line 13 Revenue Description</t>
  </si>
  <si>
    <t>Line 13 GAFC Amount in Whole Dollars</t>
  </si>
  <si>
    <t>Line 14 Revenue Description</t>
  </si>
  <si>
    <t>Line 14 GAFC Amount in Whole Dollars</t>
  </si>
  <si>
    <t>Line 15 Revenue Description</t>
  </si>
  <si>
    <t>Line 15 GAFC Amount in Whole Dollars</t>
  </si>
  <si>
    <t>Line 16 Revenue Description</t>
  </si>
  <si>
    <t>Line 16 GAFC Amount in Whole Dollars</t>
  </si>
  <si>
    <t>Line 17 Revenue Description</t>
  </si>
  <si>
    <t>Line 17 GAFC Amount in Whole Dollars</t>
  </si>
  <si>
    <t>Line 18 Revenue Description</t>
  </si>
  <si>
    <t>Line 18 GAFC Amount in Whole Dollars</t>
  </si>
  <si>
    <t>Line 19 Revenue Description</t>
  </si>
  <si>
    <t>Line 19 GAFC Amount in Whole Dollars</t>
  </si>
  <si>
    <t>Line 20 Revenue Description</t>
  </si>
  <si>
    <t>Line 20 GAFC Amount in Whole Dollars</t>
  </si>
  <si>
    <t>Line 21 Revenue Description</t>
  </si>
  <si>
    <t>Line 21 GAFC Amount in Whole Dollars</t>
  </si>
  <si>
    <t>Line 22 Revenue Description</t>
  </si>
  <si>
    <t>Line 22 GAFC Amount in Whole Dollars</t>
  </si>
  <si>
    <t>Line 23 Revenue Description</t>
  </si>
  <si>
    <t>Line 23 GAFC Amount in Whole Dollars</t>
  </si>
  <si>
    <t>Line 24 Revenue Description</t>
  </si>
  <si>
    <t>Line 24 GAFC Amount in Whole Dollars</t>
  </si>
  <si>
    <t>Line 25 Revenue Description</t>
  </si>
  <si>
    <t>Line 25 GAFC Amount in Whole Dollars</t>
  </si>
  <si>
    <t>Line 26 Revenue Description</t>
  </si>
  <si>
    <t>Line 26 GAFC Amount in Whole Dollars</t>
  </si>
  <si>
    <t>Chief Executive Officer Yearly
 Salary</t>
  </si>
  <si>
    <t>Chief Executive Officer FTE</t>
  </si>
  <si>
    <t>Chief Executive Officer Total
 Salary</t>
  </si>
  <si>
    <t>Chief Executive Officer Payroll
 Taxes</t>
  </si>
  <si>
    <t>Chief Executive Officer Fringe
 Benefits</t>
  </si>
  <si>
    <t>Chief Financial Officer/Business Manager Yearly
 Salary</t>
  </si>
  <si>
    <t>Chief Financial Officer/Business Manager FTE</t>
  </si>
  <si>
    <t>Chief Financial Officer/Business Manager Total
 Salary</t>
  </si>
  <si>
    <t>Chief Financial Officer/Business Manager Payroll
 Taxes</t>
  </si>
  <si>
    <t>Chief Financial Officer/Business Manager Fringe
 Benefits</t>
  </si>
  <si>
    <t>Program Director Yearly
 Salary</t>
  </si>
  <si>
    <t>Program Director FTE</t>
  </si>
  <si>
    <t>Program Director Total
 Salary</t>
  </si>
  <si>
    <t>Program Director Payroll
 Taxes</t>
  </si>
  <si>
    <t>Program Director Fringe
 Benefits</t>
  </si>
  <si>
    <t>Assistant Program Director Yearly
 Salary</t>
  </si>
  <si>
    <t>Assistant Program Director FTE</t>
  </si>
  <si>
    <t>Assistant Program Director Total
 Salary</t>
  </si>
  <si>
    <t>Assistant Program Director Payroll
 Taxes</t>
  </si>
  <si>
    <t>Assistant Program Director Fringe
 Benefits</t>
  </si>
  <si>
    <t>Supervising Professional/Program Manager  Yearly
 Salary</t>
  </si>
  <si>
    <t>Supervising Professional/Program Manager  FTE</t>
  </si>
  <si>
    <t>Supervising Professional/Program Manager  Total
 Salary</t>
  </si>
  <si>
    <t>Supervising Professional/Program Manager  Payroll
 Taxes</t>
  </si>
  <si>
    <t>Supervising Professional/Program Manager  Fringe
 Benefits</t>
  </si>
  <si>
    <t>Administrative Staff  Yearly
 Salary</t>
  </si>
  <si>
    <t>Administrative Staff  FTE</t>
  </si>
  <si>
    <t>Administrative Staff  Total
 Salary</t>
  </si>
  <si>
    <t>Administrative Staff  Payroll
 Taxes</t>
  </si>
  <si>
    <t>Administrative Staff  Fringe
 Benefits</t>
  </si>
  <si>
    <t>Administrative Staff  Accrual
 Adjustments</t>
  </si>
  <si>
    <t>Office Maintenance and Janitorial Staff Yearly
 Salary</t>
  </si>
  <si>
    <t>Office Maintenance and Janitorial Staff FTE</t>
  </si>
  <si>
    <t>Office Maintenance and Janitorial Staff Total
 Salary</t>
  </si>
  <si>
    <t>Office Maintenance and Janitorial Staff Payroll
 Taxes</t>
  </si>
  <si>
    <t>Office Maintenance and Janitorial Staff Fringe
 Benefits</t>
  </si>
  <si>
    <t>Office Maintenance and Janitorial Staff Accrual
 Adjustments</t>
  </si>
  <si>
    <t>Other Indirect Staffing Expense Details Yearly
 Salary</t>
  </si>
  <si>
    <t>Other Indirect Staffing Expense Details FTE</t>
  </si>
  <si>
    <t>Other Indirect Staffing Expense Details Total
 Salary</t>
  </si>
  <si>
    <t>Other Indirect Staffing Expense Details Payroll
 Taxes</t>
  </si>
  <si>
    <t>Other Indirect Staffing Expense Details Fringe
 Benefits</t>
  </si>
  <si>
    <t>Other Indirect Staffing Expense Details Accrual
 Adjustments</t>
  </si>
  <si>
    <t>Indirect Staff Totals Yearly
 Salary</t>
  </si>
  <si>
    <t>Indirect Staff Totals FTE</t>
  </si>
  <si>
    <t>Indirect Staff Totals Total
 Salary</t>
  </si>
  <si>
    <t>Indirect Staff Totals Payroll
 Taxes</t>
  </si>
  <si>
    <t>Indirect Staff Totals Fringe
 Benefits</t>
  </si>
  <si>
    <t>Indirect Staff Totals Accrual
 Adjustments</t>
  </si>
  <si>
    <t>Line 1 Expense Description</t>
  </si>
  <si>
    <t>Line 1 Yearly
 Salary</t>
  </si>
  <si>
    <t>Line 1 FTE</t>
  </si>
  <si>
    <t>Line 1 Total
 Salary</t>
  </si>
  <si>
    <t>Line 1 Payroll
 Taxes</t>
  </si>
  <si>
    <t>Line 1 Fringe
 Benefits</t>
  </si>
  <si>
    <t>Line 2 Expense Description</t>
  </si>
  <si>
    <t>Line 2 Yearly
 Salary</t>
  </si>
  <si>
    <t>Line 2 FTE</t>
  </si>
  <si>
    <t>Line 2 Total
 Salary</t>
  </si>
  <si>
    <t>Line 2 Payroll
 Taxes</t>
  </si>
  <si>
    <t>Line 2 Fringe
 Benefits</t>
  </si>
  <si>
    <t>Line 3 Expense Description</t>
  </si>
  <si>
    <t>Line 3 Yearly
 Salary</t>
  </si>
  <si>
    <t>Line 3 FTE</t>
  </si>
  <si>
    <t>Line 3 Total
 Salary</t>
  </si>
  <si>
    <t>Line 3 Payroll
 Taxes</t>
  </si>
  <si>
    <t>Line 3 Fringe
 Benefits</t>
  </si>
  <si>
    <t>Line 4 Expense Description</t>
  </si>
  <si>
    <t>Line 4 Yearly
 Salary</t>
  </si>
  <si>
    <t>Line 4 FTE</t>
  </si>
  <si>
    <t>Line 4 Total
 Salary</t>
  </si>
  <si>
    <t>Line 4 Payroll
 Taxes</t>
  </si>
  <si>
    <t>Line 4 Fringe
 Benefits</t>
  </si>
  <si>
    <t>Line 5 Expense Description</t>
  </si>
  <si>
    <t>Line 5 Yearly
 Salary</t>
  </si>
  <si>
    <t>Line 5 FTE</t>
  </si>
  <si>
    <t>Line 5 Total
 Salary</t>
  </si>
  <si>
    <t>Line 5 Payroll
 Taxes</t>
  </si>
  <si>
    <t>Line 5 Fringe
 Benefits</t>
  </si>
  <si>
    <t>Line 6 Expense Description</t>
  </si>
  <si>
    <t>Line 6 Yearly
 Salary</t>
  </si>
  <si>
    <t>Line 6 FTE</t>
  </si>
  <si>
    <t>Line 6 Total
 Salary</t>
  </si>
  <si>
    <t>Line 6 Payroll
 Taxes</t>
  </si>
  <si>
    <t>Line 6 Fringe
 Benefits</t>
  </si>
  <si>
    <t>Line 7 Expense Description</t>
  </si>
  <si>
    <t>Line 7 Yearly
 Salary</t>
  </si>
  <si>
    <t>Line 7 FTE</t>
  </si>
  <si>
    <t>Line 7 Total
 Salary</t>
  </si>
  <si>
    <t>Line 7 Payroll
 Taxes</t>
  </si>
  <si>
    <t>Line 7 Fringe
 Benefits</t>
  </si>
  <si>
    <t>Line 8 Expense Description</t>
  </si>
  <si>
    <t>Line 8 Yearly
 Salary</t>
  </si>
  <si>
    <t>Line 8 FTE</t>
  </si>
  <si>
    <t>Line 8 Total
 Salary</t>
  </si>
  <si>
    <t>Line 8 Payroll
 Taxes</t>
  </si>
  <si>
    <t>Line 8 Fringe
 Benefits</t>
  </si>
  <si>
    <t>Line 9 Expense Description</t>
  </si>
  <si>
    <t>Line 9 Yearly
 Salary</t>
  </si>
  <si>
    <t>Line 9 FTE</t>
  </si>
  <si>
    <t>Line 9 Total
 Salary</t>
  </si>
  <si>
    <t>Line 9 Payroll
 Taxes</t>
  </si>
  <si>
    <t>Line 9 Fringe
 Benefits</t>
  </si>
  <si>
    <t>Line 10 Expense Description</t>
  </si>
  <si>
    <t>Line 10 Yearly
 Salary</t>
  </si>
  <si>
    <t>Line 10 FTE</t>
  </si>
  <si>
    <t>Line 10 Total
 Salary</t>
  </si>
  <si>
    <t>Line 10 Payroll
 Taxes</t>
  </si>
  <si>
    <t>Line 10 Fringe
 Benefits</t>
  </si>
  <si>
    <t>Line 11 Expense Description</t>
  </si>
  <si>
    <t>Line 11 Yearly
 Salary</t>
  </si>
  <si>
    <t>Line 11 FTE</t>
  </si>
  <si>
    <t>Line 11 Total
 Salary</t>
  </si>
  <si>
    <t>Line 11 Payroll
 Taxes</t>
  </si>
  <si>
    <t>Line 11 Fringe
 Benefits</t>
  </si>
  <si>
    <t>Line 12 Expense Description</t>
  </si>
  <si>
    <t>Line 12 Yearly
 Salary</t>
  </si>
  <si>
    <t>Line 12 FTE</t>
  </si>
  <si>
    <t>Line 12 Total
 Salary</t>
  </si>
  <si>
    <t>Line 12 Payroll
 Taxes</t>
  </si>
  <si>
    <t>Line 12 Fringe
 Benefits</t>
  </si>
  <si>
    <t>Line 13 Expense Description</t>
  </si>
  <si>
    <t>Line 13 Yearly
 Salary</t>
  </si>
  <si>
    <t>Line 13 FTE</t>
  </si>
  <si>
    <t>Line 13 Total
 Salary</t>
  </si>
  <si>
    <t>Line 13 Payroll
 Taxes</t>
  </si>
  <si>
    <t>Line 13 Fringe
 Benefits</t>
  </si>
  <si>
    <t>Line 14 Expense Description</t>
  </si>
  <si>
    <t>Line 14 Yearly
 Salary</t>
  </si>
  <si>
    <t>Line 14 FTE</t>
  </si>
  <si>
    <t>Line 14 Total
 Salary</t>
  </si>
  <si>
    <t>Line 14 Payroll
 Taxes</t>
  </si>
  <si>
    <t>Line 14 Fringe
 Benefits</t>
  </si>
  <si>
    <t>Line 15 Expense Description</t>
  </si>
  <si>
    <t>Line 15 Yearly
 Salary</t>
  </si>
  <si>
    <t>Line 15 FTE</t>
  </si>
  <si>
    <t>Line 15 Total
 Salary</t>
  </si>
  <si>
    <t>Line 15 Payroll
 Taxes</t>
  </si>
  <si>
    <t>Line 15 Fringe
 Benefits</t>
  </si>
  <si>
    <t>Line 16 Expense Description</t>
  </si>
  <si>
    <t>Line 16 Yearly
 Salary</t>
  </si>
  <si>
    <t>Line 16 FTE</t>
  </si>
  <si>
    <t>Line 16 Total
 Salary</t>
  </si>
  <si>
    <t>Line 16 Payroll
 Taxes</t>
  </si>
  <si>
    <t>Line 16 Fringe
 Benefits</t>
  </si>
  <si>
    <t>Line 17 Expense Description</t>
  </si>
  <si>
    <t>Line 17 Yearly
 Salary</t>
  </si>
  <si>
    <t>Line 17 FTE</t>
  </si>
  <si>
    <t>Line 17 Total
 Salary</t>
  </si>
  <si>
    <t>Line 17 Payroll
 Taxes</t>
  </si>
  <si>
    <t>Line 17 Fringe
 Benefits</t>
  </si>
  <si>
    <t>Line 18 Expense Description</t>
  </si>
  <si>
    <t>Line 18 Yearly
 Salary</t>
  </si>
  <si>
    <t>Line 18 FTE</t>
  </si>
  <si>
    <t>Line 18 Total
 Salary</t>
  </si>
  <si>
    <t>Line 18 Payroll
 Taxes</t>
  </si>
  <si>
    <t>Line 18 Fringe
 Benefits</t>
  </si>
  <si>
    <t>Line 19 Expense Description</t>
  </si>
  <si>
    <t>Line 19 Yearly
 Salary</t>
  </si>
  <si>
    <t>Line 19 FTE</t>
  </si>
  <si>
    <t>Line 19 Total
 Salary</t>
  </si>
  <si>
    <t>Line 19 Payroll
 Taxes</t>
  </si>
  <si>
    <t>Line 19 Fringe
 Benefits</t>
  </si>
  <si>
    <t>Line 20 Expense Description</t>
  </si>
  <si>
    <t>Line 20 Yearly
 Salary</t>
  </si>
  <si>
    <t>Line 20 FTE</t>
  </si>
  <si>
    <t>Line 20 Total
 Salary</t>
  </si>
  <si>
    <t>Line 20 Payroll
 Taxes</t>
  </si>
  <si>
    <t>Line 20 Fringe
 Benefits</t>
  </si>
  <si>
    <t>Line 21 Expense Description</t>
  </si>
  <si>
    <t>Line 21 Yearly
 Salary</t>
  </si>
  <si>
    <t>Line 21 FTE</t>
  </si>
  <si>
    <t>Line 21 Total
 Salary</t>
  </si>
  <si>
    <t>Line 21 Payroll
 Taxes</t>
  </si>
  <si>
    <t>Line 21 Fringe
 Benefits</t>
  </si>
  <si>
    <t>Line 22 Expense Description</t>
  </si>
  <si>
    <t>Line 22 Yearly
 Salary</t>
  </si>
  <si>
    <t>Line 22 FTE</t>
  </si>
  <si>
    <t>Line 22 Total
 Salary</t>
  </si>
  <si>
    <t>Line 22 Payroll
 Taxes</t>
  </si>
  <si>
    <t>Line 22 Fringe
 Benefits</t>
  </si>
  <si>
    <t>Line 23 Expense Description</t>
  </si>
  <si>
    <t>Line 23 Yearly
 Salary</t>
  </si>
  <si>
    <t>Line 23 FTE</t>
  </si>
  <si>
    <t>Line 23 Total
 Salary</t>
  </si>
  <si>
    <t>Line 23 Payroll
 Taxes</t>
  </si>
  <si>
    <t>Line 23 Fringe
 Benefits</t>
  </si>
  <si>
    <t>Line 24 Expense Description</t>
  </si>
  <si>
    <t>Line 24 Yearly
 Salary</t>
  </si>
  <si>
    <t>Line 24 FTE</t>
  </si>
  <si>
    <t>Line 24 Total
 Salary</t>
  </si>
  <si>
    <t>Line 24 Payroll
 Taxes</t>
  </si>
  <si>
    <t>Line 24 Fringe
 Benefits</t>
  </si>
  <si>
    <t>Line 25 Expense Description</t>
  </si>
  <si>
    <t>Line 25 Yearly
 Salary</t>
  </si>
  <si>
    <t>Line 25 FTE</t>
  </si>
  <si>
    <t>Line 25 Total
 Salary</t>
  </si>
  <si>
    <t>Line 25 Payroll
 Taxes</t>
  </si>
  <si>
    <t>Line 25 Fringe
 Benefits</t>
  </si>
  <si>
    <t>Line 26 Expense Description</t>
  </si>
  <si>
    <t>Line 26 Yearly
 Salary</t>
  </si>
  <si>
    <t>Line 26 FTE</t>
  </si>
  <si>
    <t>Line 26 Total
 Salary</t>
  </si>
  <si>
    <t>Line 26 Payroll
 Taxes</t>
  </si>
  <si>
    <t>Line 26 Fringe
 Benefits</t>
  </si>
  <si>
    <t>Total Other Indirect Staffing Expense FTE</t>
  </si>
  <si>
    <t>Total Other Indirect Staffing Expense Total
 Salary</t>
  </si>
  <si>
    <t>Total Other Indirect Staffing Expense Payroll
 Taxes</t>
  </si>
  <si>
    <t>Total Other Indirect Staffing Expense Fringe
 Benefits</t>
  </si>
  <si>
    <t>Total Other Indirect Staffing Expense Accrual Adjustments</t>
  </si>
  <si>
    <t>Line 26 Accrual Adjustments</t>
  </si>
  <si>
    <t>Line 25 Accrual Adjustments</t>
  </si>
  <si>
    <t>Line 24 Accrual Adjustments</t>
  </si>
  <si>
    <t>Line 23 Accrual Adjustments</t>
  </si>
  <si>
    <t>Line 22 Accrual Adjustments</t>
  </si>
  <si>
    <t>Line 21 Accrual Adjustments</t>
  </si>
  <si>
    <t>Line 20 Accrual Adjustments</t>
  </si>
  <si>
    <t>Line 19 Accrual Adjustments</t>
  </si>
  <si>
    <t>Line 18 Accrual Adjustments</t>
  </si>
  <si>
    <t>Line 17 Accrual Adjustments</t>
  </si>
  <si>
    <t>Line 16 Accrual Adjustments</t>
  </si>
  <si>
    <t>Line 15 Accrual Adjustments</t>
  </si>
  <si>
    <t>Line 14 Accrual Adjustments</t>
  </si>
  <si>
    <t>Line 13 Accrual Adjustments</t>
  </si>
  <si>
    <t>Line 12 Accrual Adjustments</t>
  </si>
  <si>
    <t>Line 11 Accrual Adjustments</t>
  </si>
  <si>
    <t>Line 10 Accrual Adjustments</t>
  </si>
  <si>
    <t>Line 9 Accrual Adjustments</t>
  </si>
  <si>
    <t>Line 8 Accrual Adjustments</t>
  </si>
  <si>
    <t>Line 7 Accrual Adjustments</t>
  </si>
  <si>
    <t>Line 6 Accrual Adjustments</t>
  </si>
  <si>
    <t>Line 5 Accrual Adjustments</t>
  </si>
  <si>
    <t>Line 4 Accrual Adjustments</t>
  </si>
  <si>
    <t>Line 3 Accrual Adjustments</t>
  </si>
  <si>
    <t>Line 2 Accrual Adjustments</t>
  </si>
  <si>
    <t>Line 1 Accrual Adjustments</t>
  </si>
  <si>
    <t>Registered Nurse ONLY Yearly
 Salary</t>
  </si>
  <si>
    <t>Registered Nurse ONLY FTE</t>
  </si>
  <si>
    <t>Registered Nurse ONLY Total
 Salary</t>
  </si>
  <si>
    <t>Registered Nurse ONLY Payroll
 Taxes</t>
  </si>
  <si>
    <t>Registered Nurse ONLY Fringe
 Benefits</t>
  </si>
  <si>
    <t>Indirect program staff (e.g., Director) performing the RN role Yearly
 Salary</t>
  </si>
  <si>
    <t>Indirect program staff (e.g., Director) performing the RN role FTE</t>
  </si>
  <si>
    <t>Indirect program staff (e.g., Director) performing the RN role Total
 Salary</t>
  </si>
  <si>
    <t>Indirect program staff (e.g., Director) performing the RN role Payroll
 Taxes</t>
  </si>
  <si>
    <t>Indirect program staff (e.g., Director) performing the RN role Fringe
 Benefits</t>
  </si>
  <si>
    <t>Direct Care Aide Yearly
 Salary</t>
  </si>
  <si>
    <t>Direct Care Aide FTE</t>
  </si>
  <si>
    <t>Direct Care Aide Total
 Salary</t>
  </si>
  <si>
    <t>Direct Care Aide Payroll
 Taxes</t>
  </si>
  <si>
    <t>Direct Care Aide Fringe
 Benefits</t>
  </si>
  <si>
    <t>Care Manager (master's) ONLY Yearly
 Salary</t>
  </si>
  <si>
    <t>Care Manager (master's) ONLY FTE</t>
  </si>
  <si>
    <t>Care Manager (master's) ONLY Total
 Salary</t>
  </si>
  <si>
    <t>Care Manager (master's) ONLY Payroll
 Taxes</t>
  </si>
  <si>
    <t>Care Manager (master's) ONLY Fringe
 Benefits</t>
  </si>
  <si>
    <t>Indirect program staff (e.g., Director) performing the Care Manager role Yearly
 Salary</t>
  </si>
  <si>
    <t>Indirect program staff (e.g., Director) performing the Care Manager role FTE</t>
  </si>
  <si>
    <t>Indirect program staff (e.g., Director) performing the Care Manager role Total
 Salary</t>
  </si>
  <si>
    <t>Indirect program staff (e.g., Director) performing the Care Manager role Payroll
 Taxes</t>
  </si>
  <si>
    <t>Indirect program staff (e.g., Director) performing the Care Manager role Fringe
 Benefits</t>
  </si>
  <si>
    <t>Care Manager (non-master's) Yearly
 Salary</t>
  </si>
  <si>
    <t>Care Manager (non-master's) FTE</t>
  </si>
  <si>
    <t>Care Manager (non-master's) Total
 Salary</t>
  </si>
  <si>
    <t>Care Manager (non-master's) Payroll
 Taxes</t>
  </si>
  <si>
    <t>Care Manager (non-master's) Fringe
 Benefits</t>
  </si>
  <si>
    <t>Subcontracted Direct Care Staff Yearly
 Salary</t>
  </si>
  <si>
    <t>Subcontracted Direct Care Staff FTE</t>
  </si>
  <si>
    <t>Subcontracted Direct Care Staff Total
 Salary</t>
  </si>
  <si>
    <t>Subcontracted Direct Care Staff Payroll
 Taxes</t>
  </si>
  <si>
    <t>Subcontracted Direct Care Staff Fringe
 Benefits</t>
  </si>
  <si>
    <t>Other Direct Staffing Expense Details Yearly
 Salary</t>
  </si>
  <si>
    <t>Other Direct Staffing Expense Details FTE</t>
  </si>
  <si>
    <t>Other Direct Staffing Expense Details Total
 Salary</t>
  </si>
  <si>
    <t>Other Direct Staffing Expense Details Payroll
 Taxes</t>
  </si>
  <si>
    <t>Other Direct Staffing Expense Details Fringe
 Benefits</t>
  </si>
  <si>
    <t>Direct Staff Total Yearly
 Salary</t>
  </si>
  <si>
    <t>Direct Staff Total FTE</t>
  </si>
  <si>
    <t>Direct Staff Total Total
 Salary</t>
  </si>
  <si>
    <t>Direct Staff Total Payroll
 Taxes</t>
  </si>
  <si>
    <t>Direct Staff Total Fringe
 Benefits</t>
  </si>
  <si>
    <t>Registered Nurse ONLY Accrual Adjustments</t>
  </si>
  <si>
    <t>Indirect program staff (e.g., Director) performing the RN role Accrual Adjustments</t>
  </si>
  <si>
    <t>Direct Care Aide Accrual Adjustments</t>
  </si>
  <si>
    <t>Care Manager (master's) ONLY Accrual Adjustments</t>
  </si>
  <si>
    <t>Indirect program staff (e.g., Director) performing the Care Manager role Accrual Adjustments</t>
  </si>
  <si>
    <t>Care Manager (non-master's) Accrual Adjustments</t>
  </si>
  <si>
    <t>Subcontracted Direct Care Staff Accrual Adjustments</t>
  </si>
  <si>
    <t>Other Direct Staffing Expense Details Accrual Adjustments</t>
  </si>
  <si>
    <t>Direct Staff Total Accrual Adjustments</t>
  </si>
  <si>
    <t>Line 1 Yearly Salary</t>
  </si>
  <si>
    <t>Line 1 Total Salary</t>
  </si>
  <si>
    <t>Line 1 Payroll Taxes</t>
  </si>
  <si>
    <t>Line 1 Fringe Benefits</t>
  </si>
  <si>
    <t>Line 2 Yearly Salary</t>
  </si>
  <si>
    <t>Line 2 Total Salary</t>
  </si>
  <si>
    <t>Line 2 Payroll Taxes</t>
  </si>
  <si>
    <t>Line 2 Fringe Benefits</t>
  </si>
  <si>
    <t>Line 3 Yearly Salary</t>
  </si>
  <si>
    <t>Line 3 Total Salary</t>
  </si>
  <si>
    <t>Line 3 Payroll Taxes</t>
  </si>
  <si>
    <t>Line 3 Fringe Benefits</t>
  </si>
  <si>
    <t>Line 4 Yearly Salary</t>
  </si>
  <si>
    <t>Line 4 Total Salary</t>
  </si>
  <si>
    <t>Line 4 Payroll Taxes</t>
  </si>
  <si>
    <t>Line 4 Fringe Benefits</t>
  </si>
  <si>
    <t>Line 5 Yearly Salary</t>
  </si>
  <si>
    <t>Line 5 Total Salary</t>
  </si>
  <si>
    <t>Line 5 Payroll Taxes</t>
  </si>
  <si>
    <t>Line 5 Fringe Benefits</t>
  </si>
  <si>
    <t>Line 6 Yearly Salary</t>
  </si>
  <si>
    <t>Line 6 Total Salary</t>
  </si>
  <si>
    <t>Line 6 Payroll Taxes</t>
  </si>
  <si>
    <t>Line 6 Fringe Benefits</t>
  </si>
  <si>
    <t>Line 7 Yearly Salary</t>
  </si>
  <si>
    <t>Line 7 Total Salary</t>
  </si>
  <si>
    <t>Line 7 Payroll Taxes</t>
  </si>
  <si>
    <t>Line 7 Fringe Benefits</t>
  </si>
  <si>
    <t>Line 8 Yearly Salary</t>
  </si>
  <si>
    <t>Line 8 Total Salary</t>
  </si>
  <si>
    <t>Line 8 Payroll Taxes</t>
  </si>
  <si>
    <t>Line 8 Fringe Benefits</t>
  </si>
  <si>
    <t>Line 9 Yearly Salary</t>
  </si>
  <si>
    <t>Line 9 Total Salary</t>
  </si>
  <si>
    <t>Line 9 Payroll Taxes</t>
  </si>
  <si>
    <t>Line 9 Fringe Benefits</t>
  </si>
  <si>
    <t>Line 10 Yearly Salary</t>
  </si>
  <si>
    <t>Line 10 Total Salary</t>
  </si>
  <si>
    <t>Line 10 Payroll Taxes</t>
  </si>
  <si>
    <t>Line 10 Fringe Benefits</t>
  </si>
  <si>
    <t>Line 11 Yearly Salary</t>
  </si>
  <si>
    <t>Line 11 Total Salary</t>
  </si>
  <si>
    <t>Line 11 Payroll Taxes</t>
  </si>
  <si>
    <t>Line 11 Fringe Benefits</t>
  </si>
  <si>
    <t>Line 12 Yearly Salary</t>
  </si>
  <si>
    <t>Line 12 Total Salary</t>
  </si>
  <si>
    <t>Line 12 Payroll Taxes</t>
  </si>
  <si>
    <t>Line 12 Fringe Benefits</t>
  </si>
  <si>
    <t>Line 13 Yearly Salary</t>
  </si>
  <si>
    <t>Line 13 Total Salary</t>
  </si>
  <si>
    <t>Line 13 Payroll Taxes</t>
  </si>
  <si>
    <t>Line 13 Fringe Benefits</t>
  </si>
  <si>
    <t>Line 14 Yearly Salary</t>
  </si>
  <si>
    <t>Line 14 Total Salary</t>
  </si>
  <si>
    <t>Line 14 Payroll Taxes</t>
  </si>
  <si>
    <t>Line 14 Fringe Benefits</t>
  </si>
  <si>
    <t>Line 15 Yearly Salary</t>
  </si>
  <si>
    <t>Line 15 Total Salary</t>
  </si>
  <si>
    <t>Line 15 Payroll Taxes</t>
  </si>
  <si>
    <t>Line 15 Fringe Benefits</t>
  </si>
  <si>
    <t>Line 16 Yearly Salary</t>
  </si>
  <si>
    <t>Line 16 Total Salary</t>
  </si>
  <si>
    <t>Line 16 Payroll Taxes</t>
  </si>
  <si>
    <t>Line 16 Fringe Benefits</t>
  </si>
  <si>
    <t>Line 17 Yearly Salary</t>
  </si>
  <si>
    <t>Line 17 Total Salary</t>
  </si>
  <si>
    <t>Line 17 Payroll Taxes</t>
  </si>
  <si>
    <t>Line 17 Fringe Benefits</t>
  </si>
  <si>
    <t>Line 18 Yearly Salary</t>
  </si>
  <si>
    <t>Line 18 Total Salary</t>
  </si>
  <si>
    <t>Line 18 Payroll Taxes</t>
  </si>
  <si>
    <t>Line 18 Fringe Benefits</t>
  </si>
  <si>
    <t>Line 19 Yearly Salary</t>
  </si>
  <si>
    <t>Line 19 Total Salary</t>
  </si>
  <si>
    <t>Line 19 Payroll Taxes</t>
  </si>
  <si>
    <t>Line 19 Fringe Benefits</t>
  </si>
  <si>
    <t>Line 20 Yearly Salary</t>
  </si>
  <si>
    <t>Line 20 Total Salary</t>
  </si>
  <si>
    <t>Line 20 Payroll Taxes</t>
  </si>
  <si>
    <t>Line 20 Fringe Benefits</t>
  </si>
  <si>
    <t>Line 21 Yearly Salary</t>
  </si>
  <si>
    <t>Line 21 Total Salary</t>
  </si>
  <si>
    <t>Line 21 Payroll Taxes</t>
  </si>
  <si>
    <t>Line 21 Fringe Benefits</t>
  </si>
  <si>
    <t>Line 22 Yearly Salary</t>
  </si>
  <si>
    <t>Line 22 Total Salary</t>
  </si>
  <si>
    <t>Line 22 Payroll Taxes</t>
  </si>
  <si>
    <t>Line 22 Fringe Benefits</t>
  </si>
  <si>
    <t>Line 23 Yearly Salary</t>
  </si>
  <si>
    <t>Line 23 Total Salary</t>
  </si>
  <si>
    <t>Line 23 Payroll Taxes</t>
  </si>
  <si>
    <t>Line 23 Fringe Benefits</t>
  </si>
  <si>
    <t>Line 24 Yearly Salary</t>
  </si>
  <si>
    <t>Line 24 Total Salary</t>
  </si>
  <si>
    <t>Line 24 Payroll Taxes</t>
  </si>
  <si>
    <t>Line 24 Fringe Benefits</t>
  </si>
  <si>
    <t>Line 25 Yearly Salary</t>
  </si>
  <si>
    <t>Line 25 Total Salary</t>
  </si>
  <si>
    <t>Line 25 Payroll Taxes</t>
  </si>
  <si>
    <t>Line 25 Fringe Benefits</t>
  </si>
  <si>
    <t>Line 26 Yearly Salary</t>
  </si>
  <si>
    <t>Line 26 Total Salary</t>
  </si>
  <si>
    <t>Line 26 Payroll Taxes</t>
  </si>
  <si>
    <t>Line 26 Fringe Benefits</t>
  </si>
  <si>
    <t>Total Other Indirect Staffing Expense Total Salary</t>
  </si>
  <si>
    <t>Total Other Indirect Staffing Expense Payroll Taxes</t>
  </si>
  <si>
    <t>Total Other Indirect Staffing Expense Fringe Benefits</t>
  </si>
  <si>
    <t>Indirect Staff Salaries Expense</t>
  </si>
  <si>
    <t>Indirect Staff Salaries FTEs</t>
  </si>
  <si>
    <t>Indirect Staff Salaries Average Yearly Salary/FTE</t>
  </si>
  <si>
    <t>Direct Staff Salaries Expense</t>
  </si>
  <si>
    <t>Direct Staff Salaries FTEs</t>
  </si>
  <si>
    <t>Direct Staff Salaries Average Yearly Salary/FTE</t>
  </si>
  <si>
    <t>Group Adult Foster Care Cost Report - FY2025</t>
  </si>
  <si>
    <t>Attachment should be named in the format:
AgencyName_GAFCCR25.xlsx</t>
  </si>
  <si>
    <t>Please read the FY2025 Cost Report Directions before completing this report.</t>
  </si>
  <si>
    <t>Enter the start date of your agency's FY25.</t>
  </si>
  <si>
    <t>Enter the end date of your agency's FY25.</t>
  </si>
  <si>
    <t>Enter your Fiscal Year 2025 start and end dates in the General Information tab, line items G28 and G29.</t>
  </si>
  <si>
    <t>Total Unduplicated Clients in FY2025</t>
  </si>
  <si>
    <t>Fiscal Year 2025</t>
  </si>
  <si>
    <t>Statement of Certification - Fiscal Year 2025 GAFC Cost Report</t>
  </si>
  <si>
    <t>Number of Hours Representing an FTE</t>
  </si>
  <si>
    <t>Chief Executive Officer Accrual Adjustments</t>
  </si>
  <si>
    <t>Chief Financial Officer/Business Manager Accrual Adjustments</t>
  </si>
  <si>
    <t>Program Director Accrual Adjustments</t>
  </si>
  <si>
    <t>Assistant Program Director Accrual Adjustments</t>
  </si>
  <si>
    <t>Supervising Professional/Program Manager  Accrual Adjustments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</si>
</sst>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_);[Red]\(0\)"/>
    <numFmt numFmtId="166" formatCode="[$-409]m/d/yy\ h:mm\ AM/PM;@"/>
    <numFmt numFmtId="167" formatCode="&quot;$&quot;#,##0"/>
    <numFmt numFmtId="168" formatCode="[&lt;=9999999]###\-####;\(###\)\ ###\-####"/>
    <numFmt numFmtId="169" formatCode="[$-409]mmmm\ d\,\ yyyy;@"/>
    <numFmt numFmtId="170" formatCode="#########"/>
    <numFmt numFmtId="171" formatCode="&quot;$&quot;#,##0.00"/>
  </numFmts>
  <fonts count="5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color indexed="6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i/>
      <sz val="10"/>
      <color indexed="16"/>
      <name val="Arial"/>
      <family val="2"/>
    </font>
    <font>
      <b/>
      <sz val="10"/>
      <color indexed="10"/>
      <name val="Arial"/>
      <family val="2"/>
    </font>
    <font>
      <b/>
      <sz val="14"/>
      <color indexed="61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sz val="10"/>
      <name val="Tahoma"/>
      <family val="2"/>
    </font>
    <font>
      <b/>
      <u/>
      <sz val="14"/>
      <color indexed="12"/>
      <name val="Arial"/>
      <family val="2"/>
    </font>
    <font>
      <b/>
      <u/>
      <sz val="12"/>
      <color indexed="12"/>
      <name val="Arial"/>
      <family val="2"/>
    </font>
    <font>
      <b/>
      <u/>
      <sz val="14"/>
      <name val="Arial"/>
      <family val="2"/>
    </font>
    <font>
      <b/>
      <u/>
      <sz val="12"/>
      <name val="Arial"/>
      <family val="2"/>
    </font>
    <font>
      <b/>
      <i/>
      <sz val="12"/>
      <color indexed="22"/>
      <name val="Arial"/>
      <family val="2"/>
    </font>
    <font>
      <sz val="12"/>
      <color indexed="6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0"/>
      <name val="Arial"/>
      <family val="2"/>
    </font>
    <font>
      <b/>
      <u val="double"/>
      <sz val="10"/>
      <name val="Arial"/>
      <family val="2"/>
    </font>
    <font>
      <b/>
      <u/>
      <sz val="11"/>
      <name val="Arial"/>
      <family val="2"/>
    </font>
    <font>
      <b/>
      <u val="double"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name val="Calibri"/>
      <family val="2"/>
      <scheme val="minor"/>
    </font>
    <font>
      <b/>
      <u/>
      <sz val="11"/>
      <color theme="1"/>
      <name val="Arial"/>
      <family val="2"/>
    </font>
    <font>
      <sz val="12"/>
      <name val="Arial"/>
      <family val="2"/>
    </font>
    <font>
      <b/>
      <i/>
      <sz val="10"/>
      <color theme="1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theme="5" tint="-0.249977111117893"/>
      <name val="Arial"/>
      <family val="2"/>
    </font>
    <font>
      <b/>
      <sz val="16"/>
      <name val="Arial"/>
      <family val="2"/>
    </font>
    <font>
      <b/>
      <u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4"/>
      <color rgb="FF993366"/>
      <name val="Arial"/>
      <family val="2"/>
    </font>
    <font>
      <b/>
      <sz val="16"/>
      <color rgb="FFFF0000"/>
      <name val="Arial"/>
      <family val="2"/>
    </font>
    <font>
      <b/>
      <sz val="12"/>
      <color theme="1"/>
      <name val="Arial"/>
      <family val="2"/>
    </font>
    <font>
      <b/>
      <sz val="14"/>
      <color rgb="FFFF0000"/>
      <name val="Arial"/>
      <family val="2"/>
    </font>
    <font>
      <b/>
      <u/>
      <sz val="10"/>
      <color indexed="12"/>
      <name val="Arial"/>
      <family val="2"/>
    </font>
    <font>
      <b/>
      <i/>
      <sz val="10"/>
      <name val="Arial"/>
      <family val="2"/>
    </font>
    <font>
      <sz val="10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lightGray">
        <fgColor indexed="22"/>
        <bgColor indexed="8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2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7" tint="0.39997558519241921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21"/>
      </left>
      <right style="thin">
        <color indexed="21"/>
      </right>
      <top/>
      <bottom/>
      <diagonal/>
    </border>
    <border>
      <left style="thin">
        <color indexed="21"/>
      </left>
      <right style="thin">
        <color indexed="21"/>
      </right>
      <top/>
      <bottom style="thick">
        <color indexed="21"/>
      </bottom>
      <diagonal/>
    </border>
    <border>
      <left style="thin">
        <color indexed="21"/>
      </left>
      <right style="thin">
        <color indexed="21"/>
      </right>
      <top style="thick">
        <color indexed="2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31" fillId="8" borderId="0" applyNumberFormat="0" applyBorder="0" applyAlignment="0" applyProtection="0"/>
    <xf numFmtId="43" fontId="3" fillId="0" borderId="0" applyFont="0" applyFill="0" applyBorder="0" applyAlignment="0" applyProtection="0"/>
    <xf numFmtId="0" fontId="16" fillId="2" borderId="1" applyBorder="0">
      <protection hidden="1"/>
    </xf>
    <xf numFmtId="0" fontId="16" fillId="3" borderId="1" applyBorder="0">
      <alignment vertical="top"/>
      <protection locked="0"/>
    </xf>
    <xf numFmtId="0" fontId="32" fillId="9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15" fillId="0" borderId="2" applyBorder="0">
      <alignment horizontal="center" wrapText="1"/>
    </xf>
    <xf numFmtId="0" fontId="3" fillId="0" borderId="0"/>
    <xf numFmtId="0" fontId="2" fillId="8" borderId="0" applyNumberFormat="0" applyBorder="0" applyAlignment="0" applyProtection="0"/>
    <xf numFmtId="44" fontId="3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" fillId="0" borderId="0"/>
    <xf numFmtId="0" fontId="46" fillId="0" borderId="0"/>
  </cellStyleXfs>
  <cellXfs count="532">
    <xf numFmtId="0" fontId="0" fillId="0" borderId="0" xfId="0"/>
    <xf numFmtId="0" fontId="5" fillId="0" borderId="0" xfId="0" applyFont="1"/>
    <xf numFmtId="0" fontId="6" fillId="0" borderId="0" xfId="0" applyFont="1"/>
    <xf numFmtId="0" fontId="12" fillId="0" borderId="0" xfId="0" applyFont="1"/>
    <xf numFmtId="0" fontId="5" fillId="0" borderId="6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/>
    <xf numFmtId="0" fontId="5" fillId="5" borderId="9" xfId="0" applyFont="1" applyFill="1" applyBorder="1"/>
    <xf numFmtId="0" fontId="5" fillId="0" borderId="10" xfId="0" applyFont="1" applyBorder="1"/>
    <xf numFmtId="0" fontId="5" fillId="0" borderId="0" xfId="0" applyFont="1" applyAlignment="1">
      <alignment vertical="top"/>
    </xf>
    <xf numFmtId="49" fontId="5" fillId="0" borderId="0" xfId="0" applyNumberFormat="1" applyFont="1" applyAlignment="1">
      <alignment horizontal="left" vertical="top"/>
    </xf>
    <xf numFmtId="0" fontId="5" fillId="6" borderId="11" xfId="0" applyFont="1" applyFill="1" applyBorder="1"/>
    <xf numFmtId="0" fontId="0" fillId="0" borderId="0" xfId="0" applyAlignment="1">
      <alignment horizontal="center"/>
    </xf>
    <xf numFmtId="0" fontId="6" fillId="0" borderId="0" xfId="0" applyFont="1" applyAlignment="1">
      <alignment vertical="top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7" borderId="30" xfId="0" applyFill="1" applyBorder="1" applyAlignment="1">
      <alignment vertical="center"/>
    </xf>
    <xf numFmtId="2" fontId="0" fillId="7" borderId="30" xfId="0" applyNumberFormat="1" applyFill="1" applyBorder="1" applyAlignment="1">
      <alignment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top"/>
    </xf>
    <xf numFmtId="0" fontId="21" fillId="7" borderId="33" xfId="0" applyFont="1" applyFill="1" applyBorder="1" applyAlignment="1">
      <alignment horizontal="left" vertical="center" wrapText="1"/>
    </xf>
    <xf numFmtId="0" fontId="9" fillId="0" borderId="0" xfId="0" applyFont="1" applyAlignment="1">
      <alignment vertical="top"/>
    </xf>
    <xf numFmtId="9" fontId="0" fillId="0" borderId="0" xfId="0" applyNumberFormat="1" applyAlignment="1">
      <alignment vertical="center"/>
    </xf>
    <xf numFmtId="9" fontId="0" fillId="0" borderId="0" xfId="0" applyNumberFormat="1"/>
    <xf numFmtId="165" fontId="5" fillId="0" borderId="0" xfId="0" applyNumberFormat="1" applyFont="1" applyAlignment="1">
      <alignment vertical="top"/>
    </xf>
    <xf numFmtId="1" fontId="5" fillId="0" borderId="0" xfId="0" applyNumberFormat="1" applyFont="1" applyAlignment="1">
      <alignment vertical="top"/>
    </xf>
    <xf numFmtId="0" fontId="22" fillId="0" borderId="0" xfId="0" applyFont="1" applyAlignment="1">
      <alignment vertical="top"/>
    </xf>
    <xf numFmtId="0" fontId="6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vertical="center"/>
    </xf>
    <xf numFmtId="0" fontId="5" fillId="6" borderId="1" xfId="0" applyFont="1" applyFill="1" applyBorder="1" applyProtection="1">
      <protection locked="0"/>
    </xf>
    <xf numFmtId="0" fontId="5" fillId="0" borderId="4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8" fillId="0" borderId="0" xfId="6" applyFont="1" applyBorder="1" applyAlignment="1" applyProtection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6" fontId="5" fillId="0" borderId="40" xfId="0" applyNumberFormat="1" applyFont="1" applyBorder="1" applyAlignment="1">
      <alignment vertical="center"/>
    </xf>
    <xf numFmtId="6" fontId="5" fillId="0" borderId="52" xfId="0" applyNumberFormat="1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5" fillId="13" borderId="40" xfId="0" applyFont="1" applyFill="1" applyBorder="1" applyAlignment="1">
      <alignment horizontal="right" vertical="center"/>
    </xf>
    <xf numFmtId="6" fontId="27" fillId="5" borderId="16" xfId="0" applyNumberFormat="1" applyFont="1" applyFill="1" applyBorder="1" applyAlignment="1">
      <alignment vertical="center"/>
    </xf>
    <xf numFmtId="6" fontId="28" fillId="5" borderId="54" xfId="0" applyNumberFormat="1" applyFont="1" applyFill="1" applyBorder="1" applyAlignment="1">
      <alignment vertical="center"/>
    </xf>
    <xf numFmtId="6" fontId="27" fillId="5" borderId="44" xfId="0" applyNumberFormat="1" applyFont="1" applyFill="1" applyBorder="1" applyAlignment="1">
      <alignment vertical="center"/>
    </xf>
    <xf numFmtId="6" fontId="27" fillId="5" borderId="40" xfId="0" applyNumberFormat="1" applyFont="1" applyFill="1" applyBorder="1" applyAlignment="1">
      <alignment vertical="center"/>
    </xf>
    <xf numFmtId="2" fontId="27" fillId="5" borderId="40" xfId="0" applyNumberFormat="1" applyFont="1" applyFill="1" applyBorder="1" applyAlignment="1">
      <alignment vertical="center"/>
    </xf>
    <xf numFmtId="0" fontId="0" fillId="0" borderId="0" xfId="0" applyAlignment="1">
      <alignment horizontal="left" vertical="top" wrapText="1"/>
    </xf>
    <xf numFmtId="49" fontId="3" fillId="6" borderId="43" xfId="0" applyNumberFormat="1" applyFont="1" applyFill="1" applyBorder="1" applyAlignment="1" applyProtection="1">
      <alignment vertical="center"/>
      <protection locked="0"/>
    </xf>
    <xf numFmtId="6" fontId="5" fillId="11" borderId="1" xfId="0" applyNumberFormat="1" applyFont="1" applyFill="1" applyBorder="1" applyAlignment="1">
      <alignment vertical="center"/>
    </xf>
    <xf numFmtId="0" fontId="3" fillId="0" borderId="0" xfId="0" applyFont="1"/>
    <xf numFmtId="0" fontId="15" fillId="0" borderId="0" xfId="0" applyFont="1" applyAlignment="1">
      <alignment horizontal="left" vertical="top" wrapText="1"/>
    </xf>
    <xf numFmtId="0" fontId="5" fillId="0" borderId="32" xfId="0" applyFont="1" applyBorder="1"/>
    <xf numFmtId="0" fontId="5" fillId="0" borderId="31" xfId="0" applyFont="1" applyBorder="1"/>
    <xf numFmtId="0" fontId="5" fillId="0" borderId="46" xfId="0" applyFont="1" applyBorder="1"/>
    <xf numFmtId="6" fontId="30" fillId="9" borderId="47" xfId="5" applyNumberFormat="1" applyFont="1" applyBorder="1" applyProtection="1"/>
    <xf numFmtId="0" fontId="15" fillId="0" borderId="0" xfId="0" applyFont="1"/>
    <xf numFmtId="0" fontId="5" fillId="0" borderId="0" xfId="0" applyFont="1" applyAlignment="1">
      <alignment horizontal="left"/>
    </xf>
    <xf numFmtId="0" fontId="3" fillId="0" borderId="32" xfId="0" applyFont="1" applyBorder="1"/>
    <xf numFmtId="0" fontId="3" fillId="0" borderId="31" xfId="0" applyFont="1" applyBorder="1"/>
    <xf numFmtId="0" fontId="15" fillId="0" borderId="0" xfId="0" applyFont="1" applyAlignment="1">
      <alignment horizontal="center"/>
    </xf>
    <xf numFmtId="0" fontId="3" fillId="0" borderId="49" xfId="0" applyFont="1" applyBorder="1"/>
    <xf numFmtId="0" fontId="3" fillId="0" borderId="45" xfId="0" applyFont="1" applyBorder="1"/>
    <xf numFmtId="0" fontId="5" fillId="0" borderId="50" xfId="0" applyFont="1" applyBorder="1"/>
    <xf numFmtId="6" fontId="29" fillId="9" borderId="53" xfId="5" applyNumberFormat="1" applyFont="1" applyBorder="1" applyProtection="1"/>
    <xf numFmtId="6" fontId="35" fillId="9" borderId="53" xfId="5" applyNumberFormat="1" applyFont="1" applyBorder="1" applyProtection="1"/>
    <xf numFmtId="6" fontId="30" fillId="9" borderId="53" xfId="5" applyNumberFormat="1" applyFont="1" applyBorder="1" applyProtection="1"/>
    <xf numFmtId="49" fontId="5" fillId="6" borderId="16" xfId="0" applyNumberFormat="1" applyFont="1" applyFill="1" applyBorder="1" applyAlignment="1" applyProtection="1">
      <alignment vertical="center" wrapText="1"/>
      <protection locked="0"/>
    </xf>
    <xf numFmtId="49" fontId="5" fillId="6" borderId="16" xfId="0" applyNumberFormat="1" applyFont="1" applyFill="1" applyBorder="1" applyAlignment="1" applyProtection="1">
      <alignment vertical="center"/>
      <protection locked="0"/>
    </xf>
    <xf numFmtId="49" fontId="5" fillId="6" borderId="16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23" xfId="0" applyFont="1" applyBorder="1" applyAlignment="1">
      <alignment horizontal="center" vertical="center"/>
    </xf>
    <xf numFmtId="6" fontId="3" fillId="6" borderId="24" xfId="0" applyNumberFormat="1" applyFont="1" applyFill="1" applyBorder="1" applyAlignment="1" applyProtection="1">
      <alignment vertical="center"/>
      <protection locked="0"/>
    </xf>
    <xf numFmtId="49" fontId="3" fillId="6" borderId="1" xfId="0" applyNumberFormat="1" applyFont="1" applyFill="1" applyBorder="1" applyAlignment="1" applyProtection="1">
      <alignment horizontal="left" vertical="top" wrapText="1"/>
      <protection locked="0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11" fillId="4" borderId="5" xfId="0" applyFont="1" applyFill="1" applyBorder="1" applyAlignment="1">
      <alignment horizontal="center"/>
    </xf>
    <xf numFmtId="0" fontId="10" fillId="4" borderId="3" xfId="0" applyFont="1" applyFill="1" applyBorder="1"/>
    <xf numFmtId="22" fontId="0" fillId="0" borderId="0" xfId="0" applyNumberFormat="1"/>
    <xf numFmtId="14" fontId="0" fillId="0" borderId="0" xfId="0" applyNumberFormat="1"/>
    <xf numFmtId="0" fontId="10" fillId="4" borderId="4" xfId="0" applyFont="1" applyFill="1" applyBorder="1"/>
    <xf numFmtId="168" fontId="5" fillId="6" borderId="16" xfId="0" applyNumberFormat="1" applyFont="1" applyFill="1" applyBorder="1" applyAlignment="1" applyProtection="1">
      <alignment horizontal="left" vertical="center"/>
      <protection locked="0"/>
    </xf>
    <xf numFmtId="0" fontId="3" fillId="0" borderId="57" xfId="0" applyFont="1" applyBorder="1" applyAlignment="1">
      <alignment horizontal="center" vertical="center" wrapText="1"/>
    </xf>
    <xf numFmtId="0" fontId="36" fillId="0" borderId="0" xfId="0" applyFont="1" applyAlignment="1">
      <alignment vertical="center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/>
    </xf>
    <xf numFmtId="0" fontId="14" fillId="7" borderId="50" xfId="0" applyFont="1" applyFill="1" applyBorder="1" applyAlignment="1">
      <alignment horizontal="left" vertical="center" wrapText="1"/>
    </xf>
    <xf numFmtId="0" fontId="0" fillId="7" borderId="67" xfId="0" applyFill="1" applyBorder="1" applyAlignment="1">
      <alignment horizontal="left" vertical="center" wrapText="1"/>
    </xf>
    <xf numFmtId="0" fontId="0" fillId="7" borderId="47" xfId="0" applyFill="1" applyBorder="1" applyAlignment="1">
      <alignment horizontal="left" vertical="center" wrapText="1"/>
    </xf>
    <xf numFmtId="0" fontId="17" fillId="0" borderId="0" xfId="6" applyFont="1" applyBorder="1" applyAlignment="1" applyProtection="1">
      <alignment horizontal="right" vertical="center"/>
    </xf>
    <xf numFmtId="0" fontId="14" fillId="0" borderId="49" xfId="0" applyFont="1" applyBorder="1" applyAlignment="1">
      <alignment vertical="center" wrapText="1"/>
    </xf>
    <xf numFmtId="0" fontId="14" fillId="7" borderId="32" xfId="0" applyFont="1" applyFill="1" applyBorder="1" applyAlignment="1">
      <alignment horizontal="left" vertical="center" wrapText="1"/>
    </xf>
    <xf numFmtId="0" fontId="0" fillId="7" borderId="0" xfId="0" applyFill="1" applyAlignment="1">
      <alignment horizontal="left" vertical="center" wrapText="1"/>
    </xf>
    <xf numFmtId="0" fontId="0" fillId="7" borderId="31" xfId="0" applyFill="1" applyBorder="1" applyAlignment="1">
      <alignment horizontal="left" vertical="center" wrapText="1"/>
    </xf>
    <xf numFmtId="0" fontId="41" fillId="0" borderId="0" xfId="0" applyFont="1" applyAlignment="1">
      <alignment vertical="center"/>
    </xf>
    <xf numFmtId="0" fontId="41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8" fillId="0" borderId="0" xfId="6" applyFont="1" applyAlignment="1" applyProtection="1">
      <alignment vertical="center"/>
    </xf>
    <xf numFmtId="0" fontId="15" fillId="0" borderId="38" xfId="0" applyFont="1" applyBorder="1" applyAlignment="1">
      <alignment vertical="center"/>
    </xf>
    <xf numFmtId="2" fontId="15" fillId="13" borderId="40" xfId="0" applyNumberFormat="1" applyFont="1" applyFill="1" applyBorder="1" applyAlignment="1">
      <alignment vertical="center"/>
    </xf>
    <xf numFmtId="0" fontId="3" fillId="5" borderId="0" xfId="0" applyFont="1" applyFill="1" applyAlignment="1">
      <alignment vertical="top"/>
    </xf>
    <xf numFmtId="170" fontId="5" fillId="10" borderId="16" xfId="2" applyNumberFormat="1" applyFont="1" applyFill="1" applyBorder="1" applyAlignment="1" applyProtection="1">
      <alignment horizontal="center" vertical="center" wrapText="1"/>
      <protection locked="0"/>
    </xf>
    <xf numFmtId="49" fontId="3" fillId="6" borderId="1" xfId="0" applyNumberFormat="1" applyFont="1" applyFill="1" applyBorder="1" applyAlignment="1" applyProtection="1">
      <alignment vertical="center"/>
      <protection locked="0"/>
    </xf>
    <xf numFmtId="2" fontId="3" fillId="6" borderId="1" xfId="0" applyNumberFormat="1" applyFont="1" applyFill="1" applyBorder="1" applyAlignment="1" applyProtection="1">
      <alignment vertical="center"/>
      <protection locked="0"/>
    </xf>
    <xf numFmtId="49" fontId="3" fillId="6" borderId="1" xfId="0" applyNumberFormat="1" applyFont="1" applyFill="1" applyBorder="1" applyAlignment="1" applyProtection="1">
      <alignment vertical="center" wrapText="1"/>
      <protection locked="0"/>
    </xf>
    <xf numFmtId="0" fontId="13" fillId="0" borderId="0" xfId="13" applyFont="1" applyAlignment="1">
      <alignment vertical="center"/>
    </xf>
    <xf numFmtId="0" fontId="15" fillId="0" borderId="0" xfId="13" applyFont="1" applyAlignment="1">
      <alignment vertical="center"/>
    </xf>
    <xf numFmtId="0" fontId="20" fillId="0" borderId="0" xfId="13" applyFont="1" applyAlignment="1">
      <alignment vertical="center"/>
    </xf>
    <xf numFmtId="0" fontId="3" fillId="0" borderId="0" xfId="13" applyFont="1" applyAlignment="1">
      <alignment horizontal="center" vertical="center"/>
    </xf>
    <xf numFmtId="0" fontId="3" fillId="0" borderId="0" xfId="13" applyFont="1" applyAlignment="1">
      <alignment vertical="center"/>
    </xf>
    <xf numFmtId="0" fontId="8" fillId="0" borderId="0" xfId="13" applyFont="1"/>
    <xf numFmtId="0" fontId="19" fillId="0" borderId="0" xfId="13" applyFont="1" applyAlignment="1">
      <alignment vertical="center"/>
    </xf>
    <xf numFmtId="0" fontId="43" fillId="0" borderId="0" xfId="13" applyFont="1" applyAlignment="1">
      <alignment vertical="center"/>
    </xf>
    <xf numFmtId="6" fontId="5" fillId="12" borderId="67" xfId="13" applyNumberFormat="1" applyFont="1" applyFill="1" applyBorder="1" applyAlignment="1">
      <alignment vertical="center"/>
    </xf>
    <xf numFmtId="0" fontId="44" fillId="0" borderId="0" xfId="13" applyFont="1" applyAlignment="1">
      <alignment vertical="center"/>
    </xf>
    <xf numFmtId="6" fontId="5" fillId="5" borderId="23" xfId="13" applyNumberFormat="1" applyFont="1" applyFill="1" applyBorder="1" applyAlignment="1">
      <alignment vertical="center"/>
    </xf>
    <xf numFmtId="6" fontId="5" fillId="5" borderId="20" xfId="13" applyNumberFormat="1" applyFont="1" applyFill="1" applyBorder="1" applyAlignment="1">
      <alignment vertical="center"/>
    </xf>
    <xf numFmtId="6" fontId="5" fillId="5" borderId="30" xfId="13" applyNumberFormat="1" applyFont="1" applyFill="1" applyBorder="1" applyAlignment="1">
      <alignment vertical="center"/>
    </xf>
    <xf numFmtId="0" fontId="5" fillId="0" borderId="0" xfId="13" applyFont="1" applyAlignment="1">
      <alignment vertical="center" wrapText="1"/>
    </xf>
    <xf numFmtId="40" fontId="27" fillId="5" borderId="18" xfId="13" applyNumberFormat="1" applyFont="1" applyFill="1" applyBorder="1" applyAlignment="1">
      <alignment vertical="center"/>
    </xf>
    <xf numFmtId="6" fontId="27" fillId="5" borderId="19" xfId="13" applyNumberFormat="1" applyFont="1" applyFill="1" applyBorder="1" applyAlignment="1">
      <alignment vertical="center"/>
    </xf>
    <xf numFmtId="6" fontId="27" fillId="5" borderId="17" xfId="13" applyNumberFormat="1" applyFont="1" applyFill="1" applyBorder="1" applyAlignment="1">
      <alignment vertical="center"/>
    </xf>
    <xf numFmtId="6" fontId="27" fillId="5" borderId="18" xfId="13" applyNumberFormat="1" applyFont="1" applyFill="1" applyBorder="1" applyAlignment="1">
      <alignment vertical="center"/>
    </xf>
    <xf numFmtId="0" fontId="14" fillId="0" borderId="0" xfId="13" applyFont="1"/>
    <xf numFmtId="0" fontId="5" fillId="12" borderId="15" xfId="13" applyFont="1" applyFill="1" applyBorder="1" applyAlignment="1">
      <alignment horizontal="center" vertical="center" wrapText="1"/>
    </xf>
    <xf numFmtId="0" fontId="3" fillId="0" borderId="0" xfId="13" applyFont="1" applyAlignment="1">
      <alignment horizontal="left" vertical="center"/>
    </xf>
    <xf numFmtId="6" fontId="27" fillId="5" borderId="16" xfId="13" applyNumberFormat="1" applyFont="1" applyFill="1" applyBorder="1" applyAlignment="1">
      <alignment vertical="center"/>
    </xf>
    <xf numFmtId="0" fontId="5" fillId="0" borderId="0" xfId="13" applyFont="1" applyAlignment="1">
      <alignment vertical="center"/>
    </xf>
    <xf numFmtId="6" fontId="28" fillId="5" borderId="48" xfId="13" applyNumberFormat="1" applyFont="1" applyFill="1" applyBorder="1" applyAlignment="1">
      <alignment vertical="center"/>
    </xf>
    <xf numFmtId="0" fontId="5" fillId="13" borderId="15" xfId="13" applyFont="1" applyFill="1" applyBorder="1" applyAlignment="1">
      <alignment horizontal="center" vertical="center" wrapText="1"/>
    </xf>
    <xf numFmtId="6" fontId="5" fillId="0" borderId="0" xfId="13" applyNumberFormat="1" applyFont="1" applyAlignment="1">
      <alignment vertical="center"/>
    </xf>
    <xf numFmtId="40" fontId="5" fillId="0" borderId="0" xfId="13" applyNumberFormat="1" applyFont="1" applyAlignment="1">
      <alignment vertical="center"/>
    </xf>
    <xf numFmtId="0" fontId="5" fillId="0" borderId="0" xfId="13" applyFont="1" applyAlignment="1">
      <alignment vertical="top"/>
    </xf>
    <xf numFmtId="6" fontId="5" fillId="0" borderId="0" xfId="13" applyNumberFormat="1" applyFont="1" applyAlignment="1">
      <alignment vertical="top"/>
    </xf>
    <xf numFmtId="40" fontId="5" fillId="0" borderId="0" xfId="13" applyNumberFormat="1" applyFont="1" applyAlignment="1">
      <alignment vertical="top"/>
    </xf>
    <xf numFmtId="49" fontId="20" fillId="0" borderId="0" xfId="13" applyNumberFormat="1" applyFont="1" applyAlignment="1">
      <alignment horizontal="left" vertical="center"/>
    </xf>
    <xf numFmtId="167" fontId="25" fillId="9" borderId="53" xfId="5" applyNumberFormat="1" applyFont="1" applyBorder="1" applyProtection="1"/>
    <xf numFmtId="6" fontId="25" fillId="9" borderId="53" xfId="5" applyNumberFormat="1" applyFont="1" applyBorder="1" applyProtection="1"/>
    <xf numFmtId="0" fontId="5" fillId="0" borderId="31" xfId="0" applyFont="1" applyBorder="1" applyAlignment="1">
      <alignment horizontal="left" vertical="center"/>
    </xf>
    <xf numFmtId="0" fontId="3" fillId="11" borderId="0" xfId="0" applyFont="1" applyFill="1"/>
    <xf numFmtId="0" fontId="3" fillId="11" borderId="0" xfId="0" applyFont="1" applyFill="1" applyAlignment="1">
      <alignment vertical="top"/>
    </xf>
    <xf numFmtId="0" fontId="8" fillId="0" borderId="0" xfId="13" applyFont="1" applyAlignment="1">
      <alignment vertical="top"/>
    </xf>
    <xf numFmtId="0" fontId="45" fillId="0" borderId="0" xfId="13" applyFont="1" applyAlignment="1">
      <alignment vertical="center"/>
    </xf>
    <xf numFmtId="0" fontId="45" fillId="0" borderId="0" xfId="13" applyFont="1" applyAlignment="1">
      <alignment wrapText="1"/>
    </xf>
    <xf numFmtId="0" fontId="45" fillId="0" borderId="0" xfId="13" applyFont="1"/>
    <xf numFmtId="0" fontId="45" fillId="0" borderId="0" xfId="13" applyFont="1" applyAlignment="1">
      <alignment horizontal="center" vertical="center"/>
    </xf>
    <xf numFmtId="6" fontId="45" fillId="0" borderId="0" xfId="13" applyNumberFormat="1" applyFont="1" applyAlignment="1">
      <alignment vertical="center"/>
    </xf>
    <xf numFmtId="165" fontId="45" fillId="0" borderId="0" xfId="13" applyNumberFormat="1" applyFont="1" applyAlignment="1">
      <alignment vertical="center"/>
    </xf>
    <xf numFmtId="0" fontId="45" fillId="0" borderId="0" xfId="13" applyFont="1" applyAlignment="1">
      <alignment vertical="top"/>
    </xf>
    <xf numFmtId="0" fontId="45" fillId="0" borderId="0" xfId="13" applyFont="1" applyAlignment="1">
      <alignment horizontal="left" vertical="top"/>
    </xf>
    <xf numFmtId="0" fontId="45" fillId="0" borderId="0" xfId="13" applyFont="1" applyAlignment="1">
      <alignment horizontal="left" vertical="center"/>
    </xf>
    <xf numFmtId="0" fontId="45" fillId="0" borderId="0" xfId="13" applyFont="1" applyAlignment="1">
      <alignment horizontal="left" vertical="top" wrapText="1"/>
    </xf>
    <xf numFmtId="165" fontId="45" fillId="0" borderId="0" xfId="13" applyNumberFormat="1" applyFont="1"/>
    <xf numFmtId="6" fontId="45" fillId="7" borderId="16" xfId="13" applyNumberFormat="1" applyFont="1" applyFill="1" applyBorder="1" applyAlignment="1">
      <alignment vertical="center"/>
    </xf>
    <xf numFmtId="6" fontId="45" fillId="0" borderId="38" xfId="13" applyNumberFormat="1" applyFont="1" applyBorder="1" applyAlignment="1">
      <alignment vertical="center"/>
    </xf>
    <xf numFmtId="6" fontId="45" fillId="0" borderId="0" xfId="13" applyNumberFormat="1" applyFont="1"/>
    <xf numFmtId="0" fontId="44" fillId="0" borderId="0" xfId="13" applyFont="1" applyAlignment="1">
      <alignment horizontal="center" vertical="center"/>
    </xf>
    <xf numFmtId="0" fontId="44" fillId="0" borderId="0" xfId="13" applyFont="1"/>
    <xf numFmtId="0" fontId="45" fillId="0" borderId="0" xfId="13" applyFont="1" applyAlignment="1">
      <alignment horizontal="center"/>
    </xf>
    <xf numFmtId="0" fontId="7" fillId="0" borderId="59" xfId="6" applyBorder="1" applyAlignment="1" applyProtection="1">
      <alignment horizontal="center" vertical="center"/>
    </xf>
    <xf numFmtId="165" fontId="44" fillId="0" borderId="0" xfId="13" applyNumberFormat="1" applyFont="1" applyAlignment="1">
      <alignment vertical="center"/>
    </xf>
    <xf numFmtId="49" fontId="45" fillId="0" borderId="0" xfId="13" applyNumberFormat="1" applyFont="1" applyAlignment="1">
      <alignment horizontal="left" vertical="center" wrapText="1"/>
    </xf>
    <xf numFmtId="0" fontId="45" fillId="0" borderId="0" xfId="13" applyFont="1" applyAlignment="1">
      <alignment horizontal="left" vertical="center" wrapText="1"/>
    </xf>
    <xf numFmtId="0" fontId="20" fillId="15" borderId="0" xfId="13" applyFont="1" applyFill="1" applyAlignment="1">
      <alignment vertical="center"/>
    </xf>
    <xf numFmtId="6" fontId="5" fillId="5" borderId="17" xfId="13" applyNumberFormat="1" applyFont="1" applyFill="1" applyBorder="1" applyAlignment="1">
      <alignment vertical="center"/>
    </xf>
    <xf numFmtId="40" fontId="28" fillId="5" borderId="40" xfId="13" applyNumberFormat="1" applyFont="1" applyFill="1" applyBorder="1" applyAlignment="1">
      <alignment vertical="center"/>
    </xf>
    <xf numFmtId="0" fontId="26" fillId="0" borderId="0" xfId="0" applyFont="1"/>
    <xf numFmtId="49" fontId="5" fillId="10" borderId="16" xfId="2" applyNumberFormat="1" applyFont="1" applyFill="1" applyBorder="1" applyAlignment="1" applyProtection="1">
      <alignment horizontal="center" vertical="center" wrapText="1"/>
      <protection locked="0"/>
    </xf>
    <xf numFmtId="167" fontId="27" fillId="5" borderId="19" xfId="13" applyNumberFormat="1" applyFont="1" applyFill="1" applyBorder="1" applyAlignment="1">
      <alignment vertical="center"/>
    </xf>
    <xf numFmtId="167" fontId="27" fillId="5" borderId="17" xfId="13" applyNumberFormat="1" applyFont="1" applyFill="1" applyBorder="1" applyAlignment="1">
      <alignment vertical="center"/>
    </xf>
    <xf numFmtId="167" fontId="27" fillId="5" borderId="18" xfId="13" applyNumberFormat="1" applyFont="1" applyFill="1" applyBorder="1" applyAlignment="1">
      <alignment vertical="center"/>
    </xf>
    <xf numFmtId="167" fontId="28" fillId="5" borderId="44" xfId="13" applyNumberFormat="1" applyFont="1" applyFill="1" applyBorder="1" applyAlignment="1">
      <alignment vertical="center"/>
    </xf>
    <xf numFmtId="167" fontId="28" fillId="5" borderId="30" xfId="13" applyNumberFormat="1" applyFont="1" applyFill="1" applyBorder="1" applyAlignment="1">
      <alignment vertical="center"/>
    </xf>
    <xf numFmtId="167" fontId="28" fillId="5" borderId="40" xfId="13" applyNumberFormat="1" applyFont="1" applyFill="1" applyBorder="1" applyAlignment="1">
      <alignment vertical="center"/>
    </xf>
    <xf numFmtId="14" fontId="34" fillId="0" borderId="0" xfId="1" applyNumberFormat="1" applyFont="1" applyFill="1" applyBorder="1" applyAlignment="1" applyProtection="1">
      <alignment horizontal="left" vertical="center"/>
    </xf>
    <xf numFmtId="0" fontId="18" fillId="10" borderId="27" xfId="6" applyNumberFormat="1" applyFont="1" applyFill="1" applyBorder="1" applyAlignment="1" applyProtection="1">
      <alignment horizontal="center" vertical="center" wrapText="1"/>
    </xf>
    <xf numFmtId="40" fontId="45" fillId="12" borderId="67" xfId="13" applyNumberFormat="1" applyFont="1" applyFill="1" applyBorder="1" applyAlignment="1">
      <alignment vertical="center"/>
    </xf>
    <xf numFmtId="167" fontId="45" fillId="12" borderId="67" xfId="13" applyNumberFormat="1" applyFont="1" applyFill="1" applyBorder="1" applyAlignment="1">
      <alignment vertical="center"/>
    </xf>
    <xf numFmtId="6" fontId="45" fillId="12" borderId="67" xfId="13" applyNumberFormat="1" applyFont="1" applyFill="1" applyBorder="1" applyAlignment="1">
      <alignment vertical="center"/>
    </xf>
    <xf numFmtId="0" fontId="18" fillId="10" borderId="27" xfId="6" applyFont="1" applyFill="1" applyBorder="1" applyAlignment="1" applyProtection="1">
      <alignment horizontal="center" vertical="center"/>
    </xf>
    <xf numFmtId="49" fontId="18" fillId="10" borderId="27" xfId="6" applyNumberFormat="1" applyFont="1" applyFill="1" applyBorder="1" applyAlignment="1" applyProtection="1">
      <alignment horizontal="center" vertical="center" wrapText="1"/>
    </xf>
    <xf numFmtId="0" fontId="0" fillId="15" borderId="0" xfId="0" applyFill="1"/>
    <xf numFmtId="0" fontId="15" fillId="15" borderId="40" xfId="0" applyFont="1" applyFill="1" applyBorder="1" applyAlignment="1">
      <alignment horizontal="right" vertical="center"/>
    </xf>
    <xf numFmtId="6" fontId="0" fillId="11" borderId="0" xfId="0" applyNumberFormat="1" applyFill="1"/>
    <xf numFmtId="40" fontId="0" fillId="11" borderId="0" xfId="0" applyNumberFormat="1" applyFill="1"/>
    <xf numFmtId="10" fontId="0" fillId="11" borderId="0" xfId="0" applyNumberFormat="1" applyFill="1"/>
    <xf numFmtId="0" fontId="0" fillId="11" borderId="0" xfId="0" applyFill="1"/>
    <xf numFmtId="166" fontId="0" fillId="11" borderId="0" xfId="0" applyNumberFormat="1" applyFill="1"/>
    <xf numFmtId="2" fontId="25" fillId="9" borderId="47" xfId="5" applyNumberFormat="1" applyFont="1" applyBorder="1" applyProtection="1"/>
    <xf numFmtId="167" fontId="27" fillId="5" borderId="40" xfId="0" applyNumberFormat="1" applyFont="1" applyFill="1" applyBorder="1" applyAlignment="1">
      <alignment vertical="center"/>
    </xf>
    <xf numFmtId="167" fontId="27" fillId="5" borderId="44" xfId="0" applyNumberFormat="1" applyFont="1" applyFill="1" applyBorder="1" applyAlignment="1">
      <alignment vertical="center"/>
    </xf>
    <xf numFmtId="6" fontId="3" fillId="6" borderId="1" xfId="0" applyNumberFormat="1" applyFont="1" applyFill="1" applyBorder="1" applyAlignment="1" applyProtection="1">
      <alignment vertical="center"/>
      <protection locked="0"/>
    </xf>
    <xf numFmtId="0" fontId="3" fillId="7" borderId="16" xfId="0" applyFont="1" applyFill="1" applyBorder="1" applyAlignment="1">
      <alignment vertical="center"/>
    </xf>
    <xf numFmtId="0" fontId="3" fillId="7" borderId="34" xfId="0" applyFont="1" applyFill="1" applyBorder="1" applyAlignment="1">
      <alignment vertical="center"/>
    </xf>
    <xf numFmtId="0" fontId="7" fillId="10" borderId="16" xfId="6" applyFill="1" applyBorder="1" applyAlignment="1" applyProtection="1">
      <protection locked="0"/>
    </xf>
    <xf numFmtId="14" fontId="5" fillId="10" borderId="16" xfId="1" applyNumberFormat="1" applyFont="1" applyFill="1" applyBorder="1" applyAlignment="1" applyProtection="1">
      <alignment horizontal="left" vertical="center"/>
      <protection locked="0"/>
    </xf>
    <xf numFmtId="14" fontId="5" fillId="10" borderId="54" xfId="1" applyNumberFormat="1" applyFont="1" applyFill="1" applyBorder="1" applyAlignment="1" applyProtection="1">
      <alignment horizontal="left" vertical="center"/>
      <protection locked="0"/>
    </xf>
    <xf numFmtId="0" fontId="3" fillId="0" borderId="58" xfId="0" applyFont="1" applyBorder="1" applyAlignment="1">
      <alignment horizontal="center" vertical="center"/>
    </xf>
    <xf numFmtId="6" fontId="3" fillId="6" borderId="16" xfId="0" applyNumberFormat="1" applyFont="1" applyFill="1" applyBorder="1" applyAlignment="1" applyProtection="1">
      <alignment vertical="center"/>
      <protection locked="0"/>
    </xf>
    <xf numFmtId="6" fontId="3" fillId="6" borderId="21" xfId="0" applyNumberFormat="1" applyFont="1" applyFill="1" applyBorder="1" applyAlignment="1" applyProtection="1">
      <alignment vertical="center"/>
      <protection locked="0"/>
    </xf>
    <xf numFmtId="6" fontId="3" fillId="15" borderId="16" xfId="0" applyNumberFormat="1" applyFont="1" applyFill="1" applyBorder="1" applyAlignment="1">
      <alignment vertical="center"/>
    </xf>
    <xf numFmtId="0" fontId="47" fillId="0" borderId="0" xfId="0" applyFont="1" applyAlignment="1">
      <alignment vertical="center"/>
    </xf>
    <xf numFmtId="0" fontId="47" fillId="0" borderId="0" xfId="0" applyFont="1" applyAlignment="1">
      <alignment horizontal="left" vertical="center"/>
    </xf>
    <xf numFmtId="0" fontId="40" fillId="0" borderId="0" xfId="0" applyFont="1" applyAlignment="1">
      <alignment vertical="center"/>
    </xf>
    <xf numFmtId="0" fontId="40" fillId="0" borderId="0" xfId="0" applyFont="1" applyAlignment="1">
      <alignment vertical="center" wrapText="1"/>
    </xf>
    <xf numFmtId="0" fontId="40" fillId="11" borderId="0" xfId="2" applyNumberFormat="1" applyFont="1" applyFill="1" applyAlignment="1" applyProtection="1">
      <alignment vertical="center"/>
    </xf>
    <xf numFmtId="0" fontId="0" fillId="11" borderId="0" xfId="0" applyFill="1" applyAlignment="1">
      <alignment vertical="center"/>
    </xf>
    <xf numFmtId="0" fontId="40" fillId="0" borderId="0" xfId="13" applyFont="1" applyAlignment="1">
      <alignment vertical="center"/>
    </xf>
    <xf numFmtId="0" fontId="3" fillId="0" borderId="20" xfId="0" applyFont="1" applyBorder="1" applyAlignment="1">
      <alignment horizontal="center" vertical="center"/>
    </xf>
    <xf numFmtId="6" fontId="3" fillId="6" borderId="22" xfId="0" applyNumberFormat="1" applyFont="1" applyFill="1" applyBorder="1" applyAlignment="1" applyProtection="1">
      <alignment vertical="center"/>
      <protection locked="0"/>
    </xf>
    <xf numFmtId="49" fontId="3" fillId="6" borderId="1" xfId="0" applyNumberFormat="1" applyFont="1" applyFill="1" applyBorder="1" applyAlignment="1" applyProtection="1">
      <alignment horizontal="left" vertical="center"/>
      <protection locked="0"/>
    </xf>
    <xf numFmtId="0" fontId="3" fillId="0" borderId="25" xfId="0" applyFont="1" applyBorder="1" applyAlignment="1">
      <alignment horizontal="center" vertical="center"/>
    </xf>
    <xf numFmtId="49" fontId="3" fillId="6" borderId="29" xfId="0" applyNumberFormat="1" applyFont="1" applyFill="1" applyBorder="1" applyAlignment="1" applyProtection="1">
      <alignment vertical="center"/>
      <protection locked="0"/>
    </xf>
    <xf numFmtId="6" fontId="3" fillId="6" borderId="26" xfId="0" applyNumberFormat="1" applyFont="1" applyFill="1" applyBorder="1" applyAlignment="1" applyProtection="1">
      <alignment vertical="center"/>
      <protection locked="0"/>
    </xf>
    <xf numFmtId="0" fontId="3" fillId="0" borderId="35" xfId="13" applyFont="1" applyBorder="1" applyAlignment="1">
      <alignment horizontal="center" vertical="center"/>
    </xf>
    <xf numFmtId="40" fontId="3" fillId="6" borderId="53" xfId="13" applyNumberFormat="1" applyFont="1" applyFill="1" applyBorder="1" applyAlignment="1" applyProtection="1">
      <alignment vertical="center"/>
      <protection locked="0"/>
    </xf>
    <xf numFmtId="0" fontId="3" fillId="0" borderId="0" xfId="13" applyFont="1"/>
    <xf numFmtId="40" fontId="3" fillId="6" borderId="43" xfId="13" applyNumberFormat="1" applyFont="1" applyFill="1" applyBorder="1" applyAlignment="1" applyProtection="1">
      <alignment vertical="center"/>
      <protection locked="0"/>
    </xf>
    <xf numFmtId="167" fontId="3" fillId="6" borderId="55" xfId="13" applyNumberFormat="1" applyFont="1" applyFill="1" applyBorder="1" applyAlignment="1" applyProtection="1">
      <alignment vertical="center"/>
      <protection locked="0"/>
    </xf>
    <xf numFmtId="6" fontId="3" fillId="6" borderId="23" xfId="13" applyNumberFormat="1" applyFont="1" applyFill="1" applyBorder="1" applyAlignment="1" applyProtection="1">
      <alignment vertical="center"/>
      <protection locked="0"/>
    </xf>
    <xf numFmtId="6" fontId="3" fillId="6" borderId="43" xfId="13" applyNumberFormat="1" applyFont="1" applyFill="1" applyBorder="1" applyAlignment="1" applyProtection="1">
      <alignment vertical="center"/>
      <protection locked="0"/>
    </xf>
    <xf numFmtId="6" fontId="3" fillId="6" borderId="24" xfId="13" applyNumberFormat="1" applyFont="1" applyFill="1" applyBorder="1" applyAlignment="1" applyProtection="1">
      <alignment vertical="center"/>
      <protection locked="0"/>
    </xf>
    <xf numFmtId="40" fontId="3" fillId="6" borderId="1" xfId="13" applyNumberFormat="1" applyFont="1" applyFill="1" applyBorder="1" applyAlignment="1" applyProtection="1">
      <alignment vertical="center"/>
      <protection locked="0"/>
    </xf>
    <xf numFmtId="167" fontId="3" fillId="6" borderId="27" xfId="13" applyNumberFormat="1" applyFont="1" applyFill="1" applyBorder="1" applyAlignment="1" applyProtection="1">
      <alignment vertical="center"/>
      <protection locked="0"/>
    </xf>
    <xf numFmtId="6" fontId="3" fillId="6" borderId="20" xfId="13" applyNumberFormat="1" applyFont="1" applyFill="1" applyBorder="1" applyAlignment="1" applyProtection="1">
      <alignment vertical="center"/>
      <protection locked="0"/>
    </xf>
    <xf numFmtId="6" fontId="3" fillId="6" borderId="1" xfId="13" applyNumberFormat="1" applyFont="1" applyFill="1" applyBorder="1" applyAlignment="1" applyProtection="1">
      <alignment vertical="center"/>
      <protection locked="0"/>
    </xf>
    <xf numFmtId="6" fontId="3" fillId="6" borderId="22" xfId="13" applyNumberFormat="1" applyFont="1" applyFill="1" applyBorder="1" applyAlignment="1" applyProtection="1">
      <alignment vertical="center"/>
      <protection locked="0"/>
    </xf>
    <xf numFmtId="40" fontId="3" fillId="6" borderId="40" xfId="13" applyNumberFormat="1" applyFont="1" applyFill="1" applyBorder="1" applyAlignment="1" applyProtection="1">
      <alignment vertical="center"/>
      <protection locked="0"/>
    </xf>
    <xf numFmtId="167" fontId="3" fillId="6" borderId="52" xfId="13" applyNumberFormat="1" applyFont="1" applyFill="1" applyBorder="1" applyAlignment="1" applyProtection="1">
      <alignment vertical="center"/>
      <protection locked="0"/>
    </xf>
    <xf numFmtId="6" fontId="3" fillId="6" borderId="30" xfId="13" applyNumberFormat="1" applyFont="1" applyFill="1" applyBorder="1" applyAlignment="1" applyProtection="1">
      <alignment vertical="center"/>
      <protection locked="0"/>
    </xf>
    <xf numFmtId="6" fontId="3" fillId="6" borderId="40" xfId="13" applyNumberFormat="1" applyFont="1" applyFill="1" applyBorder="1" applyAlignment="1" applyProtection="1">
      <alignment vertical="center"/>
      <protection locked="0"/>
    </xf>
    <xf numFmtId="6" fontId="3" fillId="6" borderId="44" xfId="13" applyNumberFormat="1" applyFont="1" applyFill="1" applyBorder="1" applyAlignment="1" applyProtection="1">
      <alignment vertical="center"/>
      <protection locked="0"/>
    </xf>
    <xf numFmtId="0" fontId="5" fillId="0" borderId="17" xfId="13" applyFont="1" applyBorder="1" applyAlignment="1">
      <alignment horizontal="center" vertical="center" wrapText="1"/>
    </xf>
    <xf numFmtId="0" fontId="5" fillId="0" borderId="18" xfId="13" applyFont="1" applyBorder="1" applyAlignment="1">
      <alignment horizontal="center" vertical="center"/>
    </xf>
    <xf numFmtId="0" fontId="5" fillId="0" borderId="51" xfId="13" applyFont="1" applyBorder="1" applyAlignment="1">
      <alignment horizontal="center" vertical="center" wrapText="1"/>
    </xf>
    <xf numFmtId="0" fontId="5" fillId="0" borderId="18" xfId="13" applyFont="1" applyBorder="1" applyAlignment="1">
      <alignment horizontal="center" vertical="center" wrapText="1"/>
    </xf>
    <xf numFmtId="0" fontId="5" fillId="0" borderId="19" xfId="13" applyFont="1" applyBorder="1" applyAlignment="1">
      <alignment horizontal="center" vertical="center" wrapText="1"/>
    </xf>
    <xf numFmtId="6" fontId="3" fillId="6" borderId="16" xfId="13" applyNumberFormat="1" applyFont="1" applyFill="1" applyBorder="1" applyAlignment="1" applyProtection="1">
      <alignment vertical="center"/>
      <protection locked="0"/>
    </xf>
    <xf numFmtId="6" fontId="3" fillId="7" borderId="16" xfId="13" applyNumberFormat="1" applyFont="1" applyFill="1" applyBorder="1" applyAlignment="1">
      <alignment vertical="center"/>
    </xf>
    <xf numFmtId="0" fontId="5" fillId="0" borderId="66" xfId="0" applyFont="1" applyBorder="1" applyAlignment="1">
      <alignment horizontal="center" vertical="center" wrapText="1"/>
    </xf>
    <xf numFmtId="1" fontId="3" fillId="0" borderId="23" xfId="0" applyNumberFormat="1" applyFont="1" applyBorder="1" applyAlignment="1">
      <alignment horizontal="center" vertical="center"/>
    </xf>
    <xf numFmtId="167" fontId="3" fillId="6" borderId="1" xfId="0" applyNumberFormat="1" applyFont="1" applyFill="1" applyBorder="1" applyAlignment="1" applyProtection="1">
      <alignment vertical="center"/>
      <protection locked="0"/>
    </xf>
    <xf numFmtId="1" fontId="3" fillId="0" borderId="20" xfId="0" applyNumberFormat="1" applyFont="1" applyBorder="1" applyAlignment="1">
      <alignment horizontal="center" vertical="center"/>
    </xf>
    <xf numFmtId="49" fontId="3" fillId="6" borderId="43" xfId="0" applyNumberFormat="1" applyFont="1" applyFill="1" applyBorder="1" applyAlignment="1" applyProtection="1">
      <alignment horizontal="left" vertical="top" wrapText="1"/>
      <protection locked="0"/>
    </xf>
    <xf numFmtId="6" fontId="5" fillId="11" borderId="43" xfId="0" applyNumberFormat="1" applyFont="1" applyFill="1" applyBorder="1" applyAlignment="1">
      <alignment vertical="center"/>
    </xf>
    <xf numFmtId="2" fontId="3" fillId="6" borderId="43" xfId="0" applyNumberFormat="1" applyFont="1" applyFill="1" applyBorder="1" applyAlignment="1" applyProtection="1">
      <alignment vertical="center"/>
      <protection locked="0"/>
    </xf>
    <xf numFmtId="167" fontId="3" fillId="6" borderId="43" xfId="0" applyNumberFormat="1" applyFont="1" applyFill="1" applyBorder="1" applyAlignment="1" applyProtection="1">
      <alignment vertical="center"/>
      <protection locked="0"/>
    </xf>
    <xf numFmtId="0" fontId="5" fillId="0" borderId="14" xfId="0" applyFont="1" applyBorder="1" applyAlignment="1">
      <alignment horizontal="center" vertical="center" wrapText="1"/>
    </xf>
    <xf numFmtId="2" fontId="5" fillId="0" borderId="12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4" fillId="7" borderId="37" xfId="0" applyFont="1" applyFill="1" applyBorder="1" applyAlignment="1">
      <alignment horizontal="left" vertical="center" wrapText="1"/>
    </xf>
    <xf numFmtId="0" fontId="0" fillId="7" borderId="38" xfId="0" applyFill="1" applyBorder="1" applyAlignment="1">
      <alignment horizontal="left" vertical="center" wrapText="1"/>
    </xf>
    <xf numFmtId="0" fontId="0" fillId="7" borderId="69" xfId="0" applyFill="1" applyBorder="1" applyAlignment="1">
      <alignment horizontal="left" vertical="center" wrapText="1"/>
    </xf>
    <xf numFmtId="0" fontId="0" fillId="7" borderId="39" xfId="0" applyFill="1" applyBorder="1" applyAlignment="1">
      <alignment horizontal="left" vertical="center" wrapText="1"/>
    </xf>
    <xf numFmtId="167" fontId="3" fillId="6" borderId="24" xfId="0" applyNumberFormat="1" applyFont="1" applyFill="1" applyBorder="1" applyAlignment="1" applyProtection="1">
      <alignment vertical="center"/>
      <protection locked="0"/>
    </xf>
    <xf numFmtId="167" fontId="3" fillId="6" borderId="22" xfId="0" applyNumberFormat="1" applyFont="1" applyFill="1" applyBorder="1" applyAlignment="1" applyProtection="1">
      <alignment vertical="center"/>
      <protection locked="0"/>
    </xf>
    <xf numFmtId="0" fontId="5" fillId="0" borderId="70" xfId="0" applyFont="1" applyBorder="1" applyAlignment="1">
      <alignment horizontal="center" vertical="center" wrapText="1"/>
    </xf>
    <xf numFmtId="0" fontId="5" fillId="0" borderId="71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center"/>
    </xf>
    <xf numFmtId="0" fontId="3" fillId="0" borderId="73" xfId="0" applyFont="1" applyBorder="1" applyAlignment="1">
      <alignment horizontal="left" vertical="center"/>
    </xf>
    <xf numFmtId="6" fontId="3" fillId="6" borderId="42" xfId="0" applyNumberFormat="1" applyFont="1" applyFill="1" applyBorder="1" applyAlignment="1" applyProtection="1">
      <alignment vertical="center"/>
      <protection locked="0"/>
    </xf>
    <xf numFmtId="0" fontId="3" fillId="0" borderId="28" xfId="0" applyFont="1" applyBorder="1" applyAlignment="1">
      <alignment horizontal="left" vertical="center"/>
    </xf>
    <xf numFmtId="6" fontId="3" fillId="6" borderId="22" xfId="0" applyNumberFormat="1" applyFont="1" applyFill="1" applyBorder="1" applyAlignment="1" applyProtection="1">
      <alignment horizontal="right" vertical="center"/>
      <protection locked="0"/>
    </xf>
    <xf numFmtId="0" fontId="3" fillId="0" borderId="56" xfId="0" applyFont="1" applyBorder="1" applyAlignment="1">
      <alignment horizontal="center" vertical="center"/>
    </xf>
    <xf numFmtId="0" fontId="5" fillId="0" borderId="60" xfId="13" applyFont="1" applyBorder="1" applyAlignment="1">
      <alignment horizontal="center" vertical="center" wrapText="1"/>
    </xf>
    <xf numFmtId="0" fontId="5" fillId="0" borderId="68" xfId="13" applyFont="1" applyBorder="1" applyAlignment="1">
      <alignment horizontal="center" vertical="center" wrapText="1"/>
    </xf>
    <xf numFmtId="0" fontId="5" fillId="0" borderId="46" xfId="13" applyFont="1" applyBorder="1" applyAlignment="1">
      <alignment horizontal="center" vertical="center" wrapText="1"/>
    </xf>
    <xf numFmtId="40" fontId="3" fillId="6" borderId="18" xfId="13" applyNumberFormat="1" applyFont="1" applyFill="1" applyBorder="1" applyAlignment="1" applyProtection="1">
      <alignment vertical="center"/>
      <protection locked="0"/>
    </xf>
    <xf numFmtId="6" fontId="3" fillId="6" borderId="33" xfId="13" applyNumberFormat="1" applyFont="1" applyFill="1" applyBorder="1" applyAlignment="1" applyProtection="1">
      <alignment vertical="center"/>
      <protection locked="0"/>
    </xf>
    <xf numFmtId="6" fontId="3" fillId="6" borderId="27" xfId="0" applyNumberFormat="1" applyFont="1" applyFill="1" applyBorder="1" applyAlignment="1" applyProtection="1">
      <alignment vertical="center"/>
      <protection locked="0"/>
    </xf>
    <xf numFmtId="49" fontId="3" fillId="6" borderId="29" xfId="0" applyNumberFormat="1" applyFont="1" applyFill="1" applyBorder="1" applyAlignment="1" applyProtection="1">
      <alignment horizontal="left" vertical="top" wrapText="1"/>
      <protection locked="0"/>
    </xf>
    <xf numFmtId="2" fontId="3" fillId="6" borderId="29" xfId="0" applyNumberFormat="1" applyFont="1" applyFill="1" applyBorder="1" applyAlignment="1" applyProtection="1">
      <alignment vertical="center"/>
      <protection locked="0"/>
    </xf>
    <xf numFmtId="6" fontId="3" fillId="6" borderId="28" xfId="0" applyNumberFormat="1" applyFont="1" applyFill="1" applyBorder="1" applyAlignment="1" applyProtection="1">
      <alignment vertical="center"/>
      <protection locked="0"/>
    </xf>
    <xf numFmtId="0" fontId="0" fillId="7" borderId="51" xfId="0" applyFill="1" applyBorder="1" applyAlignment="1">
      <alignment horizontal="left" vertical="center" wrapText="1"/>
    </xf>
    <xf numFmtId="38" fontId="3" fillId="6" borderId="53" xfId="0" applyNumberFormat="1" applyFont="1" applyFill="1" applyBorder="1" applyAlignment="1" applyProtection="1">
      <alignment vertical="center"/>
      <protection locked="0"/>
    </xf>
    <xf numFmtId="6" fontId="26" fillId="0" borderId="0" xfId="0" applyNumberFormat="1" applyFont="1"/>
    <xf numFmtId="0" fontId="26" fillId="0" borderId="31" xfId="0" applyFont="1" applyBorder="1"/>
    <xf numFmtId="0" fontId="25" fillId="0" borderId="31" xfId="0" applyFont="1" applyBorder="1"/>
    <xf numFmtId="6" fontId="25" fillId="9" borderId="47" xfId="5" applyNumberFormat="1" applyFont="1" applyBorder="1" applyProtection="1"/>
    <xf numFmtId="10" fontId="25" fillId="9" borderId="47" xfId="7" applyNumberFormat="1" applyFont="1" applyFill="1" applyBorder="1" applyProtection="1"/>
    <xf numFmtId="0" fontId="40" fillId="0" borderId="37" xfId="0" applyFont="1" applyBorder="1" applyAlignment="1">
      <alignment vertical="center"/>
    </xf>
    <xf numFmtId="0" fontId="15" fillId="0" borderId="56" xfId="0" applyFont="1" applyBorder="1" applyAlignment="1">
      <alignment horizontal="left"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49" xfId="0" applyFont="1" applyBorder="1" applyAlignment="1">
      <alignment wrapText="1"/>
    </xf>
    <xf numFmtId="0" fontId="3" fillId="0" borderId="45" xfId="0" applyFont="1" applyBorder="1" applyAlignment="1">
      <alignment wrapText="1"/>
    </xf>
    <xf numFmtId="0" fontId="48" fillId="0" borderId="32" xfId="0" applyFont="1" applyBorder="1" applyAlignment="1">
      <alignment horizontal="center" wrapText="1"/>
    </xf>
    <xf numFmtId="0" fontId="48" fillId="0" borderId="0" xfId="0" applyFont="1" applyAlignment="1">
      <alignment horizontal="center" wrapText="1"/>
    </xf>
    <xf numFmtId="0" fontId="48" fillId="0" borderId="31" xfId="0" applyFont="1" applyBorder="1" applyAlignment="1">
      <alignment horizontal="center" wrapText="1"/>
    </xf>
    <xf numFmtId="0" fontId="48" fillId="0" borderId="32" xfId="0" applyFont="1" applyBorder="1" applyAlignment="1">
      <alignment wrapText="1"/>
    </xf>
    <xf numFmtId="0" fontId="48" fillId="0" borderId="0" xfId="0" applyFont="1" applyAlignment="1">
      <alignment wrapText="1"/>
    </xf>
    <xf numFmtId="0" fontId="48" fillId="0" borderId="31" xfId="0" applyFont="1" applyBorder="1" applyAlignment="1">
      <alignment wrapText="1"/>
    </xf>
    <xf numFmtId="0" fontId="3" fillId="0" borderId="32" xfId="0" applyFont="1" applyBorder="1" applyAlignment="1">
      <alignment horizontal="center"/>
    </xf>
    <xf numFmtId="0" fontId="3" fillId="0" borderId="32" xfId="0" applyFont="1" applyBorder="1" applyAlignment="1">
      <alignment horizontal="center" vertical="center"/>
    </xf>
    <xf numFmtId="0" fontId="3" fillId="0" borderId="31" xfId="0" applyFont="1" applyBorder="1" applyAlignment="1">
      <alignment vertical="center"/>
    </xf>
    <xf numFmtId="0" fontId="3" fillId="0" borderId="36" xfId="0" applyFont="1" applyBorder="1" applyAlignment="1">
      <alignment vertical="center" wrapText="1"/>
    </xf>
    <xf numFmtId="14" fontId="4" fillId="6" borderId="1" xfId="0" applyNumberFormat="1" applyFont="1" applyFill="1" applyBorder="1" applyAlignment="1" applyProtection="1">
      <alignment horizontal="center" vertical="center"/>
      <protection locked="0"/>
    </xf>
    <xf numFmtId="0" fontId="36" fillId="0" borderId="1" xfId="0" applyFont="1" applyBorder="1"/>
    <xf numFmtId="164" fontId="3" fillId="0" borderId="0" xfId="0" applyNumberFormat="1" applyFont="1"/>
    <xf numFmtId="0" fontId="3" fillId="0" borderId="0" xfId="0" applyFont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14" fontId="4" fillId="0" borderId="0" xfId="0" applyNumberFormat="1" applyFont="1"/>
    <xf numFmtId="0" fontId="3" fillId="0" borderId="31" xfId="0" applyFont="1" applyBorder="1" applyAlignment="1">
      <alignment horizontal="left" vertical="top" wrapText="1"/>
    </xf>
    <xf numFmtId="0" fontId="38" fillId="0" borderId="31" xfId="0" applyFont="1" applyBorder="1" applyAlignment="1">
      <alignment wrapText="1"/>
    </xf>
    <xf numFmtId="0" fontId="3" fillId="0" borderId="0" xfId="13" applyFont="1" applyAlignment="1">
      <alignment vertical="center" wrapText="1"/>
    </xf>
    <xf numFmtId="0" fontId="0" fillId="0" borderId="49" xfId="0" applyBorder="1"/>
    <xf numFmtId="0" fontId="0" fillId="0" borderId="45" xfId="0" applyBorder="1"/>
    <xf numFmtId="0" fontId="5" fillId="0" borderId="0" xfId="0" applyFont="1" applyAlignment="1">
      <alignment horizontal="left" vertical="center" wrapText="1"/>
    </xf>
    <xf numFmtId="0" fontId="5" fillId="7" borderId="16" xfId="0" applyFont="1" applyFill="1" applyBorder="1"/>
    <xf numFmtId="6" fontId="27" fillId="5" borderId="51" xfId="13" applyNumberFormat="1" applyFont="1" applyFill="1" applyBorder="1" applyAlignment="1">
      <alignment vertical="center"/>
    </xf>
    <xf numFmtId="0" fontId="5" fillId="0" borderId="17" xfId="0" applyFont="1" applyBorder="1" applyAlignment="1">
      <alignment wrapText="1"/>
    </xf>
    <xf numFmtId="49" fontId="25" fillId="9" borderId="74" xfId="5" applyNumberFormat="1" applyFont="1" applyBorder="1" applyAlignment="1" applyProtection="1">
      <alignment horizontal="center" wrapText="1"/>
    </xf>
    <xf numFmtId="0" fontId="5" fillId="0" borderId="20" xfId="0" applyFont="1" applyBorder="1" applyAlignment="1">
      <alignment wrapText="1"/>
    </xf>
    <xf numFmtId="43" fontId="25" fillId="9" borderId="75" xfId="5" applyNumberFormat="1" applyFont="1" applyBorder="1" applyAlignment="1" applyProtection="1">
      <alignment horizontal="center" wrapText="1"/>
    </xf>
    <xf numFmtId="169" fontId="25" fillId="9" borderId="75" xfId="5" applyNumberFormat="1" applyFont="1" applyBorder="1" applyAlignment="1" applyProtection="1">
      <alignment horizontal="right"/>
    </xf>
    <xf numFmtId="0" fontId="5" fillId="0" borderId="30" xfId="0" applyFont="1" applyBorder="1" applyAlignment="1">
      <alignment wrapText="1"/>
    </xf>
    <xf numFmtId="169" fontId="25" fillId="9" borderId="76" xfId="5" applyNumberFormat="1" applyFont="1" applyBorder="1" applyAlignment="1" applyProtection="1">
      <alignment horizontal="right"/>
    </xf>
    <xf numFmtId="0" fontId="5" fillId="0" borderId="17" xfId="0" applyFont="1" applyBorder="1"/>
    <xf numFmtId="6" fontId="25" fillId="9" borderId="74" xfId="5" applyNumberFormat="1" applyFont="1" applyBorder="1" applyProtection="1"/>
    <xf numFmtId="0" fontId="5" fillId="0" borderId="20" xfId="0" applyFont="1" applyBorder="1"/>
    <xf numFmtId="6" fontId="25" fillId="9" borderId="75" xfId="5" applyNumberFormat="1" applyFont="1" applyBorder="1" applyProtection="1"/>
    <xf numFmtId="0" fontId="5" fillId="0" borderId="30" xfId="0" applyFont="1" applyBorder="1"/>
    <xf numFmtId="6" fontId="25" fillId="9" borderId="76" xfId="5" applyNumberFormat="1" applyFont="1" applyBorder="1" applyProtection="1"/>
    <xf numFmtId="0" fontId="5" fillId="0" borderId="77" xfId="0" applyFont="1" applyBorder="1"/>
    <xf numFmtId="6" fontId="25" fillId="9" borderId="33" xfId="5" applyNumberFormat="1" applyFont="1" applyBorder="1" applyProtection="1"/>
    <xf numFmtId="0" fontId="5" fillId="0" borderId="78" xfId="0" applyFont="1" applyBorder="1"/>
    <xf numFmtId="6" fontId="25" fillId="9" borderId="16" xfId="5" applyNumberFormat="1" applyFont="1" applyBorder="1" applyProtection="1"/>
    <xf numFmtId="0" fontId="5" fillId="0" borderId="79" xfId="0" applyFont="1" applyBorder="1"/>
    <xf numFmtId="6" fontId="25" fillId="9" borderId="54" xfId="5" applyNumberFormat="1" applyFont="1" applyBorder="1" applyProtection="1"/>
    <xf numFmtId="40" fontId="27" fillId="5" borderId="80" xfId="13" applyNumberFormat="1" applyFont="1" applyFill="1" applyBorder="1" applyAlignment="1">
      <alignment vertical="center"/>
    </xf>
    <xf numFmtId="6" fontId="27" fillId="5" borderId="81" xfId="13" applyNumberFormat="1" applyFont="1" applyFill="1" applyBorder="1" applyAlignment="1">
      <alignment vertical="center"/>
    </xf>
    <xf numFmtId="6" fontId="27" fillId="5" borderId="46" xfId="13" applyNumberFormat="1" applyFont="1" applyFill="1" applyBorder="1" applyAlignment="1">
      <alignment vertical="center"/>
    </xf>
    <xf numFmtId="6" fontId="27" fillId="5" borderId="80" xfId="13" applyNumberFormat="1" applyFont="1" applyFill="1" applyBorder="1" applyAlignment="1">
      <alignment vertical="center"/>
    </xf>
    <xf numFmtId="6" fontId="27" fillId="5" borderId="60" xfId="13" applyNumberFormat="1" applyFont="1" applyFill="1" applyBorder="1" applyAlignment="1">
      <alignment vertical="center"/>
    </xf>
    <xf numFmtId="6" fontId="27" fillId="5" borderId="54" xfId="13" applyNumberFormat="1" applyFont="1" applyFill="1" applyBorder="1" applyAlignment="1">
      <alignment vertical="center"/>
    </xf>
    <xf numFmtId="6" fontId="27" fillId="11" borderId="17" xfId="13" applyNumberFormat="1" applyFont="1" applyFill="1" applyBorder="1" applyAlignment="1">
      <alignment vertical="center"/>
    </xf>
    <xf numFmtId="6" fontId="27" fillId="11" borderId="46" xfId="13" applyNumberFormat="1" applyFont="1" applyFill="1" applyBorder="1" applyAlignment="1">
      <alignment vertical="center"/>
    </xf>
    <xf numFmtId="6" fontId="28" fillId="11" borderId="30" xfId="13" applyNumberFormat="1" applyFont="1" applyFill="1" applyBorder="1" applyAlignment="1">
      <alignment vertical="center"/>
    </xf>
    <xf numFmtId="6" fontId="28" fillId="11" borderId="54" xfId="13" applyNumberFormat="1" applyFont="1" applyFill="1" applyBorder="1" applyAlignment="1">
      <alignment vertical="center"/>
    </xf>
    <xf numFmtId="1" fontId="35" fillId="9" borderId="53" xfId="5" applyNumberFormat="1" applyFont="1" applyBorder="1" applyAlignment="1" applyProtection="1">
      <alignment horizontal="right"/>
    </xf>
    <xf numFmtId="0" fontId="14" fillId="0" borderId="0" xfId="0" applyFont="1" applyAlignment="1">
      <alignment horizontal="left" vertical="center" wrapText="1"/>
    </xf>
    <xf numFmtId="0" fontId="36" fillId="0" borderId="0" xfId="0" applyFont="1" applyAlignment="1">
      <alignment wrapText="1"/>
    </xf>
    <xf numFmtId="0" fontId="1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3" fillId="0" borderId="31" xfId="0" applyFont="1" applyBorder="1" applyAlignment="1">
      <alignment vertical="center" wrapText="1"/>
    </xf>
    <xf numFmtId="0" fontId="18" fillId="0" borderId="0" xfId="6" applyFont="1" applyAlignment="1" applyProtection="1">
      <alignment horizontal="center" vertical="center"/>
    </xf>
    <xf numFmtId="0" fontId="5" fillId="0" borderId="0" xfId="0" quotePrefix="1" applyFont="1" applyAlignment="1">
      <alignment horizontal="center" vertical="center" wrapText="1"/>
    </xf>
    <xf numFmtId="2" fontId="5" fillId="10" borderId="53" xfId="13" applyNumberFormat="1" applyFont="1" applyFill="1" applyBorder="1" applyAlignment="1" applyProtection="1">
      <alignment vertical="center"/>
      <protection locked="0"/>
    </xf>
    <xf numFmtId="0" fontId="38" fillId="0" borderId="31" xfId="0" applyFont="1" applyBorder="1"/>
    <xf numFmtId="167" fontId="3" fillId="6" borderId="19" xfId="13" applyNumberFormat="1" applyFont="1" applyFill="1" applyBorder="1" applyAlignment="1" applyProtection="1">
      <alignment vertical="center"/>
      <protection locked="0"/>
    </xf>
    <xf numFmtId="167" fontId="3" fillId="6" borderId="17" xfId="13" applyNumberFormat="1" applyFont="1" applyFill="1" applyBorder="1" applyAlignment="1" applyProtection="1">
      <alignment vertical="center"/>
      <protection locked="0"/>
    </xf>
    <xf numFmtId="167" fontId="3" fillId="6" borderId="18" xfId="13" applyNumberFormat="1" applyFont="1" applyFill="1" applyBorder="1" applyAlignment="1" applyProtection="1">
      <alignment vertical="center"/>
      <protection locked="0"/>
    </xf>
    <xf numFmtId="167" fontId="3" fillId="6" borderId="22" xfId="13" applyNumberFormat="1" applyFont="1" applyFill="1" applyBorder="1" applyAlignment="1" applyProtection="1">
      <alignment vertical="center"/>
      <protection locked="0"/>
    </xf>
    <xf numFmtId="167" fontId="3" fillId="6" borderId="20" xfId="13" applyNumberFormat="1" applyFont="1" applyFill="1" applyBorder="1" applyAlignment="1" applyProtection="1">
      <alignment vertical="center"/>
      <protection locked="0"/>
    </xf>
    <xf numFmtId="167" fontId="3" fillId="6" borderId="1" xfId="13" applyNumberFormat="1" applyFont="1" applyFill="1" applyBorder="1" applyAlignment="1" applyProtection="1">
      <alignment vertical="center"/>
      <protection locked="0"/>
    </xf>
    <xf numFmtId="167" fontId="3" fillId="6" borderId="44" xfId="13" applyNumberFormat="1" applyFont="1" applyFill="1" applyBorder="1" applyAlignment="1" applyProtection="1">
      <alignment vertical="center"/>
      <protection locked="0"/>
    </xf>
    <xf numFmtId="167" fontId="3" fillId="6" borderId="30" xfId="13" applyNumberFormat="1" applyFont="1" applyFill="1" applyBorder="1" applyAlignment="1" applyProtection="1">
      <alignment vertical="center"/>
      <protection locked="0"/>
    </xf>
    <xf numFmtId="167" fontId="3" fillId="6" borderId="40" xfId="13" applyNumberFormat="1" applyFont="1" applyFill="1" applyBorder="1" applyAlignment="1" applyProtection="1">
      <alignment vertical="center"/>
      <protection locked="0"/>
    </xf>
    <xf numFmtId="0" fontId="51" fillId="0" borderId="0" xfId="6" applyFont="1" applyAlignment="1" applyProtection="1">
      <alignment horizontal="center"/>
    </xf>
    <xf numFmtId="0" fontId="19" fillId="0" borderId="38" xfId="0" applyFont="1" applyBorder="1" applyAlignment="1">
      <alignment horizontal="center" vertical="center"/>
    </xf>
    <xf numFmtId="6" fontId="25" fillId="9" borderId="15" xfId="5" applyNumberFormat="1" applyFont="1" applyBorder="1" applyProtection="1"/>
    <xf numFmtId="0" fontId="0" fillId="0" borderId="31" xfId="0" applyBorder="1"/>
    <xf numFmtId="0" fontId="0" fillId="0" borderId="32" xfId="0" applyBorder="1"/>
    <xf numFmtId="171" fontId="5" fillId="10" borderId="15" xfId="0" applyNumberFormat="1" applyFont="1" applyFill="1" applyBorder="1" applyProtection="1">
      <protection locked="0"/>
    </xf>
    <xf numFmtId="171" fontId="5" fillId="10" borderId="54" xfId="0" applyNumberFormat="1" applyFont="1" applyFill="1" applyBorder="1" applyProtection="1">
      <protection locked="0"/>
    </xf>
    <xf numFmtId="0" fontId="19" fillId="0" borderId="38" xfId="0" applyFont="1" applyBorder="1" applyAlignment="1">
      <alignment vertical="center"/>
    </xf>
    <xf numFmtId="0" fontId="19" fillId="0" borderId="39" xfId="0" applyFont="1" applyBorder="1" applyAlignment="1">
      <alignment vertical="center"/>
    </xf>
    <xf numFmtId="0" fontId="0" fillId="0" borderId="37" xfId="0" applyBorder="1"/>
    <xf numFmtId="0" fontId="19" fillId="0" borderId="32" xfId="0" applyFont="1" applyBorder="1" applyAlignment="1">
      <alignment vertical="center"/>
    </xf>
    <xf numFmtId="0" fontId="3" fillId="0" borderId="0" xfId="0" applyFont="1" applyAlignment="1">
      <alignment wrapText="1"/>
    </xf>
    <xf numFmtId="6" fontId="3" fillId="0" borderId="0" xfId="0" applyNumberFormat="1" applyFont="1" applyAlignment="1">
      <alignment vertical="center"/>
    </xf>
    <xf numFmtId="49" fontId="3" fillId="11" borderId="0" xfId="0" applyNumberFormat="1" applyFont="1" applyFill="1"/>
    <xf numFmtId="14" fontId="3" fillId="11" borderId="0" xfId="0" applyNumberFormat="1" applyFont="1" applyFill="1"/>
    <xf numFmtId="0" fontId="3" fillId="5" borderId="0" xfId="0" applyFont="1" applyFill="1"/>
    <xf numFmtId="166" fontId="3" fillId="5" borderId="0" xfId="0" applyNumberFormat="1" applyFont="1" applyFill="1"/>
    <xf numFmtId="49" fontId="3" fillId="5" borderId="0" xfId="0" applyNumberFormat="1" applyFont="1" applyFill="1" applyAlignment="1">
      <alignment vertical="top"/>
    </xf>
    <xf numFmtId="14" fontId="3" fillId="5" borderId="0" xfId="0" applyNumberFormat="1" applyFont="1" applyFill="1" applyAlignment="1">
      <alignment vertical="top"/>
    </xf>
    <xf numFmtId="6" fontId="3" fillId="11" borderId="0" xfId="0" applyNumberFormat="1" applyFont="1" applyFill="1" applyAlignment="1">
      <alignment vertical="top"/>
    </xf>
    <xf numFmtId="6" fontId="3" fillId="11" borderId="0" xfId="0" applyNumberFormat="1" applyFont="1" applyFill="1" applyAlignment="1">
      <alignment vertical="top" wrapText="1"/>
    </xf>
    <xf numFmtId="166" fontId="3" fillId="11" borderId="0" xfId="0" applyNumberFormat="1" applyFont="1" applyFill="1"/>
    <xf numFmtId="6" fontId="3" fillId="5" borderId="0" xfId="0" applyNumberFormat="1" applyFont="1" applyFill="1" applyAlignment="1">
      <alignment vertical="top"/>
    </xf>
    <xf numFmtId="40" fontId="3" fillId="5" borderId="0" xfId="0" applyNumberFormat="1" applyFont="1" applyFill="1" applyAlignment="1">
      <alignment vertical="top"/>
    </xf>
    <xf numFmtId="49" fontId="3" fillId="11" borderId="0" xfId="0" applyNumberFormat="1" applyFont="1" applyFill="1" applyAlignment="1">
      <alignment vertical="top"/>
    </xf>
    <xf numFmtId="14" fontId="3" fillId="11" borderId="0" xfId="0" applyNumberFormat="1" applyFont="1" applyFill="1" applyAlignment="1">
      <alignment vertical="top"/>
    </xf>
    <xf numFmtId="0" fontId="3" fillId="11" borderId="0" xfId="0" applyFont="1" applyFill="1" applyAlignment="1">
      <alignment vertical="top" wrapText="1"/>
    </xf>
    <xf numFmtId="0" fontId="3" fillId="0" borderId="0" xfId="0" applyFont="1" applyAlignment="1">
      <alignment horizontal="left" vertical="top"/>
    </xf>
    <xf numFmtId="0" fontId="3" fillId="16" borderId="0" xfId="0" applyFont="1" applyFill="1" applyAlignment="1">
      <alignment horizontal="center" vertical="center" wrapText="1"/>
    </xf>
    <xf numFmtId="0" fontId="3" fillId="17" borderId="0" xfId="0" applyFont="1" applyFill="1" applyAlignment="1">
      <alignment horizontal="center" vertical="center" wrapText="1"/>
    </xf>
    <xf numFmtId="0" fontId="3" fillId="14" borderId="0" xfId="13" applyFont="1" applyFill="1" applyAlignment="1">
      <alignment horizontal="center" vertical="center" wrapText="1"/>
    </xf>
    <xf numFmtId="0" fontId="3" fillId="16" borderId="0" xfId="0" applyFont="1" applyFill="1" applyAlignment="1">
      <alignment horizontal="center" vertical="center"/>
    </xf>
    <xf numFmtId="0" fontId="3" fillId="14" borderId="0" xfId="13" applyFont="1" applyFill="1" applyAlignment="1">
      <alignment horizontal="center" vertical="center"/>
    </xf>
    <xf numFmtId="0" fontId="3" fillId="18" borderId="0" xfId="0" applyFont="1" applyFill="1" applyAlignment="1">
      <alignment horizontal="center" vertical="center" wrapText="1"/>
    </xf>
    <xf numFmtId="0" fontId="3" fillId="14" borderId="0" xfId="0" applyFont="1" applyFill="1" applyAlignment="1">
      <alignment horizontal="center" vertical="center" wrapText="1"/>
    </xf>
    <xf numFmtId="0" fontId="3" fillId="19" borderId="0" xfId="0" applyFont="1" applyFill="1" applyAlignment="1">
      <alignment horizontal="center" vertical="center" wrapText="1"/>
    </xf>
    <xf numFmtId="0" fontId="53" fillId="20" borderId="0" xfId="0" applyFont="1" applyFill="1" applyAlignment="1">
      <alignment horizontal="center" vertical="center" wrapText="1"/>
    </xf>
    <xf numFmtId="0" fontId="53" fillId="21" borderId="0" xfId="0" applyFont="1" applyFill="1" applyAlignment="1">
      <alignment horizontal="center" vertical="center" wrapText="1"/>
    </xf>
    <xf numFmtId="0" fontId="3" fillId="24" borderId="0" xfId="0" applyFont="1" applyFill="1" applyAlignment="1">
      <alignment horizontal="center" vertical="center" wrapText="1"/>
    </xf>
    <xf numFmtId="0" fontId="3" fillId="22" borderId="0" xfId="0" applyFont="1" applyFill="1" applyAlignment="1">
      <alignment horizontal="center" vertical="center" wrapText="1"/>
    </xf>
    <xf numFmtId="0" fontId="3" fillId="22" borderId="0" xfId="13" applyFont="1" applyFill="1" applyAlignment="1">
      <alignment horizontal="center" vertical="center" wrapText="1"/>
    </xf>
    <xf numFmtId="49" fontId="3" fillId="22" borderId="0" xfId="13" applyNumberFormat="1" applyFont="1" applyFill="1" applyAlignment="1">
      <alignment horizontal="center" vertical="center" wrapText="1"/>
    </xf>
    <xf numFmtId="0" fontId="53" fillId="23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19" borderId="0" xfId="0" applyFont="1" applyFill="1" applyAlignment="1">
      <alignment horizontal="center" vertical="center"/>
    </xf>
    <xf numFmtId="49" fontId="3" fillId="16" borderId="0" xfId="0" applyNumberFormat="1" applyFont="1" applyFill="1" applyAlignment="1" applyProtection="1">
      <alignment horizontal="center" vertical="center" wrapText="1"/>
      <protection locked="0"/>
    </xf>
    <xf numFmtId="170" fontId="3" fillId="16" borderId="0" xfId="2" applyNumberFormat="1" applyFont="1" applyFill="1" applyBorder="1" applyAlignment="1" applyProtection="1">
      <alignment horizontal="center" vertical="center" wrapText="1"/>
      <protection locked="0"/>
    </xf>
    <xf numFmtId="49" fontId="3" fillId="16" borderId="0" xfId="2" applyNumberFormat="1" applyFont="1" applyFill="1" applyBorder="1" applyAlignment="1" applyProtection="1">
      <alignment horizontal="center" vertical="center" wrapText="1"/>
      <protection locked="0"/>
    </xf>
    <xf numFmtId="49" fontId="3" fillId="16" borderId="0" xfId="0" applyNumberFormat="1" applyFont="1" applyFill="1" applyAlignment="1" applyProtection="1">
      <alignment horizontal="center" vertical="center"/>
      <protection locked="0"/>
    </xf>
    <xf numFmtId="168" fontId="3" fillId="16" borderId="0" xfId="0" applyNumberFormat="1" applyFont="1" applyFill="1" applyAlignment="1" applyProtection="1">
      <alignment horizontal="center" vertical="center"/>
      <protection locked="0"/>
    </xf>
    <xf numFmtId="49" fontId="3" fillId="16" borderId="0" xfId="1" applyNumberFormat="1" applyFont="1" applyFill="1" applyBorder="1" applyAlignment="1" applyProtection="1">
      <alignment horizontal="center" vertical="center"/>
      <protection locked="0"/>
    </xf>
    <xf numFmtId="14" fontId="3" fillId="16" borderId="0" xfId="1" applyNumberFormat="1" applyFont="1" applyFill="1" applyBorder="1" applyAlignment="1" applyProtection="1">
      <alignment horizontal="center" vertical="center"/>
      <protection locked="0"/>
    </xf>
    <xf numFmtId="6" fontId="3" fillId="17" borderId="0" xfId="0" applyNumberFormat="1" applyFont="1" applyFill="1" applyAlignment="1">
      <alignment horizontal="center" vertical="center"/>
    </xf>
    <xf numFmtId="49" fontId="3" fillId="18" borderId="0" xfId="0" applyNumberFormat="1" applyFont="1" applyFill="1" applyAlignment="1">
      <alignment horizontal="center" vertical="center"/>
    </xf>
    <xf numFmtId="6" fontId="3" fillId="18" borderId="0" xfId="0" applyNumberFormat="1" applyFont="1" applyFill="1" applyAlignment="1">
      <alignment horizontal="center" vertical="center"/>
    </xf>
    <xf numFmtId="49" fontId="3" fillId="0" borderId="0" xfId="5" applyNumberFormat="1" applyFont="1" applyFill="1" applyBorder="1" applyAlignment="1" applyProtection="1">
      <alignment horizontal="center" vertical="center"/>
    </xf>
    <xf numFmtId="43" fontId="3" fillId="0" borderId="0" xfId="5" applyNumberFormat="1" applyFont="1" applyFill="1" applyBorder="1" applyAlignment="1" applyProtection="1">
      <alignment horizontal="center" vertical="center"/>
    </xf>
    <xf numFmtId="169" fontId="3" fillId="0" borderId="0" xfId="5" applyNumberFormat="1" applyFont="1" applyFill="1" applyBorder="1" applyAlignment="1" applyProtection="1">
      <alignment horizontal="center" vertical="center"/>
    </xf>
    <xf numFmtId="6" fontId="3" fillId="0" borderId="0" xfId="5" applyNumberFormat="1" applyFont="1" applyFill="1" applyBorder="1" applyAlignment="1" applyProtection="1">
      <alignment horizontal="center" vertical="center"/>
    </xf>
    <xf numFmtId="2" fontId="3" fillId="0" borderId="0" xfId="5" applyNumberFormat="1" applyFont="1" applyFill="1" applyBorder="1" applyAlignment="1" applyProtection="1">
      <alignment horizontal="center" vertical="center"/>
    </xf>
    <xf numFmtId="6" fontId="44" fillId="0" borderId="0" xfId="5" applyNumberFormat="1" applyFont="1" applyFill="1" applyBorder="1" applyAlignment="1" applyProtection="1">
      <alignment horizontal="center" vertical="center"/>
    </xf>
    <xf numFmtId="167" fontId="3" fillId="0" borderId="0" xfId="5" applyNumberFormat="1" applyFont="1" applyFill="1" applyBorder="1" applyAlignment="1" applyProtection="1">
      <alignment horizontal="center" vertical="center"/>
    </xf>
    <xf numFmtId="1" fontId="44" fillId="0" borderId="0" xfId="5" applyNumberFormat="1" applyFont="1" applyFill="1" applyBorder="1" applyAlignment="1" applyProtection="1">
      <alignment horizontal="center" vertical="center"/>
    </xf>
    <xf numFmtId="10" fontId="3" fillId="0" borderId="0" xfId="7" applyNumberFormat="1" applyFont="1" applyFill="1" applyBorder="1" applyAlignment="1" applyProtection="1">
      <alignment horizontal="center" vertical="center"/>
    </xf>
    <xf numFmtId="171" fontId="3" fillId="0" borderId="0" xfId="0" applyNumberFormat="1" applyFont="1" applyAlignment="1" applyProtection="1">
      <alignment horizontal="center" vertical="center"/>
      <protection locked="0"/>
    </xf>
    <xf numFmtId="40" fontId="3" fillId="14" borderId="0" xfId="13" applyNumberFormat="1" applyFont="1" applyFill="1" applyAlignment="1" applyProtection="1">
      <alignment horizontal="center" vertical="center"/>
      <protection locked="0"/>
    </xf>
    <xf numFmtId="6" fontId="3" fillId="14" borderId="0" xfId="0" applyNumberFormat="1" applyFont="1" applyFill="1" applyAlignment="1">
      <alignment horizontal="center" vertical="center"/>
    </xf>
    <xf numFmtId="49" fontId="3" fillId="19" borderId="0" xfId="0" applyNumberFormat="1" applyFont="1" applyFill="1" applyAlignment="1" applyProtection="1">
      <alignment horizontal="center" vertical="center" wrapText="1"/>
      <protection locked="0"/>
    </xf>
    <xf numFmtId="6" fontId="3" fillId="19" borderId="0" xfId="0" applyNumberFormat="1" applyFont="1" applyFill="1" applyAlignment="1">
      <alignment horizontal="center" vertical="center"/>
    </xf>
    <xf numFmtId="2" fontId="3" fillId="19" borderId="0" xfId="0" applyNumberFormat="1" applyFont="1" applyFill="1" applyAlignment="1" applyProtection="1">
      <alignment horizontal="center" vertical="center"/>
      <protection locked="0"/>
    </xf>
    <xf numFmtId="167" fontId="3" fillId="19" borderId="0" xfId="0" applyNumberFormat="1" applyFont="1" applyFill="1" applyAlignment="1" applyProtection="1">
      <alignment horizontal="center" vertical="center"/>
      <protection locked="0"/>
    </xf>
    <xf numFmtId="2" fontId="3" fillId="19" borderId="0" xfId="0" applyNumberFormat="1" applyFont="1" applyFill="1" applyAlignment="1">
      <alignment horizontal="center" vertical="center"/>
    </xf>
    <xf numFmtId="167" fontId="3" fillId="19" borderId="0" xfId="0" applyNumberFormat="1" applyFont="1" applyFill="1" applyAlignment="1">
      <alignment horizontal="center" vertical="center"/>
    </xf>
    <xf numFmtId="6" fontId="53" fillId="20" borderId="0" xfId="0" applyNumberFormat="1" applyFont="1" applyFill="1" applyAlignment="1">
      <alignment horizontal="center" vertical="center"/>
    </xf>
    <xf numFmtId="49" fontId="53" fillId="21" borderId="0" xfId="0" applyNumberFormat="1" applyFont="1" applyFill="1" applyAlignment="1" applyProtection="1">
      <alignment horizontal="center" vertical="center"/>
      <protection locked="0"/>
    </xf>
    <xf numFmtId="6" fontId="53" fillId="21" borderId="0" xfId="0" applyNumberFormat="1" applyFont="1" applyFill="1" applyAlignment="1" applyProtection="1">
      <alignment horizontal="center" vertical="center"/>
      <protection locked="0"/>
    </xf>
    <xf numFmtId="6" fontId="53" fillId="21" borderId="0" xfId="0" applyNumberFormat="1" applyFont="1" applyFill="1" applyAlignment="1">
      <alignment horizontal="center" vertical="center"/>
    </xf>
    <xf numFmtId="49" fontId="3" fillId="24" borderId="0" xfId="0" applyNumberFormat="1" applyFont="1" applyFill="1" applyAlignment="1" applyProtection="1">
      <alignment horizontal="center" vertical="center"/>
      <protection locked="0"/>
    </xf>
    <xf numFmtId="6" fontId="3" fillId="24" borderId="0" xfId="0" applyNumberFormat="1" applyFont="1" applyFill="1" applyAlignment="1" applyProtection="1">
      <alignment horizontal="center" vertical="center"/>
      <protection locked="0"/>
    </xf>
    <xf numFmtId="6" fontId="3" fillId="24" borderId="0" xfId="0" applyNumberFormat="1" applyFont="1" applyFill="1" applyAlignment="1">
      <alignment horizontal="center" vertical="center"/>
    </xf>
    <xf numFmtId="6" fontId="3" fillId="22" borderId="0" xfId="13" applyNumberFormat="1" applyFont="1" applyFill="1" applyAlignment="1">
      <alignment horizontal="center" vertical="center"/>
    </xf>
    <xf numFmtId="40" fontId="3" fillId="22" borderId="0" xfId="13" applyNumberFormat="1" applyFont="1" applyFill="1" applyAlignment="1" applyProtection="1">
      <alignment horizontal="center" vertical="center"/>
      <protection locked="0"/>
    </xf>
    <xf numFmtId="167" fontId="3" fillId="22" borderId="0" xfId="13" applyNumberFormat="1" applyFont="1" applyFill="1" applyAlignment="1" applyProtection="1">
      <alignment horizontal="center" vertical="center"/>
      <protection locked="0"/>
    </xf>
    <xf numFmtId="40" fontId="3" fillId="22" borderId="0" xfId="13" applyNumberFormat="1" applyFont="1" applyFill="1" applyAlignment="1">
      <alignment horizontal="center" vertical="center"/>
    </xf>
    <xf numFmtId="167" fontId="3" fillId="22" borderId="0" xfId="13" applyNumberFormat="1" applyFont="1" applyFill="1" applyAlignment="1">
      <alignment horizontal="center" vertical="center"/>
    </xf>
    <xf numFmtId="6" fontId="3" fillId="22" borderId="0" xfId="13" applyNumberFormat="1" applyFont="1" applyFill="1" applyAlignment="1" applyProtection="1">
      <alignment horizontal="center" vertical="center"/>
      <protection locked="0"/>
    </xf>
    <xf numFmtId="38" fontId="3" fillId="22" borderId="0" xfId="0" applyNumberFormat="1" applyFont="1" applyFill="1" applyAlignment="1" applyProtection="1">
      <alignment horizontal="center" vertical="center"/>
      <protection locked="0"/>
    </xf>
    <xf numFmtId="2" fontId="3" fillId="22" borderId="0" xfId="13" applyNumberFormat="1" applyFont="1" applyFill="1" applyAlignment="1" applyProtection="1">
      <alignment horizontal="center" vertical="center"/>
      <protection locked="0"/>
    </xf>
    <xf numFmtId="0" fontId="3" fillId="22" borderId="0" xfId="0" applyFont="1" applyFill="1" applyAlignment="1">
      <alignment horizontal="center" vertical="center"/>
    </xf>
    <xf numFmtId="49" fontId="53" fillId="23" borderId="0" xfId="0" applyNumberFormat="1" applyFont="1" applyFill="1" applyAlignment="1" applyProtection="1">
      <alignment horizontal="center" vertical="center" wrapText="1"/>
      <protection locked="0"/>
    </xf>
    <xf numFmtId="6" fontId="53" fillId="23" borderId="0" xfId="0" applyNumberFormat="1" applyFont="1" applyFill="1" applyAlignment="1">
      <alignment horizontal="center" vertical="center"/>
    </xf>
    <xf numFmtId="2" fontId="53" fillId="23" borderId="0" xfId="0" applyNumberFormat="1" applyFont="1" applyFill="1" applyAlignment="1" applyProtection="1">
      <alignment horizontal="center" vertical="center"/>
      <protection locked="0"/>
    </xf>
    <xf numFmtId="6" fontId="53" fillId="23" borderId="0" xfId="0" applyNumberFormat="1" applyFont="1" applyFill="1" applyAlignment="1" applyProtection="1">
      <alignment horizontal="center" vertical="center"/>
      <protection locked="0"/>
    </xf>
    <xf numFmtId="2" fontId="53" fillId="23" borderId="0" xfId="0" applyNumberFormat="1" applyFont="1" applyFill="1" applyAlignment="1">
      <alignment horizontal="center" vertical="center"/>
    </xf>
    <xf numFmtId="49" fontId="3" fillId="16" borderId="0" xfId="6" applyNumberFormat="1" applyFont="1" applyFill="1" applyBorder="1" applyAlignment="1" applyProtection="1">
      <alignment horizontal="center" vertical="center"/>
      <protection locked="0"/>
    </xf>
    <xf numFmtId="0" fontId="18" fillId="0" borderId="0" xfId="6" applyFont="1" applyAlignment="1" applyProtection="1">
      <alignment horizontal="center" vertical="center"/>
    </xf>
    <xf numFmtId="0" fontId="5" fillId="14" borderId="0" xfId="0" applyFont="1" applyFill="1" applyAlignment="1">
      <alignment horizontal="left" vertical="top" wrapText="1"/>
    </xf>
    <xf numFmtId="0" fontId="5" fillId="0" borderId="61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37" fillId="11" borderId="0" xfId="0" applyFont="1" applyFill="1" applyAlignment="1">
      <alignment horizontal="center" vertical="center" wrapText="1"/>
    </xf>
    <xf numFmtId="0" fontId="5" fillId="0" borderId="15" xfId="0" applyFont="1" applyBorder="1" applyAlignment="1">
      <alignment horizontal="left" vertical="top" wrapText="1"/>
    </xf>
    <xf numFmtId="0" fontId="5" fillId="0" borderId="48" xfId="0" applyFont="1" applyBorder="1" applyAlignment="1">
      <alignment horizontal="left" vertical="top" wrapText="1"/>
    </xf>
    <xf numFmtId="0" fontId="20" fillId="0" borderId="59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36" fillId="0" borderId="0" xfId="0" applyFont="1" applyAlignment="1">
      <alignment wrapText="1"/>
    </xf>
    <xf numFmtId="0" fontId="14" fillId="0" borderId="0" xfId="0" applyFont="1" applyAlignment="1">
      <alignment horizontal="center" vertical="center" wrapText="1"/>
    </xf>
    <xf numFmtId="0" fontId="14" fillId="0" borderId="0" xfId="13" applyFont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3" fillId="6" borderId="37" xfId="13" applyFont="1" applyFill="1" applyBorder="1" applyAlignment="1" applyProtection="1">
      <alignment horizontal="left" vertical="top" wrapText="1"/>
      <protection locked="0"/>
    </xf>
    <xf numFmtId="0" fontId="3" fillId="6" borderId="38" xfId="13" applyFont="1" applyFill="1" applyBorder="1" applyAlignment="1" applyProtection="1">
      <alignment horizontal="left" vertical="top" wrapText="1"/>
      <protection locked="0"/>
    </xf>
    <xf numFmtId="0" fontId="3" fillId="6" borderId="39" xfId="13" applyFont="1" applyFill="1" applyBorder="1" applyAlignment="1" applyProtection="1">
      <alignment horizontal="left" vertical="top" wrapText="1"/>
      <protection locked="0"/>
    </xf>
    <xf numFmtId="0" fontId="3" fillId="6" borderId="32" xfId="13" applyFont="1" applyFill="1" applyBorder="1" applyAlignment="1" applyProtection="1">
      <alignment horizontal="left" vertical="top" wrapText="1"/>
      <protection locked="0"/>
    </xf>
    <xf numFmtId="0" fontId="3" fillId="6" borderId="0" xfId="13" applyFont="1" applyFill="1" applyAlignment="1" applyProtection="1">
      <alignment horizontal="left" vertical="top" wrapText="1"/>
      <protection locked="0"/>
    </xf>
    <xf numFmtId="0" fontId="3" fillId="6" borderId="31" xfId="13" applyFont="1" applyFill="1" applyBorder="1" applyAlignment="1" applyProtection="1">
      <alignment horizontal="left" vertical="top" wrapText="1"/>
      <protection locked="0"/>
    </xf>
    <xf numFmtId="0" fontId="3" fillId="6" borderId="56" xfId="13" applyFont="1" applyFill="1" applyBorder="1" applyAlignment="1" applyProtection="1">
      <alignment horizontal="left" vertical="top" wrapText="1"/>
      <protection locked="0"/>
    </xf>
    <xf numFmtId="0" fontId="3" fillId="6" borderId="49" xfId="13" applyFont="1" applyFill="1" applyBorder="1" applyAlignment="1" applyProtection="1">
      <alignment horizontal="left" vertical="top" wrapText="1"/>
      <protection locked="0"/>
    </xf>
    <xf numFmtId="0" fontId="3" fillId="6" borderId="45" xfId="13" applyFont="1" applyFill="1" applyBorder="1" applyAlignment="1" applyProtection="1">
      <alignment horizontal="left" vertical="top" wrapText="1"/>
      <protection locked="0"/>
    </xf>
    <xf numFmtId="0" fontId="5" fillId="0" borderId="32" xfId="0" applyFont="1" applyBorder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0" borderId="31" xfId="0" applyFont="1" applyBorder="1" applyAlignment="1">
      <alignment horizontal="left" wrapText="1"/>
    </xf>
    <xf numFmtId="0" fontId="0" fillId="10" borderId="37" xfId="0" applyFill="1" applyBorder="1" applyAlignment="1" applyProtection="1">
      <alignment horizontal="left" vertical="top"/>
      <protection locked="0"/>
    </xf>
    <xf numFmtId="0" fontId="0" fillId="10" borderId="38" xfId="0" applyFill="1" applyBorder="1" applyAlignment="1" applyProtection="1">
      <alignment horizontal="left" vertical="top"/>
      <protection locked="0"/>
    </xf>
    <xf numFmtId="0" fontId="0" fillId="10" borderId="39" xfId="0" applyFill="1" applyBorder="1" applyAlignment="1" applyProtection="1">
      <alignment horizontal="left" vertical="top"/>
      <protection locked="0"/>
    </xf>
    <xf numFmtId="0" fontId="0" fillId="10" borderId="32" xfId="0" applyFill="1" applyBorder="1" applyAlignment="1" applyProtection="1">
      <alignment horizontal="left" vertical="top"/>
      <protection locked="0"/>
    </xf>
    <xf numFmtId="0" fontId="0" fillId="10" borderId="0" xfId="0" applyFill="1" applyAlignment="1" applyProtection="1">
      <alignment horizontal="left" vertical="top"/>
      <protection locked="0"/>
    </xf>
    <xf numFmtId="0" fontId="0" fillId="10" borderId="31" xfId="0" applyFill="1" applyBorder="1" applyAlignment="1" applyProtection="1">
      <alignment horizontal="left" vertical="top"/>
      <protection locked="0"/>
    </xf>
    <xf numFmtId="0" fontId="0" fillId="10" borderId="56" xfId="0" applyFill="1" applyBorder="1" applyAlignment="1" applyProtection="1">
      <alignment horizontal="left" vertical="top"/>
      <protection locked="0"/>
    </xf>
    <xf numFmtId="0" fontId="0" fillId="10" borderId="49" xfId="0" applyFill="1" applyBorder="1" applyAlignment="1" applyProtection="1">
      <alignment horizontal="left" vertical="top"/>
      <protection locked="0"/>
    </xf>
    <xf numFmtId="0" fontId="0" fillId="10" borderId="45" xfId="0" applyFill="1" applyBorder="1" applyAlignment="1" applyProtection="1">
      <alignment horizontal="left" vertical="top"/>
      <protection locked="0"/>
    </xf>
    <xf numFmtId="0" fontId="13" fillId="0" borderId="0" xfId="0" applyFont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5" fillId="0" borderId="61" xfId="0" applyFont="1" applyBorder="1" applyAlignment="1">
      <alignment horizontal="left" vertical="top" wrapText="1"/>
    </xf>
    <xf numFmtId="0" fontId="15" fillId="0" borderId="63" xfId="0" applyFont="1" applyBorder="1" applyAlignment="1">
      <alignment horizontal="left" vertical="top" wrapText="1"/>
    </xf>
    <xf numFmtId="0" fontId="15" fillId="0" borderId="58" xfId="0" applyFont="1" applyBorder="1" applyAlignment="1">
      <alignment horizontal="left" vertical="top" wrapText="1"/>
    </xf>
    <xf numFmtId="0" fontId="15" fillId="0" borderId="57" xfId="0" applyFont="1" applyBorder="1" applyAlignment="1">
      <alignment horizontal="left" vertical="top" wrapText="1"/>
    </xf>
    <xf numFmtId="0" fontId="19" fillId="0" borderId="32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14" fillId="0" borderId="56" xfId="0" applyNumberFormat="1" applyFont="1" applyBorder="1" applyAlignment="1">
      <alignment horizontal="center" vertical="top" wrapText="1"/>
    </xf>
    <xf numFmtId="49" fontId="14" fillId="0" borderId="49" xfId="0" applyNumberFormat="1" applyFont="1" applyBorder="1" applyAlignment="1">
      <alignment horizontal="center" vertical="top" wrapText="1"/>
    </xf>
    <xf numFmtId="49" fontId="14" fillId="0" borderId="45" xfId="0" applyNumberFormat="1" applyFont="1" applyBorder="1" applyAlignment="1">
      <alignment horizontal="center" vertical="top" wrapText="1"/>
    </xf>
    <xf numFmtId="0" fontId="15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31" xfId="0" applyFont="1" applyBorder="1" applyAlignment="1">
      <alignment vertical="center" wrapText="1"/>
    </xf>
    <xf numFmtId="0" fontId="50" fillId="0" borderId="32" xfId="0" applyFont="1" applyBorder="1" applyAlignment="1">
      <alignment horizontal="center" wrapText="1"/>
    </xf>
    <xf numFmtId="0" fontId="50" fillId="0" borderId="0" xfId="0" applyFont="1" applyAlignment="1">
      <alignment horizontal="center" wrapText="1"/>
    </xf>
    <xf numFmtId="0" fontId="50" fillId="0" borderId="31" xfId="0" applyFont="1" applyBorder="1" applyAlignment="1">
      <alignment horizontal="center" wrapText="1"/>
    </xf>
    <xf numFmtId="6" fontId="15" fillId="0" borderId="0" xfId="9" applyNumberFormat="1" applyFont="1" applyAlignment="1">
      <alignment wrapText="1"/>
    </xf>
    <xf numFmtId="167" fontId="15" fillId="0" borderId="0" xfId="12" applyNumberFormat="1" applyFont="1" applyBorder="1" applyAlignment="1" applyProtection="1">
      <alignment wrapText="1"/>
    </xf>
    <xf numFmtId="10" fontId="15" fillId="0" borderId="0" xfId="9" applyNumberFormat="1" applyFont="1" applyAlignment="1">
      <alignment wrapText="1"/>
    </xf>
    <xf numFmtId="37" fontId="15" fillId="0" borderId="0" xfId="2" applyNumberFormat="1" applyFont="1" applyBorder="1" applyAlignment="1" applyProtection="1">
      <alignment horizontal="right" wrapText="1"/>
    </xf>
    <xf numFmtId="0" fontId="49" fillId="0" borderId="0" xfId="0" applyFont="1" applyAlignment="1">
      <alignment horizontal="center" wrapText="1"/>
    </xf>
  </cellXfs>
  <cellStyles count="15">
    <cellStyle name="40% - Accent2" xfId="1" builtinId="35"/>
    <cellStyle name="40% - Accent2 2" xfId="10" xr:uid="{00000000-0005-0000-0000-000001000000}"/>
    <cellStyle name="Comma" xfId="2" builtinId="3"/>
    <cellStyle name="Currency" xfId="12" builtinId="4"/>
    <cellStyle name="Currency 2" xfId="11" xr:uid="{00000000-0005-0000-0000-000004000000}"/>
    <cellStyle name="Disabled" xfId="3" xr:uid="{00000000-0005-0000-0000-000005000000}"/>
    <cellStyle name="Enabled" xfId="4" xr:uid="{00000000-0005-0000-0000-000006000000}"/>
    <cellStyle name="Good" xfId="5" builtinId="26"/>
    <cellStyle name="Hyperlink" xfId="6" builtinId="8"/>
    <cellStyle name="Normal" xfId="0" builtinId="0"/>
    <cellStyle name="Normal 2" xfId="9" xr:uid="{00000000-0005-0000-0000-00000A000000}"/>
    <cellStyle name="Normal 3" xfId="13" xr:uid="{00000000-0005-0000-0000-00000B000000}"/>
    <cellStyle name="Normal 4" xfId="14" xr:uid="{00000000-0005-0000-0000-00000C000000}"/>
    <cellStyle name="Percent" xfId="7" builtinId="5"/>
    <cellStyle name="TableHeaders" xfId="8" xr:uid="{00000000-0005-0000-0000-00000E000000}"/>
  </cellStyles>
  <dxfs count="2"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238DD2F6-DC6B-497A-91E4-DF2D86296EE9}"/>
  </tableStyles>
  <colors>
    <mruColors>
      <color rgb="FFFFFF99"/>
      <color rgb="FFCCFFCC"/>
      <color rgb="FF993366"/>
      <color rgb="FFC0C0C0"/>
      <color rgb="FFFFFF66"/>
      <color rgb="FF99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FCProviders2" backgroundRefresh="0" growShrinkType="insertClear" fillFormulas="1" connectionId="1" xr16:uid="{00000000-0016-0000-0C00-000000000000}" autoFormatId="16" applyNumberFormats="0" applyBorderFormats="0" applyFontFormats="1" applyPatternFormats="1" applyAlignmentFormats="0" applyWidthHeightFormats="0">
  <queryTableRefresh nextId="7">
    <queryTableFields count="1">
      <queryTableField id="4" name="OrganizationName"/>
    </queryTableFields>
    <queryTableDeletedFields count="5">
      <deletedField name="ShortProviderID"/>
      <deletedField name="City"/>
      <deletedField name="Type"/>
      <deletedField name="FilingTypeDescription"/>
      <deletedField name="OrgID"/>
    </queryTableDeletedFields>
  </queryTableRefresh>
</query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4.bin"/><Relationship Id="rId5" Type="http://schemas.openxmlformats.org/officeDocument/2006/relationships/hyperlink" Target="mailto:CostReports.Pricing@chiamass.gov" TargetMode="External"/><Relationship Id="rId4" Type="http://schemas.openxmlformats.org/officeDocument/2006/relationships/hyperlink" Target="mailto:data@chiamass.gov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5.bin"/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Relationship Id="rId4" Type="http://schemas.openxmlformats.org/officeDocument/2006/relationships/printerSettings" Target="../printerSettings/printerSettings3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1.bin"/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Relationship Id="rId6" Type="http://schemas.openxmlformats.org/officeDocument/2006/relationships/printerSettings" Target="../printerSettings/printerSettings42.bin"/><Relationship Id="rId5" Type="http://schemas.openxmlformats.org/officeDocument/2006/relationships/hyperlink" Target="mailto:chia.data@state.ma.us" TargetMode="External"/><Relationship Id="rId4" Type="http://schemas.openxmlformats.org/officeDocument/2006/relationships/hyperlink" Target="mailto:chia.data@state.ma.us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9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4" Type="http://schemas.openxmlformats.org/officeDocument/2006/relationships/printerSettings" Target="../printerSettings/printerSettings5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4" Type="http://schemas.openxmlformats.org/officeDocument/2006/relationships/printerSettings" Target="../printerSettings/printerSettings1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2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9.bin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4" Type="http://schemas.openxmlformats.org/officeDocument/2006/relationships/printerSettings" Target="../printerSettings/printerSettings30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>
    <pageSetUpPr fitToPage="1"/>
  </sheetPr>
  <dimension ref="A1:J67"/>
  <sheetViews>
    <sheetView tabSelected="1" zoomScale="90" zoomScaleNormal="90" zoomScalePageLayoutView="30" workbookViewId="0">
      <selection activeCell="E10" sqref="E10"/>
    </sheetView>
  </sheetViews>
  <sheetFormatPr defaultColWidth="9.140625" defaultRowHeight="12.75" x14ac:dyDescent="0.2"/>
  <cols>
    <col min="1" max="1" width="26.140625" customWidth="1"/>
    <col min="2" max="2" width="47" customWidth="1"/>
    <col min="3" max="3" width="60.5703125" customWidth="1"/>
    <col min="4" max="4" width="40" style="12" customWidth="1"/>
    <col min="5" max="5" width="30.42578125" customWidth="1"/>
    <col min="6" max="6" width="56.42578125" customWidth="1"/>
  </cols>
  <sheetData>
    <row r="1" spans="1:4" ht="30" customHeight="1" x14ac:dyDescent="0.2">
      <c r="A1" s="474" t="s">
        <v>1125</v>
      </c>
      <c r="B1" s="474"/>
      <c r="C1" s="474"/>
      <c r="D1" s="474"/>
    </row>
    <row r="2" spans="1:4" s="14" customFormat="1" ht="30" customHeight="1" x14ac:dyDescent="0.2">
      <c r="A2" s="214" t="s">
        <v>0</v>
      </c>
      <c r="B2" s="107"/>
      <c r="C2" s="107"/>
      <c r="D2" s="108"/>
    </row>
    <row r="3" spans="1:4" s="14" customFormat="1" ht="30" customHeight="1" x14ac:dyDescent="0.2">
      <c r="A3" s="216" t="s">
        <v>1</v>
      </c>
      <c r="B3" s="218" t="str">
        <f>IF(C18=B64, B62,C18)</f>
        <v>You MUST select your provider name in the General Information tab, line item G1.</v>
      </c>
      <c r="C3" s="219"/>
      <c r="D3" s="30"/>
    </row>
    <row r="4" spans="1:4" ht="25.5" customHeight="1" x14ac:dyDescent="0.2">
      <c r="A4" s="217" t="s">
        <v>2</v>
      </c>
      <c r="B4" s="475" t="str">
        <f xml:space="preserve"> IF(AND(C57:C58), TEXT(C48,"mm/dd/yyyy") &amp; " to "&amp; TEXT(C49,"mm/dd/yyyy"), B56)</f>
        <v>Enter your Fiscal Year 2025 start and end dates in the General Information tab, line items G28 and G29.</v>
      </c>
      <c r="C4" s="475"/>
      <c r="D4" s="51"/>
    </row>
    <row r="5" spans="1:4" ht="20.25" customHeight="1" x14ac:dyDescent="0.2">
      <c r="A5" s="84"/>
      <c r="B5" s="1"/>
      <c r="C5" s="1" t="s">
        <v>3</v>
      </c>
      <c r="D5" s="51"/>
    </row>
    <row r="6" spans="1:4" ht="20.25" customHeight="1" x14ac:dyDescent="0.2">
      <c r="A6" s="84"/>
      <c r="B6" s="1"/>
      <c r="C6" s="374" t="s">
        <v>4</v>
      </c>
      <c r="D6" s="51"/>
    </row>
    <row r="7" spans="1:4" ht="33.75" customHeight="1" thickBot="1" x14ac:dyDescent="0.25">
      <c r="A7" s="84"/>
      <c r="C7" s="321" t="s">
        <v>1126</v>
      </c>
      <c r="D7" s="51"/>
    </row>
    <row r="8" spans="1:4" ht="20.25" customHeight="1" thickTop="1" x14ac:dyDescent="0.2">
      <c r="A8" s="84"/>
      <c r="B8" s="4" t="s">
        <v>5</v>
      </c>
      <c r="C8" s="5"/>
      <c r="D8" s="51"/>
    </row>
    <row r="9" spans="1:4" ht="20.25" customHeight="1" x14ac:dyDescent="0.2">
      <c r="A9" s="84"/>
      <c r="B9" s="11"/>
      <c r="C9" s="6" t="s">
        <v>6</v>
      </c>
      <c r="D9" s="51"/>
    </row>
    <row r="10" spans="1:4" ht="20.25" customHeight="1" thickBot="1" x14ac:dyDescent="0.25">
      <c r="A10" s="84"/>
      <c r="B10" s="7"/>
      <c r="C10" s="8" t="s">
        <v>7</v>
      </c>
      <c r="D10" s="51"/>
    </row>
    <row r="11" spans="1:4" ht="20.25" customHeight="1" thickTop="1" x14ac:dyDescent="0.2">
      <c r="A11" s="84"/>
      <c r="C11" s="3" t="s">
        <v>8</v>
      </c>
      <c r="D11" s="51"/>
    </row>
    <row r="12" spans="1:4" ht="8.25" customHeight="1" x14ac:dyDescent="0.2">
      <c r="A12" s="84"/>
      <c r="C12" s="3"/>
      <c r="D12" s="51"/>
    </row>
    <row r="13" spans="1:4" ht="20.25" customHeight="1" thickBot="1" x14ac:dyDescent="0.25">
      <c r="A13" s="84"/>
      <c r="B13" s="478" t="s">
        <v>1127</v>
      </c>
      <c r="C13" s="478"/>
      <c r="D13" s="478"/>
    </row>
    <row r="14" spans="1:4" ht="20.25" customHeight="1" thickTop="1" x14ac:dyDescent="0.2">
      <c r="A14" s="84"/>
      <c r="B14" s="471" t="s">
        <v>9</v>
      </c>
      <c r="C14" s="472"/>
      <c r="D14" s="473"/>
    </row>
    <row r="15" spans="1:4" ht="20.25" customHeight="1" thickBot="1" x14ac:dyDescent="0.25">
      <c r="A15" s="84"/>
      <c r="B15" s="210" t="s">
        <v>10</v>
      </c>
      <c r="C15" s="172" t="s">
        <v>11</v>
      </c>
      <c r="D15" s="95"/>
    </row>
    <row r="16" spans="1:4" ht="7.5" customHeight="1" thickTop="1" thickBot="1" x14ac:dyDescent="0.25"/>
    <row r="17" spans="1:8" s="14" customFormat="1" ht="30" customHeight="1" x14ac:dyDescent="0.2">
      <c r="B17" s="19" t="s">
        <v>12</v>
      </c>
      <c r="C17" s="32"/>
      <c r="D17" s="30"/>
    </row>
    <row r="18" spans="1:8" s="14" customFormat="1" ht="22.5" customHeight="1" thickBot="1" x14ac:dyDescent="0.25">
      <c r="A18" s="48" t="s">
        <v>13</v>
      </c>
      <c r="B18" s="18" t="s">
        <v>14</v>
      </c>
      <c r="C18" s="79" t="s">
        <v>15</v>
      </c>
      <c r="D18" s="110" t="s">
        <v>16</v>
      </c>
    </row>
    <row r="19" spans="1:8" s="14" customFormat="1" ht="24" customHeight="1" x14ac:dyDescent="0.2">
      <c r="A19" s="48" t="s">
        <v>17</v>
      </c>
      <c r="B19" s="18" t="s">
        <v>18</v>
      </c>
      <c r="C19" s="114"/>
      <c r="D19" s="26" t="s">
        <v>19</v>
      </c>
      <c r="E19" s="476" t="s">
        <v>20</v>
      </c>
    </row>
    <row r="20" spans="1:8" s="14" customFormat="1" ht="24" customHeight="1" thickBot="1" x14ac:dyDescent="0.25">
      <c r="A20" s="48" t="s">
        <v>21</v>
      </c>
      <c r="B20" s="18" t="s">
        <v>22</v>
      </c>
      <c r="C20" s="180"/>
      <c r="D20" s="46" t="s">
        <v>23</v>
      </c>
      <c r="E20" s="477"/>
    </row>
    <row r="21" spans="1:8" s="14" customFormat="1" ht="20.25" customHeight="1" x14ac:dyDescent="0.2">
      <c r="A21" s="48" t="s">
        <v>24</v>
      </c>
      <c r="B21" s="18" t="s">
        <v>25</v>
      </c>
      <c r="C21" s="80"/>
      <c r="D21" s="30"/>
      <c r="H21" s="17"/>
    </row>
    <row r="22" spans="1:8" s="14" customFormat="1" ht="20.25" customHeight="1" x14ac:dyDescent="0.2">
      <c r="A22" s="48" t="s">
        <v>26</v>
      </c>
      <c r="B22" s="18" t="s">
        <v>27</v>
      </c>
      <c r="C22" s="80"/>
      <c r="D22" s="30"/>
      <c r="H22" s="17"/>
    </row>
    <row r="23" spans="1:8" s="14" customFormat="1" ht="20.25" customHeight="1" x14ac:dyDescent="0.2">
      <c r="A23" s="48" t="s">
        <v>28</v>
      </c>
      <c r="B23" s="18" t="s">
        <v>29</v>
      </c>
      <c r="C23" s="80"/>
      <c r="D23" s="30"/>
      <c r="H23" s="17"/>
    </row>
    <row r="24" spans="1:8" s="14" customFormat="1" ht="20.25" customHeight="1" x14ac:dyDescent="0.2">
      <c r="A24" s="48" t="s">
        <v>30</v>
      </c>
      <c r="B24" s="18" t="s">
        <v>31</v>
      </c>
      <c r="C24" s="80"/>
      <c r="D24" s="30"/>
      <c r="H24" s="17"/>
    </row>
    <row r="25" spans="1:8" s="14" customFormat="1" ht="20.25" customHeight="1" x14ac:dyDescent="0.2">
      <c r="A25" s="48" t="s">
        <v>32</v>
      </c>
      <c r="B25" s="18" t="s">
        <v>33</v>
      </c>
      <c r="C25" s="81"/>
      <c r="D25" s="30"/>
      <c r="H25" s="17"/>
    </row>
    <row r="26" spans="1:8" s="14" customFormat="1" ht="20.25" customHeight="1" x14ac:dyDescent="0.2">
      <c r="A26" s="48" t="s">
        <v>34</v>
      </c>
      <c r="B26" s="18" t="s">
        <v>35</v>
      </c>
      <c r="C26" s="94"/>
      <c r="D26" s="30"/>
      <c r="H26" s="17"/>
    </row>
    <row r="27" spans="1:8" s="14" customFormat="1" ht="20.25" customHeight="1" x14ac:dyDescent="0.2">
      <c r="A27" s="48" t="s">
        <v>36</v>
      </c>
      <c r="B27" s="18" t="s">
        <v>37</v>
      </c>
      <c r="C27" s="81"/>
      <c r="D27" s="30"/>
      <c r="H27" s="17"/>
    </row>
    <row r="28" spans="1:8" s="14" customFormat="1" ht="30" customHeight="1" x14ac:dyDescent="0.2">
      <c r="A28" s="48"/>
      <c r="B28" s="21" t="s">
        <v>38</v>
      </c>
      <c r="C28" s="206"/>
      <c r="D28" s="30"/>
      <c r="H28" s="17"/>
    </row>
    <row r="29" spans="1:8" s="14" customFormat="1" ht="20.25" customHeight="1" x14ac:dyDescent="0.2">
      <c r="A29" s="48" t="s">
        <v>39</v>
      </c>
      <c r="B29" s="18" t="s">
        <v>40</v>
      </c>
      <c r="C29" s="80"/>
      <c r="D29" s="30"/>
      <c r="H29" s="17"/>
    </row>
    <row r="30" spans="1:8" s="14" customFormat="1" ht="20.25" customHeight="1" x14ac:dyDescent="0.2">
      <c r="A30" s="48" t="s">
        <v>41</v>
      </c>
      <c r="B30" s="18" t="s">
        <v>42</v>
      </c>
      <c r="C30" s="80"/>
      <c r="D30" s="30"/>
      <c r="H30" s="17"/>
    </row>
    <row r="31" spans="1:8" s="14" customFormat="1" ht="20.25" customHeight="1" x14ac:dyDescent="0.2">
      <c r="A31" s="48" t="s">
        <v>43</v>
      </c>
      <c r="B31" s="18" t="s">
        <v>44</v>
      </c>
      <c r="C31" s="207"/>
      <c r="D31" s="30"/>
      <c r="H31" s="17"/>
    </row>
    <row r="32" spans="1:8" s="14" customFormat="1" ht="20.25" customHeight="1" x14ac:dyDescent="0.2">
      <c r="A32" s="48" t="s">
        <v>45</v>
      </c>
      <c r="B32" s="18" t="s">
        <v>46</v>
      </c>
      <c r="C32" s="94"/>
      <c r="D32" s="30"/>
      <c r="H32" s="17"/>
    </row>
    <row r="33" spans="1:10" s="14" customFormat="1" ht="20.25" customHeight="1" x14ac:dyDescent="0.2">
      <c r="A33" s="48" t="s">
        <v>47</v>
      </c>
      <c r="B33" s="18" t="s">
        <v>48</v>
      </c>
      <c r="C33" s="81"/>
      <c r="D33" s="30"/>
      <c r="H33" s="17"/>
    </row>
    <row r="34" spans="1:10" s="14" customFormat="1" ht="30" customHeight="1" x14ac:dyDescent="0.2">
      <c r="A34" s="48"/>
      <c r="B34" s="19" t="s">
        <v>49</v>
      </c>
      <c r="C34" s="205"/>
      <c r="D34" s="30"/>
      <c r="H34" s="17"/>
    </row>
    <row r="35" spans="1:10" s="14" customFormat="1" ht="20.25" customHeight="1" x14ac:dyDescent="0.2">
      <c r="A35" s="48" t="s">
        <v>50</v>
      </c>
      <c r="B35" s="18" t="s">
        <v>51</v>
      </c>
      <c r="C35" s="80"/>
      <c r="D35" s="30"/>
      <c r="H35" s="17"/>
      <c r="J35" s="34"/>
    </row>
    <row r="36" spans="1:10" s="14" customFormat="1" ht="20.25" customHeight="1" x14ac:dyDescent="0.2">
      <c r="A36" s="48" t="s">
        <v>52</v>
      </c>
      <c r="B36" s="18" t="s">
        <v>53</v>
      </c>
      <c r="C36" s="80"/>
      <c r="D36" s="30"/>
      <c r="H36" s="17"/>
      <c r="J36" s="34"/>
    </row>
    <row r="37" spans="1:10" s="14" customFormat="1" ht="20.25" customHeight="1" x14ac:dyDescent="0.2">
      <c r="A37" s="48" t="s">
        <v>54</v>
      </c>
      <c r="B37" s="18" t="s">
        <v>55</v>
      </c>
      <c r="C37" s="80"/>
      <c r="D37" s="30"/>
      <c r="H37" s="17"/>
      <c r="J37" s="34"/>
    </row>
    <row r="38" spans="1:10" s="14" customFormat="1" ht="20.25" customHeight="1" x14ac:dyDescent="0.2">
      <c r="A38" s="48" t="s">
        <v>56</v>
      </c>
      <c r="B38" s="18" t="s">
        <v>57</v>
      </c>
      <c r="C38" s="80"/>
      <c r="D38" s="30"/>
      <c r="H38" s="17"/>
      <c r="J38" s="34"/>
    </row>
    <row r="39" spans="1:10" s="14" customFormat="1" ht="20.25" customHeight="1" x14ac:dyDescent="0.2">
      <c r="A39" s="48" t="s">
        <v>58</v>
      </c>
      <c r="B39" s="18" t="s">
        <v>59</v>
      </c>
      <c r="C39" s="80"/>
      <c r="D39" s="30"/>
      <c r="H39" s="17"/>
      <c r="J39" s="34"/>
    </row>
    <row r="40" spans="1:10" s="14" customFormat="1" ht="20.25" customHeight="1" x14ac:dyDescent="0.2">
      <c r="A40" s="48" t="s">
        <v>60</v>
      </c>
      <c r="B40" s="18" t="s">
        <v>61</v>
      </c>
      <c r="C40" s="80"/>
      <c r="D40" s="30"/>
      <c r="H40" s="17"/>
      <c r="J40" s="34"/>
    </row>
    <row r="41" spans="1:10" s="14" customFormat="1" ht="20.25" customHeight="1" x14ac:dyDescent="0.2">
      <c r="A41" s="48" t="s">
        <v>62</v>
      </c>
      <c r="B41" s="18" t="s">
        <v>63</v>
      </c>
      <c r="C41" s="80"/>
      <c r="D41" s="30"/>
      <c r="H41" s="17"/>
      <c r="J41" s="34"/>
    </row>
    <row r="42" spans="1:10" s="14" customFormat="1" ht="20.25" customHeight="1" x14ac:dyDescent="0.2">
      <c r="A42" s="48" t="s">
        <v>64</v>
      </c>
      <c r="B42" s="18" t="s">
        <v>65</v>
      </c>
      <c r="C42" s="80"/>
      <c r="D42" s="30"/>
      <c r="H42" s="17"/>
      <c r="J42" s="34"/>
    </row>
    <row r="43" spans="1:10" s="14" customFormat="1" ht="16.5" customHeight="1" x14ac:dyDescent="0.2">
      <c r="A43" s="48" t="s">
        <v>66</v>
      </c>
      <c r="B43" s="18" t="s">
        <v>67</v>
      </c>
      <c r="C43" s="80"/>
      <c r="D43" s="30"/>
      <c r="H43" s="17"/>
      <c r="J43" s="34"/>
    </row>
    <row r="44" spans="1:10" s="14" customFormat="1" ht="20.25" customHeight="1" x14ac:dyDescent="0.2">
      <c r="A44" s="48" t="s">
        <v>68</v>
      </c>
      <c r="B44" s="18" t="s">
        <v>69</v>
      </c>
      <c r="C44" s="80"/>
      <c r="D44" s="30"/>
      <c r="H44" s="17"/>
      <c r="J44" s="34"/>
    </row>
    <row r="45" spans="1:10" s="14" customFormat="1" ht="20.25" customHeight="1" x14ac:dyDescent="0.2">
      <c r="A45" s="48" t="s">
        <v>70</v>
      </c>
      <c r="B45" s="18" t="s">
        <v>71</v>
      </c>
      <c r="C45" s="80"/>
      <c r="D45" s="30"/>
      <c r="H45" s="17"/>
      <c r="J45" s="34"/>
    </row>
    <row r="46" spans="1:10" s="14" customFormat="1" ht="20.25" customHeight="1" x14ac:dyDescent="0.2">
      <c r="A46" s="48" t="s">
        <v>72</v>
      </c>
      <c r="B46" s="18" t="s">
        <v>73</v>
      </c>
      <c r="C46" s="80"/>
      <c r="D46" s="30"/>
      <c r="H46" s="17"/>
      <c r="J46" s="34"/>
    </row>
    <row r="47" spans="1:10" s="14" customFormat="1" ht="30" customHeight="1" x14ac:dyDescent="0.2">
      <c r="A47" s="48"/>
      <c r="B47" s="19" t="s">
        <v>74</v>
      </c>
      <c r="C47" s="205"/>
      <c r="D47" s="30"/>
      <c r="H47" s="17"/>
      <c r="J47" s="34"/>
    </row>
    <row r="48" spans="1:10" s="14" customFormat="1" ht="20.25" customHeight="1" x14ac:dyDescent="0.2">
      <c r="A48" s="48" t="s">
        <v>75</v>
      </c>
      <c r="B48" s="18" t="s">
        <v>76</v>
      </c>
      <c r="C48" s="208"/>
      <c r="D48" s="48" t="s">
        <v>1128</v>
      </c>
      <c r="H48" s="17"/>
      <c r="J48" s="34"/>
    </row>
    <row r="49" spans="1:10" s="14" customFormat="1" ht="20.25" customHeight="1" thickBot="1" x14ac:dyDescent="0.25">
      <c r="A49" s="48" t="s">
        <v>77</v>
      </c>
      <c r="B49" s="18" t="s">
        <v>78</v>
      </c>
      <c r="C49" s="209"/>
      <c r="D49" s="48" t="s">
        <v>1129</v>
      </c>
      <c r="E49" s="17"/>
      <c r="J49" s="34"/>
    </row>
    <row r="50" spans="1:10" x14ac:dyDescent="0.2">
      <c r="A50" s="12"/>
      <c r="B50" s="1"/>
      <c r="H50" s="1"/>
      <c r="J50" s="35"/>
    </row>
    <row r="56" spans="1:10" hidden="1" x14ac:dyDescent="0.2">
      <c r="B56" s="62" t="s">
        <v>1130</v>
      </c>
      <c r="D56" s="47"/>
    </row>
    <row r="57" spans="1:10" ht="15" hidden="1" x14ac:dyDescent="0.2">
      <c r="B57" s="62" t="s">
        <v>79</v>
      </c>
      <c r="C57" t="b">
        <f>IF(ISBLANK(C48), FALSE, TRUE)</f>
        <v>0</v>
      </c>
      <c r="D57" s="187"/>
    </row>
    <row r="58" spans="1:10" ht="15" hidden="1" x14ac:dyDescent="0.2">
      <c r="B58" s="62" t="s">
        <v>80</v>
      </c>
      <c r="C58" t="b">
        <f>IF(ISBLANK(C49), FALSE, TRUE)</f>
        <v>0</v>
      </c>
      <c r="D58" s="187"/>
    </row>
    <row r="59" spans="1:10" hidden="1" x14ac:dyDescent="0.2">
      <c r="D59" s="47"/>
    </row>
    <row r="60" spans="1:10" hidden="1" x14ac:dyDescent="0.2">
      <c r="B60" s="62" t="s">
        <v>81</v>
      </c>
      <c r="C60" t="b">
        <f>IF(OR(C19=B62, C20=B62, C19="", C20=""), FALSE,TRUE)</f>
        <v>0</v>
      </c>
    </row>
    <row r="61" spans="1:10" hidden="1" x14ac:dyDescent="0.2">
      <c r="B61" s="62" t="s">
        <v>82</v>
      </c>
      <c r="C61" t="str">
        <f>CONCATENATE(C19,C20)</f>
        <v/>
      </c>
    </row>
    <row r="62" spans="1:10" hidden="1" x14ac:dyDescent="0.2">
      <c r="B62" s="62" t="s">
        <v>83</v>
      </c>
    </row>
    <row r="63" spans="1:10" hidden="1" x14ac:dyDescent="0.2">
      <c r="B63" s="62" t="s">
        <v>84</v>
      </c>
    </row>
    <row r="64" spans="1:10" hidden="1" x14ac:dyDescent="0.2">
      <c r="B64" t="s">
        <v>85</v>
      </c>
    </row>
    <row r="65" spans="2:2" hidden="1" x14ac:dyDescent="0.2"/>
    <row r="66" spans="2:2" hidden="1" x14ac:dyDescent="0.2">
      <c r="B66" t="s">
        <v>86</v>
      </c>
    </row>
    <row r="67" spans="2:2" hidden="1" x14ac:dyDescent="0.2">
      <c r="B67" s="62" t="s">
        <v>87</v>
      </c>
    </row>
  </sheetData>
  <sheetProtection algorithmName="SHA-512" hashValue="0qZb+cOSyLZ3oaSLndMRp6BzRpmzws3UdpoBGnT/xjnwN/r3uEzypXfU/my0ZJwApmQhMwYBHgAOS4EGERHL5g==" saltValue="e/HJyYNmQUrj0Q5c99mhVQ==" spinCount="100000" sheet="1" objects="1" scenarios="1"/>
  <dataConsolidate/>
  <customSheetViews>
    <customSheetView guid="{685A2E79-1796-44F8-B950-02A0300E5822}" fitToPage="1" topLeftCell="A25">
      <selection activeCell="C50" sqref="C50"/>
      <colBreaks count="1" manualBreakCount="1">
        <brk id="5" max="1048575" man="1"/>
      </colBreaks>
      <pageMargins left="0" right="0" top="0" bottom="0" header="0" footer="0"/>
      <printOptions horizontalCentered="1"/>
      <pageSetup scale="79" orientation="portrait" r:id="rId1"/>
      <headerFooter alignWithMargins="0">
        <oddHeader>&amp;C&amp;"Arial,Bold"&amp;14Adult Foster Care Cost Report</oddHeader>
        <oddFooter xml:space="preserve">&amp;LLast Run: &amp;D
&amp;C&amp;P&amp;RAFC Cost Report Revised  6/1/2014
</oddFooter>
      </headerFooter>
    </customSheetView>
    <customSheetView guid="{3CF3A837-7145-4E2E-8915-BA37DFFD1C31}" scale="110" showPageBreaks="1" fitToPage="1" printArea="1" showRuler="0">
      <selection activeCell="C6" sqref="C6"/>
      <colBreaks count="1" manualBreakCount="1">
        <brk id="5" max="1048575" man="1"/>
      </colBreaks>
      <pageMargins left="0" right="0" top="0" bottom="0" header="0" footer="0"/>
      <printOptions horizontalCentered="1"/>
      <pageSetup scale="87"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110" showPageBreaks="1" fitToPage="1" printArea="1">
      <selection activeCell="B5" sqref="B5"/>
      <colBreaks count="1" manualBreakCount="1">
        <brk id="5" max="1048575" man="1"/>
      </colBreaks>
      <pageMargins left="0" right="0" top="0" bottom="0" header="0" footer="0"/>
      <printOptions horizontalCentered="1"/>
      <pageSetup scale="87"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5">
    <mergeCell ref="B14:D14"/>
    <mergeCell ref="A1:D1"/>
    <mergeCell ref="B4:C4"/>
    <mergeCell ref="E19:E20"/>
    <mergeCell ref="B13:D13"/>
  </mergeCells>
  <phoneticPr fontId="4" type="noConversion"/>
  <dataValidations xWindow="889" yWindow="705" count="5">
    <dataValidation type="date" showInputMessage="1" showErrorMessage="1" errorTitle="Enter a date" error="You must enter a fiscal year end date using the mm/dd/yyyy format." promptTitle="Enter a date" prompt="You must enter a fiscal year end date using the mm/dd/yyyy format." sqref="C49 D58" xr:uid="{00000000-0002-0000-0000-000000000000}">
      <formula1>36526</formula1>
      <formula2>73050</formula2>
    </dataValidation>
    <dataValidation type="date" showInputMessage="1" showErrorMessage="1" errorTitle="Enter a date" error="You must enter a fiscal year start date using the mm/dd/yyyy format." promptTitle="Enter a date" prompt="You must enter a fiscal year start date using the mm/dd/yyyy format." sqref="C48 D57" xr:uid="{00000000-0002-0000-0000-000001000000}">
      <formula1>36526</formula1>
      <formula2>73050</formula2>
    </dataValidation>
    <dataValidation type="textLength" allowBlank="1" showInputMessage="1" showErrorMessage="1" errorTitle="9-Digit MassHealth ID #" error="You must enter your 9-Digit MassHealth ID number. " promptTitle="9-Digit MassHealth Number" prompt="You must enter a 9-Digit MassHealth ID number. " sqref="C19" xr:uid="{00000000-0002-0000-0000-000002000000}">
      <formula1>9</formula1>
      <formula2>9</formula2>
    </dataValidation>
    <dataValidation type="list" errorStyle="warning" allowBlank="1" showInputMessage="1" showErrorMessage="1" errorTitle="Invalid Entry" error="Values Must Be Selected From The List." promptTitle="Type of Care" prompt="Values must be selected from the list." sqref="C36 C46 C44 C42 C40 C38" xr:uid="{00000000-0002-0000-0000-000003000000}">
      <formula1>$B$66:$B$67</formula1>
    </dataValidation>
    <dataValidation type="textLength" operator="equal" allowBlank="1" showInputMessage="1" showErrorMessage="1" errorTitle="Too many characters" error="You may be receiving this error because Excel has auto-completed this cell. Please enter only your agency's one-letter MassHealth ID suffix and delete any additional characters." promptTitle="Suffix" prompt="Enter one letter only." sqref="C20" xr:uid="{00000000-0002-0000-0000-000004000000}">
      <formula1>1</formula1>
    </dataValidation>
  </dataValidations>
  <hyperlinks>
    <hyperlink ref="D18" location="'GAFC Provider List'!A1" display="Click here if your Agency Name does not appear in this list. " xr:uid="{00000000-0004-0000-0000-000000000000}"/>
    <hyperlink ref="C6" r:id="rId4" xr:uid="{00000000-0004-0000-0000-000001000000}"/>
    <hyperlink ref="C15" r:id="rId5" xr:uid="{28DA0FAE-E10C-4BA3-9A61-322F9E5FEDA3}"/>
  </hyperlinks>
  <pageMargins left="0.75" right="0.75" top="1" bottom="1" header="0.5" footer="0.5"/>
  <pageSetup scale="40" orientation="portrait" r:id="rId6"/>
  <headerFooter scaleWithDoc="0">
    <oddFooter>&amp;CGroup Adult Foster Care Cost Report - Fiscal Year 2017</oddFooter>
  </headerFooter>
  <colBreaks count="1" manualBreakCount="1">
    <brk id="5" max="1048575" man="1"/>
  </colBreaks>
  <legacyDrawing r:id="rId7"/>
  <extLst>
    <ext xmlns:x14="http://schemas.microsoft.com/office/spreadsheetml/2009/9/main" uri="{CCE6A557-97BC-4b89-ADB6-D9C93CAAB3DF}">
      <x14:dataValidations xmlns:xm="http://schemas.microsoft.com/office/excel/2006/main" xWindow="889" yWindow="705" count="1">
        <x14:dataValidation type="list" showInputMessage="1" showErrorMessage="1" errorTitle="Invalid Entry" error="You must select a name from the list. _x000a__x000a_If the name of your agency DOES NOT appear in the Agency list, follow the link to enter the name of your agency." promptTitle="Agency Name" prompt="Please select an agency name from the list." xr:uid="{00000000-0002-0000-0000-000005000000}">
          <x14:formula1>
            <xm:f>'GAFC Provider List'!$A$2:$A$68</xm:f>
          </x14:formula1>
          <xm:sqref>C18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A1:I43"/>
  <sheetViews>
    <sheetView zoomScaleNormal="100" zoomScalePageLayoutView="30" workbookViewId="0">
      <selection activeCell="D33" sqref="D33"/>
    </sheetView>
  </sheetViews>
  <sheetFormatPr defaultColWidth="9.140625" defaultRowHeight="12.75" x14ac:dyDescent="0.2"/>
  <cols>
    <col min="1" max="1" width="25.5703125" customWidth="1"/>
    <col min="2" max="2" width="40.5703125" customWidth="1"/>
    <col min="3" max="8" width="15.5703125" customWidth="1"/>
    <col min="9" max="9" width="50.42578125" customWidth="1"/>
  </cols>
  <sheetData>
    <row r="1" spans="1:9" s="14" customFormat="1" ht="30" customHeight="1" x14ac:dyDescent="0.2">
      <c r="A1" s="15" t="s">
        <v>281</v>
      </c>
    </row>
    <row r="2" spans="1:9" s="14" customFormat="1" ht="30" customHeight="1" x14ac:dyDescent="0.2">
      <c r="A2" s="216" t="s">
        <v>1</v>
      </c>
      <c r="B2" s="20" t="str">
        <f>'General Information'!B3</f>
        <v>You MUST select your provider name in the General Information tab, line item G1.</v>
      </c>
    </row>
    <row r="3" spans="1:9" s="14" customFormat="1" ht="30" customHeight="1" x14ac:dyDescent="0.2">
      <c r="A3" s="481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B3" s="481"/>
      <c r="C3" s="481"/>
      <c r="D3" s="481"/>
      <c r="E3" s="481"/>
      <c r="F3" s="481"/>
      <c r="G3" s="481"/>
      <c r="H3" s="481"/>
    </row>
    <row r="4" spans="1:9" ht="60" customHeight="1" thickBot="1" x14ac:dyDescent="0.25">
      <c r="A4" s="103"/>
      <c r="B4" s="483" t="s">
        <v>220</v>
      </c>
      <c r="C4" s="483"/>
      <c r="D4" s="483"/>
      <c r="E4" s="483"/>
      <c r="F4" s="483"/>
      <c r="G4" s="103"/>
      <c r="H4" s="103"/>
    </row>
    <row r="5" spans="1:9" ht="5.25" customHeight="1" x14ac:dyDescent="0.2">
      <c r="A5" s="104"/>
      <c r="B5" s="105"/>
      <c r="C5" s="105"/>
      <c r="D5" s="287"/>
      <c r="E5" s="105"/>
      <c r="F5" s="105"/>
      <c r="G5" s="105"/>
      <c r="H5" s="106"/>
    </row>
    <row r="6" spans="1:9" s="14" customFormat="1" ht="30" customHeight="1" thickBot="1" x14ac:dyDescent="0.25">
      <c r="A6" s="43" t="s">
        <v>282</v>
      </c>
      <c r="B6" s="23" t="s">
        <v>222</v>
      </c>
      <c r="C6" s="260" t="s">
        <v>149</v>
      </c>
      <c r="D6" s="261" t="s">
        <v>150</v>
      </c>
      <c r="E6" s="262" t="s">
        <v>151</v>
      </c>
      <c r="F6" s="262" t="s">
        <v>152</v>
      </c>
      <c r="G6" s="262" t="s">
        <v>153</v>
      </c>
      <c r="H6" s="44" t="s">
        <v>154</v>
      </c>
    </row>
    <row r="7" spans="1:9" s="14" customFormat="1" ht="20.25" customHeight="1" thickTop="1" x14ac:dyDescent="0.2">
      <c r="A7" s="85">
        <v>1</v>
      </c>
      <c r="B7" s="87"/>
      <c r="C7" s="61">
        <f>IFERROR(E7/D7,0)</f>
        <v>0</v>
      </c>
      <c r="D7" s="116"/>
      <c r="E7" s="204"/>
      <c r="F7" s="283"/>
      <c r="G7" s="283"/>
      <c r="H7" s="222"/>
      <c r="I7" s="361" t="s">
        <v>283</v>
      </c>
    </row>
    <row r="8" spans="1:9" s="14" customFormat="1" ht="20.25" customHeight="1" x14ac:dyDescent="0.2">
      <c r="A8" s="221">
        <v>2</v>
      </c>
      <c r="B8" s="87"/>
      <c r="C8" s="61">
        <f t="shared" ref="C8:C32" si="0">IFERROR(E8/D8,0)</f>
        <v>0</v>
      </c>
      <c r="D8" s="116"/>
      <c r="E8" s="204"/>
      <c r="F8" s="283"/>
      <c r="G8" s="283"/>
      <c r="H8" s="222"/>
    </row>
    <row r="9" spans="1:9" s="14" customFormat="1" ht="20.25" customHeight="1" x14ac:dyDescent="0.2">
      <c r="A9" s="221">
        <v>3</v>
      </c>
      <c r="B9" s="87"/>
      <c r="C9" s="61">
        <f t="shared" si="0"/>
        <v>0</v>
      </c>
      <c r="D9" s="116"/>
      <c r="E9" s="204"/>
      <c r="F9" s="283"/>
      <c r="G9" s="283"/>
      <c r="H9" s="222"/>
    </row>
    <row r="10" spans="1:9" s="14" customFormat="1" ht="20.25" customHeight="1" x14ac:dyDescent="0.2">
      <c r="A10" s="221">
        <v>4</v>
      </c>
      <c r="B10" s="87"/>
      <c r="C10" s="61">
        <f t="shared" si="0"/>
        <v>0</v>
      </c>
      <c r="D10" s="116"/>
      <c r="E10" s="204"/>
      <c r="F10" s="283"/>
      <c r="G10" s="283"/>
      <c r="H10" s="222"/>
    </row>
    <row r="11" spans="1:9" s="14" customFormat="1" ht="20.25" customHeight="1" x14ac:dyDescent="0.2">
      <c r="A11" s="221">
        <v>5</v>
      </c>
      <c r="B11" s="87"/>
      <c r="C11" s="61">
        <f t="shared" si="0"/>
        <v>0</v>
      </c>
      <c r="D11" s="116"/>
      <c r="E11" s="204"/>
      <c r="F11" s="283"/>
      <c r="G11" s="283"/>
      <c r="H11" s="222"/>
    </row>
    <row r="12" spans="1:9" s="14" customFormat="1" ht="20.25" customHeight="1" x14ac:dyDescent="0.2">
      <c r="A12" s="221">
        <v>6</v>
      </c>
      <c r="B12" s="87"/>
      <c r="C12" s="61">
        <f t="shared" si="0"/>
        <v>0</v>
      </c>
      <c r="D12" s="116"/>
      <c r="E12" s="204"/>
      <c r="F12" s="283"/>
      <c r="G12" s="283"/>
      <c r="H12" s="222"/>
    </row>
    <row r="13" spans="1:9" s="14" customFormat="1" ht="20.25" customHeight="1" x14ac:dyDescent="0.2">
      <c r="A13" s="221">
        <v>7</v>
      </c>
      <c r="B13" s="87"/>
      <c r="C13" s="61">
        <f t="shared" si="0"/>
        <v>0</v>
      </c>
      <c r="D13" s="116"/>
      <c r="E13" s="204"/>
      <c r="F13" s="283"/>
      <c r="G13" s="283"/>
      <c r="H13" s="222"/>
    </row>
    <row r="14" spans="1:9" s="14" customFormat="1" ht="20.25" customHeight="1" x14ac:dyDescent="0.2">
      <c r="A14" s="221">
        <v>8</v>
      </c>
      <c r="B14" s="87"/>
      <c r="C14" s="61">
        <f>IFERROR(E14/D14,0)</f>
        <v>0</v>
      </c>
      <c r="D14" s="116"/>
      <c r="E14" s="204"/>
      <c r="F14" s="283"/>
      <c r="G14" s="283"/>
      <c r="H14" s="222"/>
    </row>
    <row r="15" spans="1:9" s="14" customFormat="1" ht="20.25" customHeight="1" x14ac:dyDescent="0.2">
      <c r="A15" s="221">
        <v>9</v>
      </c>
      <c r="B15" s="87"/>
      <c r="C15" s="61">
        <f t="shared" si="0"/>
        <v>0</v>
      </c>
      <c r="D15" s="116"/>
      <c r="E15" s="204"/>
      <c r="F15" s="283"/>
      <c r="G15" s="283"/>
      <c r="H15" s="222"/>
    </row>
    <row r="16" spans="1:9" s="14" customFormat="1" ht="20.25" customHeight="1" x14ac:dyDescent="0.2">
      <c r="A16" s="221">
        <v>10</v>
      </c>
      <c r="B16" s="87"/>
      <c r="C16" s="61">
        <f t="shared" si="0"/>
        <v>0</v>
      </c>
      <c r="D16" s="116"/>
      <c r="E16" s="204"/>
      <c r="F16" s="283"/>
      <c r="G16" s="283"/>
      <c r="H16" s="222"/>
    </row>
    <row r="17" spans="1:9" s="14" customFormat="1" ht="20.25" customHeight="1" x14ac:dyDescent="0.2">
      <c r="A17" s="221">
        <v>11</v>
      </c>
      <c r="B17" s="87"/>
      <c r="C17" s="61">
        <f t="shared" si="0"/>
        <v>0</v>
      </c>
      <c r="D17" s="116"/>
      <c r="E17" s="204"/>
      <c r="F17" s="283"/>
      <c r="G17" s="283"/>
      <c r="H17" s="222"/>
    </row>
    <row r="18" spans="1:9" s="14" customFormat="1" ht="20.25" customHeight="1" x14ac:dyDescent="0.2">
      <c r="A18" s="221">
        <v>12</v>
      </c>
      <c r="B18" s="87"/>
      <c r="C18" s="61">
        <f t="shared" si="0"/>
        <v>0</v>
      </c>
      <c r="D18" s="116"/>
      <c r="E18" s="204"/>
      <c r="F18" s="283"/>
      <c r="G18" s="283"/>
      <c r="H18" s="222"/>
    </row>
    <row r="19" spans="1:9" s="14" customFormat="1" ht="20.25" customHeight="1" x14ac:dyDescent="0.2">
      <c r="A19" s="221">
        <v>13</v>
      </c>
      <c r="B19" s="87"/>
      <c r="C19" s="61">
        <f t="shared" si="0"/>
        <v>0</v>
      </c>
      <c r="D19" s="116"/>
      <c r="E19" s="204"/>
      <c r="F19" s="283"/>
      <c r="G19" s="283"/>
      <c r="H19" s="222"/>
    </row>
    <row r="20" spans="1:9" s="14" customFormat="1" ht="18.75" customHeight="1" x14ac:dyDescent="0.2">
      <c r="A20" s="221">
        <v>14</v>
      </c>
      <c r="B20" s="87"/>
      <c r="C20" s="61">
        <f t="shared" si="0"/>
        <v>0</v>
      </c>
      <c r="D20" s="116"/>
      <c r="E20" s="204"/>
      <c r="F20" s="283"/>
      <c r="G20" s="283"/>
      <c r="H20" s="222"/>
    </row>
    <row r="21" spans="1:9" s="14" customFormat="1" ht="20.25" customHeight="1" x14ac:dyDescent="0.2">
      <c r="A21" s="221">
        <v>15</v>
      </c>
      <c r="B21" s="87"/>
      <c r="C21" s="61">
        <f t="shared" si="0"/>
        <v>0</v>
      </c>
      <c r="D21" s="116"/>
      <c r="E21" s="204"/>
      <c r="F21" s="283"/>
      <c r="G21" s="283"/>
      <c r="H21" s="222"/>
    </row>
    <row r="22" spans="1:9" s="14" customFormat="1" ht="20.25" customHeight="1" x14ac:dyDescent="0.2">
      <c r="A22" s="221">
        <v>16</v>
      </c>
      <c r="B22" s="87"/>
      <c r="C22" s="61">
        <f t="shared" si="0"/>
        <v>0</v>
      </c>
      <c r="D22" s="116"/>
      <c r="E22" s="204"/>
      <c r="F22" s="283"/>
      <c r="G22" s="283"/>
      <c r="H22" s="222"/>
    </row>
    <row r="23" spans="1:9" s="14" customFormat="1" ht="20.25" customHeight="1" x14ac:dyDescent="0.2">
      <c r="A23" s="221">
        <v>17</v>
      </c>
      <c r="B23" s="87"/>
      <c r="C23" s="61">
        <f t="shared" si="0"/>
        <v>0</v>
      </c>
      <c r="D23" s="116"/>
      <c r="E23" s="204"/>
      <c r="F23" s="283"/>
      <c r="G23" s="283"/>
      <c r="H23" s="222"/>
    </row>
    <row r="24" spans="1:9" s="14" customFormat="1" ht="20.25" customHeight="1" x14ac:dyDescent="0.2">
      <c r="A24" s="221">
        <v>18</v>
      </c>
      <c r="B24" s="87"/>
      <c r="C24" s="61">
        <f t="shared" si="0"/>
        <v>0</v>
      </c>
      <c r="D24" s="116"/>
      <c r="E24" s="204"/>
      <c r="F24" s="283"/>
      <c r="G24" s="283"/>
      <c r="H24" s="222"/>
    </row>
    <row r="25" spans="1:9" s="14" customFormat="1" ht="20.25" customHeight="1" x14ac:dyDescent="0.2">
      <c r="A25" s="221">
        <v>19</v>
      </c>
      <c r="B25" s="87"/>
      <c r="C25" s="61">
        <f t="shared" si="0"/>
        <v>0</v>
      </c>
      <c r="D25" s="116"/>
      <c r="E25" s="204"/>
      <c r="F25" s="283"/>
      <c r="G25" s="283"/>
      <c r="H25" s="222"/>
    </row>
    <row r="26" spans="1:9" s="14" customFormat="1" ht="20.25" customHeight="1" x14ac:dyDescent="0.2">
      <c r="A26" s="221">
        <v>20</v>
      </c>
      <c r="B26" s="87"/>
      <c r="C26" s="61">
        <f t="shared" si="0"/>
        <v>0</v>
      </c>
      <c r="D26" s="116"/>
      <c r="E26" s="204"/>
      <c r="F26" s="283"/>
      <c r="G26" s="283"/>
      <c r="H26" s="222"/>
    </row>
    <row r="27" spans="1:9" s="14" customFormat="1" ht="20.25" customHeight="1" x14ac:dyDescent="0.2">
      <c r="A27" s="221">
        <v>21</v>
      </c>
      <c r="B27" s="87"/>
      <c r="C27" s="61">
        <f t="shared" si="0"/>
        <v>0</v>
      </c>
      <c r="D27" s="116"/>
      <c r="E27" s="204"/>
      <c r="F27" s="283"/>
      <c r="G27" s="283"/>
      <c r="H27" s="222"/>
    </row>
    <row r="28" spans="1:9" s="14" customFormat="1" ht="20.25" customHeight="1" x14ac:dyDescent="0.2">
      <c r="A28" s="221">
        <v>22</v>
      </c>
      <c r="B28" s="87"/>
      <c r="C28" s="61">
        <f t="shared" si="0"/>
        <v>0</v>
      </c>
      <c r="D28" s="116"/>
      <c r="E28" s="204"/>
      <c r="F28" s="283"/>
      <c r="G28" s="283"/>
      <c r="H28" s="222"/>
    </row>
    <row r="29" spans="1:9" s="14" customFormat="1" ht="20.25" customHeight="1" x14ac:dyDescent="0.2">
      <c r="A29" s="221">
        <v>23</v>
      </c>
      <c r="B29" s="87"/>
      <c r="C29" s="61">
        <f t="shared" si="0"/>
        <v>0</v>
      </c>
      <c r="D29" s="116"/>
      <c r="E29" s="204"/>
      <c r="F29" s="283"/>
      <c r="G29" s="283"/>
      <c r="H29" s="222"/>
    </row>
    <row r="30" spans="1:9" s="14" customFormat="1" ht="20.25" customHeight="1" x14ac:dyDescent="0.2">
      <c r="A30" s="221">
        <v>24</v>
      </c>
      <c r="B30" s="87"/>
      <c r="C30" s="61">
        <f t="shared" si="0"/>
        <v>0</v>
      </c>
      <c r="D30" s="116"/>
      <c r="E30" s="204"/>
      <c r="F30" s="283"/>
      <c r="G30" s="283"/>
      <c r="H30" s="222"/>
    </row>
    <row r="31" spans="1:9" s="14" customFormat="1" ht="20.25" customHeight="1" x14ac:dyDescent="0.2">
      <c r="A31" s="221">
        <v>25</v>
      </c>
      <c r="B31" s="87"/>
      <c r="C31" s="61">
        <f t="shared" si="0"/>
        <v>0</v>
      </c>
      <c r="D31" s="116"/>
      <c r="E31" s="204"/>
      <c r="F31" s="283"/>
      <c r="G31" s="283"/>
      <c r="H31" s="222"/>
    </row>
    <row r="32" spans="1:9" s="14" customFormat="1" ht="20.25" customHeight="1" x14ac:dyDescent="0.2">
      <c r="A32" s="224">
        <v>26</v>
      </c>
      <c r="B32" s="284"/>
      <c r="C32" s="61">
        <f t="shared" si="0"/>
        <v>0</v>
      </c>
      <c r="D32" s="285"/>
      <c r="E32" s="204"/>
      <c r="F32" s="286"/>
      <c r="G32" s="286"/>
      <c r="H32" s="226"/>
      <c r="I32" s="361" t="s">
        <v>283</v>
      </c>
    </row>
    <row r="33" spans="1:8" s="14" customFormat="1" ht="30" customHeight="1" thickBot="1" x14ac:dyDescent="0.25">
      <c r="A33" s="27"/>
      <c r="B33" s="195" t="s">
        <v>284</v>
      </c>
      <c r="C33" s="50"/>
      <c r="D33" s="58">
        <f>SUM(D7:D32)</f>
        <v>0</v>
      </c>
      <c r="E33" s="57">
        <f>SUM(E7:E32)</f>
        <v>0</v>
      </c>
      <c r="F33" s="57">
        <f>SUM(F7:F32)</f>
        <v>0</v>
      </c>
      <c r="G33" s="57">
        <f>SUM(G7:G32)</f>
        <v>0</v>
      </c>
      <c r="H33" s="56">
        <f>SUM(H7:H32)</f>
        <v>0</v>
      </c>
    </row>
    <row r="43" spans="1:8" ht="16.5" customHeight="1" x14ac:dyDescent="0.2"/>
  </sheetData>
  <sheetProtection algorithmName="SHA-512" hashValue="NX2EiM6Hu0H+Rb2Xamc0boTAb9XYJPPJJ4AvLjJ3/pIrFFTa/lECtADIA3I4LkrCzbMdbumBpFPhwyaCHYVTkQ==" saltValue="vJBhoLH73iKiAy/3VUqhGw==" spinCount="100000" sheet="1" objects="1" scenarios="1"/>
  <customSheetViews>
    <customSheetView guid="{685A2E79-1796-44F8-B950-02A0300E5822}" fitToPage="1" topLeftCell="A4">
      <selection activeCell="D33" sqref="D33"/>
      <pageMargins left="0" right="0" top="0" bottom="0" header="0" footer="0"/>
      <printOptions horizontalCentered="1"/>
      <pageSetup scale="67" orientation="landscape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75" fitToPage="1" showRuler="0">
      <selection sqref="A1:H31"/>
      <pageMargins left="0" right="0" top="0" bottom="0" header="0" footer="0"/>
      <printOptions horizontalCentered="1"/>
      <pageSetup scale="71" orientation="landscape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fitToPage="1">
      <pageMargins left="0" right="0" top="0" bottom="0" header="0" footer="0"/>
      <printOptions horizontalCentered="1"/>
      <pageSetup scale="71" orientation="landscape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H3"/>
    <mergeCell ref="B4:F4"/>
  </mergeCells>
  <phoneticPr fontId="4" type="noConversion"/>
  <dataValidations count="2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E7:H32" xr:uid="{00000000-0002-0000-0900-000000000000}">
      <formula1>-9999999999</formula1>
    </dataValidation>
    <dataValidation type="decimal" allowBlank="1" showInputMessage="1" showErrorMessage="1" errorTitle="Enter a number" error="Decimals allowed. " promptTitle="Enter a number" prompt="Decimals allowed." sqref="D7:D32" xr:uid="{00000000-0002-0000-0900-000001000000}">
      <formula1>0</formula1>
      <formula2>99999999</formula2>
    </dataValidation>
  </dataValidations>
  <hyperlinks>
    <hyperlink ref="I7" location="'C-Direct Care Expenses'!A1" display="Return to Direct Care Expenses Worksheet" xr:uid="{00000000-0004-0000-0900-000000000000}"/>
    <hyperlink ref="I32" location="'C-Direct Care Expenses'!A1" display="Return to Direct Care Expenses Worksheet" xr:uid="{00000000-0004-0000-0900-000001000000}"/>
  </hyperlinks>
  <pageMargins left="0.75" right="0.75" top="1" bottom="1" header="0.5" footer="0.5"/>
  <pageSetup scale="43" orientation="portrait" r:id="rId4"/>
  <headerFooter scaleWithDoc="0">
    <oddFooter>&amp;CGroup Adult Foster Care Cost Report - Fiscal Year 2017</oddFooter>
  </headerFooter>
  <ignoredErrors>
    <ignoredError sqref="D33:H33" emptyCellReferenc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pageSetUpPr fitToPage="1"/>
  </sheetPr>
  <dimension ref="A1:J75"/>
  <sheetViews>
    <sheetView zoomScale="80" zoomScaleNormal="80" workbookViewId="0">
      <selection activeCell="E4" sqref="E4"/>
    </sheetView>
  </sheetViews>
  <sheetFormatPr defaultColWidth="9.140625" defaultRowHeight="12.75" x14ac:dyDescent="0.2"/>
  <cols>
    <col min="1" max="1" width="26.42578125" customWidth="1"/>
    <col min="2" max="2" width="40.5703125" customWidth="1"/>
    <col min="3" max="3" width="46.42578125" customWidth="1"/>
    <col min="4" max="4" width="15.42578125" customWidth="1"/>
    <col min="5" max="5" width="26" customWidth="1"/>
    <col min="6" max="6" width="5.85546875" customWidth="1"/>
    <col min="7" max="7" width="17.85546875" customWidth="1"/>
    <col min="8" max="8" width="33.140625" customWidth="1"/>
  </cols>
  <sheetData>
    <row r="1" spans="1:7" ht="18" x14ac:dyDescent="0.2">
      <c r="A1" s="505" t="s">
        <v>285</v>
      </c>
      <c r="B1" s="505"/>
      <c r="C1" s="505"/>
      <c r="D1" s="505"/>
      <c r="E1" s="505"/>
    </row>
    <row r="2" spans="1:7" ht="18" x14ac:dyDescent="0.2">
      <c r="A2" s="505" t="s">
        <v>1132</v>
      </c>
      <c r="B2" s="505"/>
      <c r="C2" s="505"/>
      <c r="D2" s="505"/>
      <c r="E2" s="505"/>
    </row>
    <row r="3" spans="1:7" ht="18.75" thickBot="1" x14ac:dyDescent="0.25">
      <c r="A3" s="216" t="s">
        <v>1</v>
      </c>
      <c r="B3" s="20" t="str">
        <f>'General Information'!B3</f>
        <v>You MUST select your provider name in the General Information tab, line item G1.</v>
      </c>
    </row>
    <row r="4" spans="1:7" ht="36" customHeight="1" thickTop="1" x14ac:dyDescent="0.2">
      <c r="A4" s="16"/>
      <c r="B4" s="509" t="s">
        <v>286</v>
      </c>
      <c r="C4" s="510"/>
    </row>
    <row r="5" spans="1:7" ht="16.5" thickBot="1" x14ac:dyDescent="0.25">
      <c r="B5" s="511" t="s">
        <v>287</v>
      </c>
      <c r="C5" s="512"/>
    </row>
    <row r="6" spans="1:7" ht="16.5" thickTop="1" x14ac:dyDescent="0.2">
      <c r="B6" s="63"/>
      <c r="C6" s="63"/>
    </row>
    <row r="7" spans="1:7" ht="31.5" customHeight="1" x14ac:dyDescent="0.2">
      <c r="B7" s="481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C7" s="516"/>
      <c r="D7" s="52"/>
      <c r="E7" s="52"/>
      <c r="F7" s="52"/>
      <c r="G7" s="52"/>
    </row>
    <row r="8" spans="1:7" ht="16.5" thickBot="1" x14ac:dyDescent="0.25">
      <c r="A8" s="82"/>
      <c r="B8" s="356"/>
      <c r="C8" s="356"/>
      <c r="D8" s="356"/>
      <c r="E8" s="356"/>
      <c r="F8" s="356"/>
      <c r="G8" s="356"/>
    </row>
    <row r="9" spans="1:7" ht="15.75" x14ac:dyDescent="0.25">
      <c r="A9" s="82"/>
      <c r="B9" s="324" t="s">
        <v>14</v>
      </c>
      <c r="C9" s="325" t="str">
        <f>'General Information'!C18</f>
        <v>Select your provider name.</v>
      </c>
      <c r="D9" s="356"/>
      <c r="E9" s="356"/>
      <c r="F9" s="356"/>
      <c r="G9" s="356"/>
    </row>
    <row r="10" spans="1:7" ht="45" x14ac:dyDescent="0.25">
      <c r="A10" s="82"/>
      <c r="B10" s="326" t="s">
        <v>288</v>
      </c>
      <c r="C10" s="327" t="str">
        <f>IF('General Information'!C60,'General Information'!C61,'General Information'!B63)</f>
        <v>You MUST enter your MassHealth ID and suffix in the General Information tab, line items G2 and G3.</v>
      </c>
      <c r="D10" s="356"/>
      <c r="E10" s="356"/>
      <c r="F10" s="356"/>
      <c r="G10" s="356"/>
    </row>
    <row r="11" spans="1:7" ht="15.75" x14ac:dyDescent="0.25">
      <c r="A11" s="82"/>
      <c r="B11" s="326" t="s">
        <v>76</v>
      </c>
      <c r="C11" s="328" t="str">
        <f>IF(AND('General Information'!C57:C58), 'General Information'!C48, "Enter your FY dates in the General Info. tab ")</f>
        <v xml:space="preserve">Enter your FY dates in the General Info. tab </v>
      </c>
      <c r="D11" s="356"/>
      <c r="E11" s="356"/>
      <c r="F11" s="356"/>
      <c r="G11" s="356"/>
    </row>
    <row r="12" spans="1:7" ht="16.5" thickBot="1" x14ac:dyDescent="0.3">
      <c r="A12" s="82"/>
      <c r="B12" s="329" t="s">
        <v>78</v>
      </c>
      <c r="C12" s="330" t="str">
        <f>IF(AND('General Information'!C57:C58), 'General Information'!C49, "Enter your FY dates in the General Info. tab ")</f>
        <v xml:space="preserve">Enter your FY dates in the General Info. tab </v>
      </c>
      <c r="D12" s="356"/>
      <c r="E12" s="356"/>
      <c r="F12" s="356"/>
      <c r="G12" s="356"/>
    </row>
    <row r="13" spans="1:7" ht="16.5" thickBot="1" x14ac:dyDescent="0.25">
      <c r="A13" s="82"/>
      <c r="B13" s="356"/>
      <c r="C13" s="356"/>
      <c r="D13" s="356"/>
      <c r="E13" s="356"/>
      <c r="F13" s="356"/>
      <c r="G13" s="356"/>
    </row>
    <row r="14" spans="1:7" ht="18" x14ac:dyDescent="0.2">
      <c r="A14" s="82"/>
      <c r="B14" s="506" t="s">
        <v>289</v>
      </c>
      <c r="C14" s="508"/>
      <c r="D14" s="356"/>
      <c r="E14" s="356"/>
      <c r="F14" s="356"/>
      <c r="G14" s="356"/>
    </row>
    <row r="15" spans="1:7" ht="16.5" thickBot="1" x14ac:dyDescent="0.25">
      <c r="A15" s="82"/>
      <c r="B15" s="64" t="s">
        <v>290</v>
      </c>
      <c r="C15" s="65" t="s">
        <v>291</v>
      </c>
      <c r="D15" s="356"/>
      <c r="E15" s="356"/>
      <c r="F15" s="356"/>
      <c r="G15" s="356"/>
    </row>
    <row r="16" spans="1:7" ht="15.75" x14ac:dyDescent="0.25">
      <c r="A16" s="82" t="s">
        <v>96</v>
      </c>
      <c r="B16" s="331" t="s">
        <v>97</v>
      </c>
      <c r="C16" s="332">
        <f>'A-Revenue'!C10</f>
        <v>0</v>
      </c>
      <c r="D16" s="356"/>
      <c r="E16" s="356"/>
      <c r="F16" s="356"/>
      <c r="G16" s="356"/>
    </row>
    <row r="17" spans="1:10" ht="15.75" x14ac:dyDescent="0.25">
      <c r="A17" s="82" t="s">
        <v>102</v>
      </c>
      <c r="B17" s="333" t="s">
        <v>103</v>
      </c>
      <c r="C17" s="334">
        <f>'A-Revenue'!C13</f>
        <v>0</v>
      </c>
      <c r="D17" s="356"/>
      <c r="E17" s="356"/>
      <c r="F17" s="356"/>
      <c r="G17" s="356"/>
    </row>
    <row r="18" spans="1:10" ht="15.75" x14ac:dyDescent="0.25">
      <c r="A18" s="82" t="s">
        <v>128</v>
      </c>
      <c r="B18" s="333" t="s">
        <v>129</v>
      </c>
      <c r="C18" s="334">
        <f>'A-Revenue'!C26</f>
        <v>0</v>
      </c>
      <c r="D18" s="356"/>
      <c r="E18" s="356"/>
      <c r="F18" s="356"/>
      <c r="G18" s="356"/>
    </row>
    <row r="19" spans="1:10" ht="15.75" x14ac:dyDescent="0.25">
      <c r="A19" s="82" t="s">
        <v>130</v>
      </c>
      <c r="B19" s="333" t="s">
        <v>131</v>
      </c>
      <c r="C19" s="334">
        <f>'A-Revenue'!C27</f>
        <v>0</v>
      </c>
      <c r="D19" s="356"/>
      <c r="E19" s="356"/>
      <c r="F19" s="356"/>
      <c r="G19" s="356"/>
    </row>
    <row r="20" spans="1:10" ht="18.75" customHeight="1" thickBot="1" x14ac:dyDescent="0.3">
      <c r="A20" s="82" t="s">
        <v>133</v>
      </c>
      <c r="B20" s="335" t="s">
        <v>292</v>
      </c>
      <c r="C20" s="336">
        <f>'A-Revenue'!C29</f>
        <v>0</v>
      </c>
      <c r="D20" s="356"/>
      <c r="E20" s="356"/>
      <c r="F20" s="356"/>
      <c r="G20" s="356"/>
    </row>
    <row r="21" spans="1:10" ht="6.75" customHeight="1" thickBot="1" x14ac:dyDescent="0.25">
      <c r="A21" s="82"/>
      <c r="B21" s="64"/>
      <c r="C21" s="290"/>
      <c r="D21" s="356"/>
      <c r="E21" s="356"/>
      <c r="F21" s="356"/>
      <c r="G21" s="356"/>
    </row>
    <row r="22" spans="1:10" ht="16.5" thickBot="1" x14ac:dyDescent="0.3">
      <c r="A22" s="82" t="s">
        <v>135</v>
      </c>
      <c r="B22" s="66" t="s">
        <v>293</v>
      </c>
      <c r="C22" s="67">
        <f>'A-Revenue'!C30</f>
        <v>0</v>
      </c>
    </row>
    <row r="23" spans="1:10" ht="16.5" thickBot="1" x14ac:dyDescent="0.25">
      <c r="A23" s="83"/>
      <c r="D23" s="62"/>
      <c r="E23" s="62"/>
      <c r="F23" s="62"/>
      <c r="G23" s="62"/>
      <c r="H23" s="62"/>
      <c r="I23" s="62"/>
      <c r="J23" s="62"/>
    </row>
    <row r="24" spans="1:10" ht="18" x14ac:dyDescent="0.25">
      <c r="A24" s="72"/>
      <c r="B24" s="506" t="s">
        <v>143</v>
      </c>
      <c r="C24" s="507"/>
      <c r="D24" s="507"/>
      <c r="E24" s="508"/>
      <c r="F24" s="62"/>
    </row>
    <row r="25" spans="1:10" ht="16.5" thickBot="1" x14ac:dyDescent="0.3">
      <c r="A25" s="72"/>
      <c r="B25" s="64" t="s">
        <v>290</v>
      </c>
      <c r="C25" s="18" t="s">
        <v>294</v>
      </c>
      <c r="D25" s="18" t="s">
        <v>295</v>
      </c>
      <c r="E25" s="151" t="s">
        <v>296</v>
      </c>
      <c r="F25" s="62"/>
    </row>
    <row r="26" spans="1:10" ht="16.5" thickBot="1" x14ac:dyDescent="0.3">
      <c r="A26" s="72" t="s">
        <v>174</v>
      </c>
      <c r="B26" s="337" t="s">
        <v>297</v>
      </c>
      <c r="C26" s="338">
        <f>'B-Administrative Expenses'!E19</f>
        <v>0</v>
      </c>
      <c r="D26" s="201">
        <f>'B-Administrative Expenses'!D19</f>
        <v>0</v>
      </c>
      <c r="E26" s="150">
        <f>IFERROR(C26/D26, 0)</f>
        <v>0</v>
      </c>
      <c r="F26" s="62"/>
    </row>
    <row r="27" spans="1:10" ht="15.75" x14ac:dyDescent="0.25">
      <c r="A27" s="72" t="s">
        <v>174</v>
      </c>
      <c r="B27" s="339" t="s">
        <v>298</v>
      </c>
      <c r="C27" s="340">
        <f>'B-Administrative Expenses'!F19</f>
        <v>0</v>
      </c>
      <c r="D27" s="62"/>
      <c r="E27" s="71"/>
      <c r="F27" s="62"/>
    </row>
    <row r="28" spans="1:10" ht="15.75" x14ac:dyDescent="0.25">
      <c r="A28" s="72" t="s">
        <v>174</v>
      </c>
      <c r="B28" s="339" t="s">
        <v>299</v>
      </c>
      <c r="C28" s="340">
        <f>'B-Administrative Expenses'!G19</f>
        <v>0</v>
      </c>
      <c r="D28" s="62"/>
      <c r="E28" s="71"/>
      <c r="F28" s="62"/>
    </row>
    <row r="29" spans="1:10" ht="15.75" x14ac:dyDescent="0.25">
      <c r="A29" s="72" t="s">
        <v>174</v>
      </c>
      <c r="B29" s="339" t="s">
        <v>300</v>
      </c>
      <c r="C29" s="340">
        <f>'B-Administrative Expenses'!H19</f>
        <v>0</v>
      </c>
      <c r="D29" s="62"/>
      <c r="E29" s="71"/>
      <c r="F29" s="62"/>
      <c r="G29" s="62"/>
    </row>
    <row r="30" spans="1:10" ht="16.5" thickBot="1" x14ac:dyDescent="0.3">
      <c r="A30" s="72" t="s">
        <v>301</v>
      </c>
      <c r="B30" s="341" t="s">
        <v>302</v>
      </c>
      <c r="C30" s="342">
        <f>SUM('B-Administrative Expenses'!C23:C38,'B-Administrative Expenses'!C40:C41)</f>
        <v>0</v>
      </c>
      <c r="D30" s="62"/>
      <c r="E30" s="71"/>
      <c r="F30" s="62"/>
      <c r="G30" s="62"/>
    </row>
    <row r="31" spans="1:10" ht="7.5" customHeight="1" thickBot="1" x14ac:dyDescent="0.3">
      <c r="A31" s="72"/>
      <c r="B31" s="70"/>
      <c r="C31" s="179"/>
      <c r="D31" s="62"/>
      <c r="E31" s="71"/>
      <c r="F31" s="62"/>
      <c r="G31" s="62"/>
    </row>
    <row r="32" spans="1:10" ht="16.5" thickBot="1" x14ac:dyDescent="0.3">
      <c r="A32" s="72" t="s">
        <v>214</v>
      </c>
      <c r="B32" s="75" t="s">
        <v>215</v>
      </c>
      <c r="C32" s="77">
        <f>'B-Administrative Expenses'!C42</f>
        <v>0</v>
      </c>
      <c r="D32" s="62"/>
      <c r="E32" s="71"/>
      <c r="F32" s="62"/>
      <c r="G32" s="62"/>
    </row>
    <row r="33" spans="1:7" ht="7.5" customHeight="1" thickBot="1" x14ac:dyDescent="0.3">
      <c r="A33" s="72"/>
      <c r="B33" s="64"/>
      <c r="C33" s="289"/>
      <c r="D33" s="62"/>
      <c r="E33" s="71"/>
      <c r="F33" s="62"/>
      <c r="G33" s="62"/>
    </row>
    <row r="34" spans="1:7" ht="16.5" thickBot="1" x14ac:dyDescent="0.3">
      <c r="A34" s="72" t="s">
        <v>217</v>
      </c>
      <c r="B34" s="75" t="s">
        <v>303</v>
      </c>
      <c r="C34" s="76">
        <f>'B-Administrative Expenses'!C45</f>
        <v>0</v>
      </c>
      <c r="D34" s="62"/>
      <c r="E34" s="71"/>
      <c r="F34" s="62"/>
      <c r="G34" s="62"/>
    </row>
    <row r="35" spans="1:7" ht="16.5" thickBot="1" x14ac:dyDescent="0.3">
      <c r="A35" s="72"/>
      <c r="B35" s="70"/>
      <c r="C35" s="62"/>
      <c r="D35" s="62"/>
      <c r="E35" s="71"/>
      <c r="F35" s="62"/>
      <c r="G35" s="62"/>
    </row>
    <row r="36" spans="1:7" ht="18" x14ac:dyDescent="0.25">
      <c r="A36" s="68"/>
      <c r="B36" s="506" t="s">
        <v>242</v>
      </c>
      <c r="C36" s="507"/>
      <c r="D36" s="507"/>
      <c r="E36" s="508"/>
      <c r="F36" s="62"/>
      <c r="G36" s="62"/>
    </row>
    <row r="37" spans="1:7" ht="16.5" thickBot="1" x14ac:dyDescent="0.3">
      <c r="A37" s="68"/>
      <c r="B37" s="64" t="s">
        <v>290</v>
      </c>
      <c r="C37" s="69" t="s">
        <v>294</v>
      </c>
      <c r="D37" s="1" t="s">
        <v>295</v>
      </c>
      <c r="E37" s="65" t="s">
        <v>296</v>
      </c>
      <c r="F37" s="62"/>
      <c r="G37" s="62"/>
    </row>
    <row r="38" spans="1:7" ht="16.5" thickBot="1" x14ac:dyDescent="0.3">
      <c r="A38" s="72" t="s">
        <v>262</v>
      </c>
      <c r="B38" s="337" t="s">
        <v>304</v>
      </c>
      <c r="C38" s="338">
        <f>'C-Direct Care Expenses'!E16</f>
        <v>0</v>
      </c>
      <c r="D38" s="201">
        <f>'C-Direct Care Expenses'!D16</f>
        <v>0</v>
      </c>
      <c r="E38" s="149">
        <f>IFERROR(C38/D38, 0)</f>
        <v>0</v>
      </c>
      <c r="F38" s="62"/>
      <c r="G38" s="62"/>
    </row>
    <row r="39" spans="1:7" ht="15.75" x14ac:dyDescent="0.25">
      <c r="A39" s="72" t="s">
        <v>262</v>
      </c>
      <c r="B39" s="339" t="s">
        <v>305</v>
      </c>
      <c r="C39" s="340">
        <f>'C-Direct Care Expenses'!F16</f>
        <v>0</v>
      </c>
      <c r="D39" s="179"/>
      <c r="E39" s="290"/>
      <c r="F39" s="62"/>
      <c r="G39" s="62"/>
    </row>
    <row r="40" spans="1:7" ht="15.75" x14ac:dyDescent="0.25">
      <c r="A40" s="72" t="s">
        <v>262</v>
      </c>
      <c r="B40" s="339" t="s">
        <v>306</v>
      </c>
      <c r="C40" s="340">
        <f>'C-Direct Care Expenses'!G16</f>
        <v>0</v>
      </c>
      <c r="D40" s="179"/>
      <c r="E40" s="290"/>
      <c r="F40" s="62"/>
      <c r="G40" s="62"/>
    </row>
    <row r="41" spans="1:7" ht="15.75" x14ac:dyDescent="0.25">
      <c r="A41" s="72" t="s">
        <v>262</v>
      </c>
      <c r="B41" s="339" t="s">
        <v>307</v>
      </c>
      <c r="C41" s="340">
        <f>'C-Direct Care Expenses'!H16</f>
        <v>0</v>
      </c>
      <c r="D41" s="179"/>
      <c r="E41" s="291"/>
      <c r="F41" s="62"/>
      <c r="G41" s="62"/>
    </row>
    <row r="42" spans="1:7" ht="16.5" thickBot="1" x14ac:dyDescent="0.3">
      <c r="A42" s="72" t="s">
        <v>308</v>
      </c>
      <c r="B42" s="341" t="s">
        <v>309</v>
      </c>
      <c r="C42" s="342">
        <f>SUM('C-Direct Care Expenses'!C18:C19)</f>
        <v>0</v>
      </c>
      <c r="D42" s="179"/>
      <c r="E42" s="291"/>
      <c r="F42" s="62"/>
      <c r="G42" s="62"/>
    </row>
    <row r="43" spans="1:7" ht="16.5" customHeight="1" thickBot="1" x14ac:dyDescent="0.3">
      <c r="A43" s="72"/>
      <c r="B43" s="64"/>
      <c r="C43" s="179"/>
      <c r="D43" s="179"/>
      <c r="E43" s="290"/>
      <c r="F43" s="62"/>
      <c r="G43" s="62"/>
    </row>
    <row r="44" spans="1:7" ht="16.5" thickBot="1" x14ac:dyDescent="0.3">
      <c r="A44" s="72" t="s">
        <v>268</v>
      </c>
      <c r="B44" s="75" t="s">
        <v>269</v>
      </c>
      <c r="C44" s="76">
        <f>'C-Direct Care Expenses'!C20</f>
        <v>0</v>
      </c>
      <c r="D44" s="179"/>
      <c r="E44" s="290"/>
      <c r="F44" s="62"/>
      <c r="G44" s="62"/>
    </row>
    <row r="45" spans="1:7" ht="15.75" x14ac:dyDescent="0.25">
      <c r="A45" s="72"/>
      <c r="B45" s="70"/>
      <c r="C45" s="62"/>
      <c r="D45" s="62"/>
      <c r="E45" s="71"/>
      <c r="F45" s="62"/>
      <c r="G45" s="62"/>
    </row>
    <row r="46" spans="1:7" ht="18.75" thickBot="1" x14ac:dyDescent="0.3">
      <c r="A46" s="72"/>
      <c r="B46" s="513" t="s">
        <v>310</v>
      </c>
      <c r="C46" s="514"/>
      <c r="D46" s="514"/>
      <c r="E46" s="515"/>
      <c r="F46" s="62"/>
      <c r="G46" s="62"/>
    </row>
    <row r="47" spans="1:7" ht="16.5" thickBot="1" x14ac:dyDescent="0.3">
      <c r="A47" s="72" t="s">
        <v>271</v>
      </c>
      <c r="B47" s="75" t="s">
        <v>311</v>
      </c>
      <c r="C47" s="353">
        <f>'C-Direct Care Expenses'!C23</f>
        <v>0</v>
      </c>
      <c r="D47" s="319"/>
      <c r="E47" s="320"/>
      <c r="F47" s="62"/>
      <c r="G47" s="62"/>
    </row>
    <row r="48" spans="1:7" ht="15" customHeight="1" thickBot="1" x14ac:dyDescent="0.25">
      <c r="F48" s="62"/>
      <c r="G48" s="62"/>
    </row>
    <row r="49" spans="1:10" ht="18" x14ac:dyDescent="0.25">
      <c r="A49" s="72"/>
      <c r="B49" s="506" t="s">
        <v>171</v>
      </c>
      <c r="C49" s="507"/>
      <c r="D49" s="507"/>
      <c r="E49" s="508"/>
      <c r="F49" s="62"/>
      <c r="G49" s="62"/>
      <c r="H49" s="62"/>
      <c r="I49" s="62"/>
      <c r="J49" s="62"/>
    </row>
    <row r="50" spans="1:10" ht="18.75" thickBot="1" x14ac:dyDescent="0.3">
      <c r="A50" s="72"/>
      <c r="B50" s="64" t="s">
        <v>290</v>
      </c>
      <c r="C50" s="18" t="s">
        <v>294</v>
      </c>
      <c r="D50" s="357"/>
      <c r="E50" s="358"/>
      <c r="F50" s="62"/>
      <c r="G50" s="62"/>
      <c r="H50" s="62"/>
      <c r="I50" s="62"/>
      <c r="J50" s="62"/>
    </row>
    <row r="51" spans="1:10" ht="16.5" thickBot="1" x14ac:dyDescent="0.3">
      <c r="A51" s="72"/>
      <c r="B51" s="75" t="s">
        <v>312</v>
      </c>
      <c r="C51" s="78">
        <f>C32+C34+C44</f>
        <v>0</v>
      </c>
      <c r="D51" s="73"/>
      <c r="E51" s="74"/>
      <c r="F51" s="62"/>
      <c r="G51" s="62"/>
      <c r="H51" s="62"/>
      <c r="I51" s="62"/>
      <c r="J51" s="62"/>
    </row>
    <row r="52" spans="1:10" ht="13.5" thickBot="1" x14ac:dyDescent="0.25">
      <c r="A52" s="47"/>
      <c r="B52" s="1"/>
      <c r="C52" s="62"/>
      <c r="D52" s="62"/>
      <c r="E52" s="62"/>
      <c r="F52" s="62"/>
      <c r="G52" s="62"/>
      <c r="H52" s="62"/>
      <c r="I52" s="62"/>
      <c r="J52" s="62"/>
    </row>
    <row r="53" spans="1:10" ht="18" x14ac:dyDescent="0.2">
      <c r="B53" s="506" t="s">
        <v>313</v>
      </c>
      <c r="C53" s="507"/>
      <c r="D53" s="507"/>
      <c r="E53" s="508"/>
    </row>
    <row r="54" spans="1:10" ht="13.5" thickBot="1" x14ac:dyDescent="0.25">
      <c r="B54" s="70"/>
      <c r="C54" s="62"/>
      <c r="D54" s="62"/>
      <c r="E54" s="71"/>
    </row>
    <row r="55" spans="1:10" ht="26.25" thickBot="1" x14ac:dyDescent="0.3">
      <c r="A55" s="362" t="s">
        <v>314</v>
      </c>
      <c r="B55" s="66" t="s">
        <v>315</v>
      </c>
      <c r="C55" s="292">
        <f>C22-C51</f>
        <v>0</v>
      </c>
      <c r="D55" s="62"/>
      <c r="E55" s="71"/>
    </row>
    <row r="56" spans="1:10" ht="11.25" customHeight="1" thickBot="1" x14ac:dyDescent="0.25">
      <c r="A56" s="62"/>
      <c r="B56" s="70"/>
      <c r="C56" s="62"/>
      <c r="D56" s="62"/>
      <c r="E56" s="71"/>
    </row>
    <row r="57" spans="1:10" ht="26.25" thickBot="1" x14ac:dyDescent="0.3">
      <c r="A57" s="362" t="s">
        <v>316</v>
      </c>
      <c r="B57" s="66" t="s">
        <v>313</v>
      </c>
      <c r="C57" s="293">
        <f>IFERROR(C55/C22, 0)</f>
        <v>0</v>
      </c>
      <c r="D57" s="73"/>
      <c r="E57" s="74"/>
    </row>
    <row r="58" spans="1:10" ht="13.5" thickBot="1" x14ac:dyDescent="0.25"/>
    <row r="59" spans="1:10" ht="18" x14ac:dyDescent="0.2">
      <c r="B59" s="383"/>
      <c r="C59" s="375" t="s">
        <v>317</v>
      </c>
      <c r="D59" s="381"/>
      <c r="E59" s="382"/>
      <c r="F59" s="384"/>
    </row>
    <row r="60" spans="1:10" ht="13.5" thickBot="1" x14ac:dyDescent="0.25">
      <c r="B60" s="378"/>
      <c r="E60" s="377"/>
    </row>
    <row r="61" spans="1:10" x14ac:dyDescent="0.2">
      <c r="A61" s="517" t="s">
        <v>318</v>
      </c>
      <c r="B61" s="64" t="s">
        <v>319</v>
      </c>
      <c r="C61" s="379"/>
      <c r="E61" s="377"/>
    </row>
    <row r="62" spans="1:10" ht="13.5" thickBot="1" x14ac:dyDescent="0.25">
      <c r="A62" s="517"/>
      <c r="B62" s="64" t="s">
        <v>320</v>
      </c>
      <c r="C62" s="380"/>
      <c r="E62" s="377"/>
    </row>
    <row r="63" spans="1:10" ht="13.5" thickBot="1" x14ac:dyDescent="0.25">
      <c r="B63" s="378"/>
      <c r="E63" s="377"/>
    </row>
    <row r="64" spans="1:10" ht="15" x14ac:dyDescent="0.25">
      <c r="A64" s="517" t="s">
        <v>321</v>
      </c>
      <c r="B64" s="64" t="s">
        <v>322</v>
      </c>
      <c r="C64" s="376">
        <f>C22-C61</f>
        <v>0</v>
      </c>
      <c r="E64" s="377"/>
    </row>
    <row r="65" spans="1:5" ht="15.75" thickBot="1" x14ac:dyDescent="0.3">
      <c r="A65" s="517"/>
      <c r="B65" s="64" t="s">
        <v>323</v>
      </c>
      <c r="C65" s="342">
        <f>C51-C62</f>
        <v>0</v>
      </c>
      <c r="E65" s="377"/>
    </row>
    <row r="66" spans="1:5" x14ac:dyDescent="0.2">
      <c r="B66" s="378"/>
      <c r="E66" s="377"/>
    </row>
    <row r="67" spans="1:5" ht="12.95" customHeight="1" x14ac:dyDescent="0.2">
      <c r="A67" s="517" t="s">
        <v>324</v>
      </c>
      <c r="B67" s="493" t="s">
        <v>325</v>
      </c>
      <c r="C67" s="494"/>
      <c r="D67" s="494"/>
      <c r="E67" s="495"/>
    </row>
    <row r="68" spans="1:5" ht="13.5" thickBot="1" x14ac:dyDescent="0.25">
      <c r="A68" s="517"/>
      <c r="B68" s="493"/>
      <c r="C68" s="494"/>
      <c r="D68" s="494"/>
      <c r="E68" s="495"/>
    </row>
    <row r="69" spans="1:5" x14ac:dyDescent="0.2">
      <c r="B69" s="496"/>
      <c r="C69" s="497"/>
      <c r="D69" s="497"/>
      <c r="E69" s="498"/>
    </row>
    <row r="70" spans="1:5" x14ac:dyDescent="0.2">
      <c r="B70" s="499"/>
      <c r="C70" s="500"/>
      <c r="D70" s="500"/>
      <c r="E70" s="501"/>
    </row>
    <row r="71" spans="1:5" x14ac:dyDescent="0.2">
      <c r="B71" s="499"/>
      <c r="C71" s="500"/>
      <c r="D71" s="500"/>
      <c r="E71" s="501"/>
    </row>
    <row r="72" spans="1:5" x14ac:dyDescent="0.2">
      <c r="B72" s="499"/>
      <c r="C72" s="500"/>
      <c r="D72" s="500"/>
      <c r="E72" s="501"/>
    </row>
    <row r="73" spans="1:5" x14ac:dyDescent="0.2">
      <c r="B73" s="499"/>
      <c r="C73" s="500"/>
      <c r="D73" s="500"/>
      <c r="E73" s="501"/>
    </row>
    <row r="74" spans="1:5" x14ac:dyDescent="0.2">
      <c r="B74" s="499"/>
      <c r="C74" s="500"/>
      <c r="D74" s="500"/>
      <c r="E74" s="501"/>
    </row>
    <row r="75" spans="1:5" ht="13.5" thickBot="1" x14ac:dyDescent="0.25">
      <c r="B75" s="502"/>
      <c r="C75" s="503"/>
      <c r="D75" s="503"/>
      <c r="E75" s="504"/>
    </row>
  </sheetData>
  <sheetProtection algorithmName="SHA-512" hashValue="V0Ic7H2mdjn7Y3g4FyOjcfWSu5Z36+br/KgL/W4/en7NE3QpEim4kCg2yp+HuVlNaZ9O5/fQTb6MW0V9K/YyNg==" saltValue="0GyQf6V3CCyU47WKzdm1ow==" spinCount="100000" sheet="1" objects="1" scenarios="1"/>
  <customSheetViews>
    <customSheetView guid="{685A2E79-1796-44F8-B950-02A0300E5822}" scale="80" showPageBreaks="1" printArea="1" topLeftCell="A4">
      <selection activeCell="H15" sqref="H15"/>
      <pageMargins left="0" right="0" top="0" bottom="0" header="0" footer="0"/>
      <printOptions horizontalCentered="1"/>
      <pageSetup scale="61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</customSheetViews>
  <mergeCells count="16">
    <mergeCell ref="B67:E68"/>
    <mergeCell ref="B69:E75"/>
    <mergeCell ref="A1:E1"/>
    <mergeCell ref="A2:E2"/>
    <mergeCell ref="B53:E53"/>
    <mergeCell ref="B24:E24"/>
    <mergeCell ref="B14:C14"/>
    <mergeCell ref="B4:C4"/>
    <mergeCell ref="B5:C5"/>
    <mergeCell ref="B49:E49"/>
    <mergeCell ref="B46:E46"/>
    <mergeCell ref="B36:E36"/>
    <mergeCell ref="B7:C7"/>
    <mergeCell ref="A61:A62"/>
    <mergeCell ref="A64:A65"/>
    <mergeCell ref="A67:A68"/>
  </mergeCells>
  <conditionalFormatting sqref="C57">
    <cfRule type="cellIs" dxfId="1" priority="1" stopIfTrue="1" operator="lessThan">
      <formula>0</formula>
    </cfRule>
  </conditionalFormatting>
  <pageMargins left="0.75" right="0.75" top="1" bottom="1" header="0.5" footer="0.5"/>
  <pageSetup scale="58" orientation="portrait" r:id="rId2"/>
  <headerFooter scaleWithDoc="0">
    <oddFooter>&amp;CGroup Adult Foster Care Cost Report - Fiscal Year 2017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5">
    <pageSetUpPr fitToPage="1"/>
  </sheetPr>
  <dimension ref="A1:G43"/>
  <sheetViews>
    <sheetView zoomScale="90" zoomScaleNormal="90" zoomScalePageLayoutView="40" workbookViewId="0">
      <selection activeCell="F12" sqref="F12"/>
    </sheetView>
  </sheetViews>
  <sheetFormatPr defaultColWidth="9.140625" defaultRowHeight="12.75" customHeight="1" x14ac:dyDescent="0.2"/>
  <cols>
    <col min="1" max="1" width="10.5703125" style="12" customWidth="1"/>
    <col min="2" max="2" width="12.85546875" customWidth="1"/>
    <col min="3" max="3" width="87.42578125" customWidth="1"/>
    <col min="4" max="4" width="13.42578125" customWidth="1"/>
    <col min="5" max="5" width="21" customWidth="1"/>
    <col min="6" max="6" width="29.140625" customWidth="1"/>
  </cols>
  <sheetData>
    <row r="1" spans="1:6" s="14" customFormat="1" ht="30" customHeight="1" thickBot="1" x14ac:dyDescent="0.25">
      <c r="A1" s="16" t="s">
        <v>1133</v>
      </c>
      <c r="B1" s="26"/>
      <c r="C1" s="26"/>
      <c r="D1" s="26"/>
      <c r="E1" s="26"/>
      <c r="F1" s="26"/>
    </row>
    <row r="2" spans="1:6" s="14" customFormat="1" ht="30" customHeight="1" x14ac:dyDescent="0.2">
      <c r="A2" s="294" t="s">
        <v>1</v>
      </c>
      <c r="B2" s="111"/>
      <c r="C2" s="111" t="str">
        <f>'General Information'!B3</f>
        <v>You MUST select your provider name in the General Information tab, line item G1.</v>
      </c>
      <c r="D2" s="296"/>
      <c r="E2" s="296"/>
      <c r="F2" s="297"/>
    </row>
    <row r="3" spans="1:6" ht="36.6" customHeight="1" thickBot="1" x14ac:dyDescent="0.25">
      <c r="A3" s="295" t="s">
        <v>2</v>
      </c>
      <c r="B3" s="298"/>
      <c r="C3" s="103" t="str">
        <f>'General Information'!B4</f>
        <v>Enter your Fiscal Year 2025 start and end dates in the General Information tab, line items G28 and G29.</v>
      </c>
      <c r="D3" s="298"/>
      <c r="E3" s="298"/>
      <c r="F3" s="299"/>
    </row>
    <row r="4" spans="1:6" ht="40.5" customHeight="1" x14ac:dyDescent="0.25">
      <c r="A4" s="524" t="s">
        <v>326</v>
      </c>
      <c r="B4" s="525"/>
      <c r="C4" s="525"/>
      <c r="D4" s="525"/>
      <c r="E4" s="525"/>
      <c r="F4" s="526"/>
    </row>
    <row r="5" spans="1:6" ht="20.25" x14ac:dyDescent="0.3">
      <c r="A5" s="300"/>
      <c r="B5" s="301"/>
      <c r="C5" s="45" t="str">
        <f>'General Information'!C6</f>
        <v>data@chiamass.gov</v>
      </c>
      <c r="D5" s="301"/>
      <c r="E5" s="301"/>
      <c r="F5" s="302"/>
    </row>
    <row r="6" spans="1:6" ht="66.75" customHeight="1" x14ac:dyDescent="0.3">
      <c r="A6" s="300"/>
      <c r="B6" s="301"/>
      <c r="C6" s="102" t="s">
        <v>327</v>
      </c>
      <c r="D6" s="531" t="str">
        <f>IF('General Information'!C60,'General Information'!C61,'General Information'!B63)</f>
        <v>You MUST enter your MassHealth ID and suffix in the General Information tab, line items G2 and G3.</v>
      </c>
      <c r="E6" s="531"/>
      <c r="F6" s="317" t="str">
        <f>IF(D6="You MUST enter your MassHealth ID and suffix in the General Information tab, line items G2 and G3.", "ERROR","")</f>
        <v>ERROR</v>
      </c>
    </row>
    <row r="7" spans="1:6" ht="21" customHeight="1" x14ac:dyDescent="0.3">
      <c r="A7" s="303"/>
      <c r="B7" s="304"/>
      <c r="C7" s="102" t="s">
        <v>328</v>
      </c>
      <c r="D7" s="527">
        <f>Summary!C22</f>
        <v>0</v>
      </c>
      <c r="E7" s="527"/>
      <c r="F7" s="364" t="str">
        <f>IF(D7=0,"ERROR: Enter revenue in schedule A","")</f>
        <v>ERROR: Enter revenue in schedule A</v>
      </c>
    </row>
    <row r="8" spans="1:6" ht="21" customHeight="1" x14ac:dyDescent="0.3">
      <c r="A8" s="303"/>
      <c r="B8" s="304"/>
      <c r="C8" s="102" t="s">
        <v>329</v>
      </c>
      <c r="D8" s="527">
        <f>Summary!C51</f>
        <v>0</v>
      </c>
      <c r="E8" s="527"/>
      <c r="F8" s="364" t="str">
        <f>IF(D8=0,"ERROR: Enter expenses in schedules B-C","")</f>
        <v>ERROR: Enter expenses in schedules B-C</v>
      </c>
    </row>
    <row r="9" spans="1:6" ht="21.75" customHeight="1" x14ac:dyDescent="0.3">
      <c r="A9" s="303"/>
      <c r="B9" s="304"/>
      <c r="C9" s="102" t="s">
        <v>330</v>
      </c>
      <c r="D9" s="530">
        <f>Summary!C47</f>
        <v>0</v>
      </c>
      <c r="E9" s="530"/>
      <c r="F9" s="364" t="str">
        <f>IF(D9=0,"ERROR: Enter units in schedule C","")</f>
        <v>ERROR: Enter units in schedule C</v>
      </c>
    </row>
    <row r="10" spans="1:6" ht="21" customHeight="1" x14ac:dyDescent="0.3">
      <c r="A10" s="303"/>
      <c r="B10" s="304"/>
      <c r="C10" s="102" t="s">
        <v>331</v>
      </c>
      <c r="D10" s="528">
        <f>Summary!C55</f>
        <v>0</v>
      </c>
      <c r="E10" s="528"/>
      <c r="F10" s="317"/>
    </row>
    <row r="11" spans="1:6" ht="21" customHeight="1" x14ac:dyDescent="0.3">
      <c r="A11" s="303"/>
      <c r="B11" s="304"/>
      <c r="C11" s="102" t="s">
        <v>332</v>
      </c>
      <c r="D11" s="529">
        <f>Summary!C57</f>
        <v>0</v>
      </c>
      <c r="E11" s="529"/>
      <c r="F11" s="317"/>
    </row>
    <row r="12" spans="1:6" ht="21" customHeight="1" x14ac:dyDescent="0.3">
      <c r="A12" s="303"/>
      <c r="B12" s="304"/>
      <c r="C12" s="304"/>
      <c r="D12" s="304"/>
      <c r="E12" s="304"/>
      <c r="F12" s="305"/>
    </row>
    <row r="13" spans="1:6" ht="69.75" customHeight="1" x14ac:dyDescent="0.2">
      <c r="A13" s="306"/>
      <c r="B13" s="521" t="s">
        <v>333</v>
      </c>
      <c r="C13" s="522"/>
      <c r="D13" s="522"/>
      <c r="E13" s="522"/>
      <c r="F13" s="523"/>
    </row>
    <row r="14" spans="1:6" s="14" customFormat="1" ht="30" customHeight="1" x14ac:dyDescent="0.2">
      <c r="A14" s="307"/>
      <c r="B14" s="46"/>
      <c r="C14" s="29" t="s">
        <v>334</v>
      </c>
      <c r="D14" s="46"/>
      <c r="E14" s="17" t="s">
        <v>335</v>
      </c>
      <c r="F14" s="308"/>
    </row>
    <row r="15" spans="1:6" s="14" customFormat="1" ht="24.75" customHeight="1" x14ac:dyDescent="0.2">
      <c r="A15" s="307" t="s">
        <v>336</v>
      </c>
      <c r="B15" s="26"/>
      <c r="C15" s="88"/>
      <c r="D15" s="309"/>
      <c r="E15" s="310"/>
      <c r="F15" s="308"/>
    </row>
    <row r="16" spans="1:6" s="14" customFormat="1" ht="30" customHeight="1" x14ac:dyDescent="0.2">
      <c r="A16" s="307"/>
      <c r="B16" s="26"/>
      <c r="C16" s="17" t="s">
        <v>337</v>
      </c>
      <c r="D16" s="26"/>
      <c r="E16" s="26"/>
      <c r="F16" s="308"/>
    </row>
    <row r="17" spans="1:7" ht="22.5" customHeight="1" x14ac:dyDescent="0.2">
      <c r="A17" s="306"/>
      <c r="B17" s="62"/>
      <c r="C17" s="311" t="s">
        <v>338</v>
      </c>
      <c r="D17" s="312"/>
      <c r="E17" s="62"/>
      <c r="F17" s="71"/>
    </row>
    <row r="18" spans="1:7" ht="32.25" customHeight="1" x14ac:dyDescent="0.2">
      <c r="A18" s="306"/>
      <c r="B18" s="522" t="s">
        <v>339</v>
      </c>
      <c r="C18" s="522"/>
      <c r="D18" s="522"/>
      <c r="E18" s="522"/>
      <c r="F18" s="523"/>
    </row>
    <row r="19" spans="1:7" s="14" customFormat="1" ht="30" customHeight="1" x14ac:dyDescent="0.2">
      <c r="A19" s="307"/>
      <c r="B19" s="46"/>
      <c r="C19" s="29" t="s">
        <v>340</v>
      </c>
      <c r="D19" s="46"/>
      <c r="E19" s="17" t="s">
        <v>335</v>
      </c>
      <c r="F19" s="360"/>
    </row>
    <row r="20" spans="1:7" s="14" customFormat="1" ht="24.75" customHeight="1" x14ac:dyDescent="0.2">
      <c r="A20" s="307" t="s">
        <v>341</v>
      </c>
      <c r="B20" s="26"/>
      <c r="C20" s="88"/>
      <c r="D20" s="313"/>
      <c r="E20" s="310"/>
      <c r="F20" s="314"/>
      <c r="G20" s="109"/>
    </row>
    <row r="21" spans="1:7" s="14" customFormat="1" ht="30" customHeight="1" x14ac:dyDescent="0.2">
      <c r="A21" s="307"/>
      <c r="B21" s="26"/>
      <c r="C21" s="17" t="s">
        <v>337</v>
      </c>
      <c r="D21" s="26"/>
      <c r="E21" s="26"/>
      <c r="F21" s="314"/>
      <c r="G21" s="109"/>
    </row>
    <row r="22" spans="1:7" ht="24" customHeight="1" x14ac:dyDescent="0.2">
      <c r="A22" s="306"/>
      <c r="B22" s="62"/>
      <c r="C22" s="311" t="s">
        <v>338</v>
      </c>
      <c r="D22" s="315"/>
      <c r="E22" s="62"/>
      <c r="F22" s="316"/>
      <c r="G22" s="59"/>
    </row>
    <row r="23" spans="1:7" ht="41.25" customHeight="1" x14ac:dyDescent="0.25">
      <c r="A23" s="524" t="s">
        <v>326</v>
      </c>
      <c r="B23" s="525"/>
      <c r="C23" s="525"/>
      <c r="D23" s="525"/>
      <c r="E23" s="525"/>
      <c r="F23" s="526"/>
      <c r="G23" s="59"/>
    </row>
    <row r="24" spans="1:7" ht="20.25" x14ac:dyDescent="0.3">
      <c r="A24" s="300"/>
      <c r="B24" s="301"/>
      <c r="C24" s="45" t="str">
        <f>'General Information'!C6</f>
        <v>data@chiamass.gov</v>
      </c>
      <c r="D24" s="301"/>
      <c r="E24" s="301"/>
      <c r="F24" s="302"/>
      <c r="G24" s="59"/>
    </row>
    <row r="25" spans="1:7" ht="36" customHeight="1" thickBot="1" x14ac:dyDescent="0.25">
      <c r="A25" s="518" t="s">
        <v>342</v>
      </c>
      <c r="B25" s="519"/>
      <c r="C25" s="519"/>
      <c r="D25" s="519"/>
      <c r="E25" s="519"/>
      <c r="F25" s="520"/>
      <c r="G25" s="59"/>
    </row>
    <row r="43" ht="16.5" customHeight="1" x14ac:dyDescent="0.2"/>
  </sheetData>
  <sheetProtection algorithmName="SHA-512" hashValue="XJjq08c0DuW+wr6hAoFOEYCU4vc+MZH9VmkbkADpC0uxlvl/wnnZYqJ+bxh7I6Rv5b9WhIxE9u91rJq/5CVoYg==" saltValue="hy6GxA6eVybMDuIcwupTfw==" spinCount="100000" sheet="1" objects="1" scenarios="1"/>
  <customSheetViews>
    <customSheetView guid="{685A2E79-1796-44F8-B950-02A0300E5822}">
      <selection activeCell="E20" sqref="E20"/>
      <pageMargins left="0" right="0" top="0" bottom="0" header="0" footer="0"/>
      <printOptions horizontalCentered="1"/>
      <pageSetup scale="64" orientation="landscape" r:id="rId1"/>
      <headerFooter alignWithMargins="0">
        <oddHeader>&amp;C&amp;"Arial,Bold"&amp;14Adult Foster Care Cost Report</oddHeader>
        <oddFooter xml:space="preserve">&amp;LLast Run: &amp;D&amp;C&amp;P&amp;RAFC Cost Report Revised  8/16/2017
</oddFooter>
      </headerFooter>
    </customSheetView>
    <customSheetView guid="{3CF3A837-7145-4E2E-8915-BA37DFFD1C31}" scale="75" showPageBreaks="1" printArea="1" showRuler="0">
      <selection activeCell="C36" sqref="C36"/>
      <pageMargins left="0" right="0" top="0" bottom="0" header="0" footer="0"/>
      <printOptions horizontalCentered="1"/>
      <pageSetup scale="80" orientation="landscape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showPageBreaks="1" printArea="1">
      <pageMargins left="0" right="0" top="0" bottom="0" header="0" footer="0"/>
      <printOptions horizontalCentered="1"/>
      <pageSetup scale="80" orientation="landscape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11">
    <mergeCell ref="A25:F25"/>
    <mergeCell ref="B13:F13"/>
    <mergeCell ref="B18:F18"/>
    <mergeCell ref="A23:F23"/>
    <mergeCell ref="A4:F4"/>
    <mergeCell ref="D7:E7"/>
    <mergeCell ref="D8:E8"/>
    <mergeCell ref="D10:E10"/>
    <mergeCell ref="D11:E11"/>
    <mergeCell ref="D9:E9"/>
    <mergeCell ref="D6:E6"/>
  </mergeCells>
  <phoneticPr fontId="4" type="noConversion"/>
  <dataValidations count="1">
    <dataValidation type="date" allowBlank="1" showInputMessage="1" showErrorMessage="1" promptTitle="Enter a date" prompt="You must enter a  date using the mm/dd/yyyy format." sqref="E20 E15" xr:uid="{00000000-0002-0000-0B00-000000000000}">
      <formula1>36526</formula1>
      <formula2>73050</formula2>
    </dataValidation>
  </dataValidations>
  <hyperlinks>
    <hyperlink ref="C5" r:id="rId4" display="mailto:chia.data@state.ma.us" xr:uid="{00000000-0004-0000-0B00-000000000000}"/>
    <hyperlink ref="C24" r:id="rId5" display="mailto:chia.data@state.ma.us" xr:uid="{00000000-0004-0000-0B00-000001000000}"/>
    <hyperlink ref="C7" location="'A-Revenue'!A1" display="Total Revenue Derived from Providing GAFC " xr:uid="{00000000-0004-0000-0B00-000002000000}"/>
    <hyperlink ref="C8" location="Summary!A1" display="Total Expense of Providing GAFC " xr:uid="{00000000-0004-0000-0B00-000003000000}"/>
    <hyperlink ref="C10" location="Operating_Results_and_Margin" display="Operating Results of Providing AFC " xr:uid="{00000000-0004-0000-0B00-000004000000}"/>
    <hyperlink ref="C11" location="Operating_Results_and_Margin" display="Margin of Providing AFC" xr:uid="{00000000-0004-0000-0B00-000005000000}"/>
    <hyperlink ref="C9" location="'C-Direct Care Expenses'!A1" display="Total Units of GAFC Provided" xr:uid="{00000000-0004-0000-0B00-000006000000}"/>
    <hyperlink ref="C6" location="'General Information'!A1" display="MassHealth ID Number and Suffix" xr:uid="{00000000-0004-0000-0B00-000007000000}"/>
  </hyperlinks>
  <pageMargins left="0.75" right="0.75" top="1" bottom="1" header="0.5" footer="0.5"/>
  <pageSetup scale="63" orientation="landscape" r:id="rId6"/>
  <headerFooter scaleWithDoc="0">
    <oddFooter>&amp;CGroup Adult Foster Care Cost Report - Fiscal Year 2017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8">
    <pageSetUpPr fitToPage="1"/>
  </sheetPr>
  <dimension ref="A1:C68"/>
  <sheetViews>
    <sheetView zoomScaleNormal="100" workbookViewId="0">
      <selection activeCell="B20" sqref="B20"/>
    </sheetView>
  </sheetViews>
  <sheetFormatPr defaultColWidth="9.140625" defaultRowHeight="12.75" x14ac:dyDescent="0.2"/>
  <cols>
    <col min="1" max="1" width="73.7109375" customWidth="1"/>
    <col min="2" max="2" width="51.140625" bestFit="1" customWidth="1"/>
    <col min="3" max="3" width="34.5703125" style="12" customWidth="1"/>
    <col min="4" max="4" width="44.42578125" bestFit="1" customWidth="1"/>
  </cols>
  <sheetData>
    <row r="1" spans="1:3" x14ac:dyDescent="0.2">
      <c r="A1" s="1" t="s">
        <v>343</v>
      </c>
    </row>
    <row r="2" spans="1:3" x14ac:dyDescent="0.2">
      <c r="A2" s="42"/>
      <c r="B2" s="470" t="s">
        <v>344</v>
      </c>
      <c r="C2" s="470"/>
    </row>
    <row r="3" spans="1:3" x14ac:dyDescent="0.2">
      <c r="A3" s="62" t="s">
        <v>15</v>
      </c>
      <c r="B3" s="470"/>
      <c r="C3" s="470"/>
    </row>
    <row r="4" spans="1:3" x14ac:dyDescent="0.2">
      <c r="A4" t="s">
        <v>345</v>
      </c>
      <c r="B4" s="470" t="s">
        <v>346</v>
      </c>
      <c r="C4" s="470"/>
    </row>
    <row r="5" spans="1:3" x14ac:dyDescent="0.2">
      <c r="A5" t="s">
        <v>347</v>
      </c>
      <c r="B5" s="470"/>
      <c r="C5" s="470"/>
    </row>
    <row r="6" spans="1:3" x14ac:dyDescent="0.2">
      <c r="A6" t="s">
        <v>348</v>
      </c>
    </row>
    <row r="7" spans="1:3" ht="15.75" x14ac:dyDescent="0.2">
      <c r="A7" t="s">
        <v>349</v>
      </c>
      <c r="B7" s="469" t="s">
        <v>350</v>
      </c>
      <c r="C7" s="469"/>
    </row>
    <row r="8" spans="1:3" x14ac:dyDescent="0.2">
      <c r="A8" t="s">
        <v>351</v>
      </c>
    </row>
    <row r="9" spans="1:3" x14ac:dyDescent="0.2">
      <c r="A9" t="s">
        <v>352</v>
      </c>
    </row>
    <row r="10" spans="1:3" x14ac:dyDescent="0.2">
      <c r="A10" t="s">
        <v>353</v>
      </c>
    </row>
    <row r="11" spans="1:3" x14ac:dyDescent="0.2">
      <c r="A11" t="s">
        <v>354</v>
      </c>
    </row>
    <row r="12" spans="1:3" x14ac:dyDescent="0.2">
      <c r="A12" t="s">
        <v>355</v>
      </c>
    </row>
    <row r="13" spans="1:3" x14ac:dyDescent="0.2">
      <c r="A13" t="s">
        <v>356</v>
      </c>
    </row>
    <row r="14" spans="1:3" x14ac:dyDescent="0.2">
      <c r="A14" t="s">
        <v>357</v>
      </c>
    </row>
    <row r="15" spans="1:3" x14ac:dyDescent="0.2">
      <c r="A15" t="s">
        <v>358</v>
      </c>
    </row>
    <row r="16" spans="1:3" x14ac:dyDescent="0.2">
      <c r="A16" t="s">
        <v>359</v>
      </c>
    </row>
    <row r="17" spans="1:1" x14ac:dyDescent="0.2">
      <c r="A17" t="s">
        <v>360</v>
      </c>
    </row>
    <row r="18" spans="1:1" x14ac:dyDescent="0.2">
      <c r="A18" t="s">
        <v>361</v>
      </c>
    </row>
    <row r="19" spans="1:1" x14ac:dyDescent="0.2">
      <c r="A19" t="s">
        <v>362</v>
      </c>
    </row>
    <row r="20" spans="1:1" x14ac:dyDescent="0.2">
      <c r="A20" t="s">
        <v>363</v>
      </c>
    </row>
    <row r="21" spans="1:1" x14ac:dyDescent="0.2">
      <c r="A21" t="s">
        <v>364</v>
      </c>
    </row>
    <row r="22" spans="1:1" x14ac:dyDescent="0.2">
      <c r="A22" t="s">
        <v>365</v>
      </c>
    </row>
    <row r="23" spans="1:1" x14ac:dyDescent="0.2">
      <c r="A23" t="s">
        <v>366</v>
      </c>
    </row>
    <row r="24" spans="1:1" x14ac:dyDescent="0.2">
      <c r="A24" t="s">
        <v>367</v>
      </c>
    </row>
    <row r="25" spans="1:1" x14ac:dyDescent="0.2">
      <c r="A25" t="s">
        <v>368</v>
      </c>
    </row>
    <row r="26" spans="1:1" x14ac:dyDescent="0.2">
      <c r="A26" t="s">
        <v>369</v>
      </c>
    </row>
    <row r="27" spans="1:1" x14ac:dyDescent="0.2">
      <c r="A27" t="s">
        <v>370</v>
      </c>
    </row>
    <row r="28" spans="1:1" x14ac:dyDescent="0.2">
      <c r="A28" t="s">
        <v>371</v>
      </c>
    </row>
    <row r="29" spans="1:1" x14ac:dyDescent="0.2">
      <c r="A29" t="s">
        <v>372</v>
      </c>
    </row>
    <row r="30" spans="1:1" x14ac:dyDescent="0.2">
      <c r="A30" t="s">
        <v>373</v>
      </c>
    </row>
    <row r="31" spans="1:1" x14ac:dyDescent="0.2">
      <c r="A31" t="s">
        <v>374</v>
      </c>
    </row>
    <row r="32" spans="1:1" x14ac:dyDescent="0.2">
      <c r="A32" t="s">
        <v>375</v>
      </c>
    </row>
    <row r="33" spans="1:1" x14ac:dyDescent="0.2">
      <c r="A33" t="s">
        <v>376</v>
      </c>
    </row>
    <row r="34" spans="1:1" x14ac:dyDescent="0.2">
      <c r="A34" t="s">
        <v>377</v>
      </c>
    </row>
    <row r="35" spans="1:1" x14ac:dyDescent="0.2">
      <c r="A35" t="s">
        <v>378</v>
      </c>
    </row>
    <row r="36" spans="1:1" x14ac:dyDescent="0.2">
      <c r="A36" t="s">
        <v>379</v>
      </c>
    </row>
    <row r="37" spans="1:1" x14ac:dyDescent="0.2">
      <c r="A37" t="s">
        <v>380</v>
      </c>
    </row>
    <row r="38" spans="1:1" x14ac:dyDescent="0.2">
      <c r="A38" t="s">
        <v>381</v>
      </c>
    </row>
    <row r="39" spans="1:1" x14ac:dyDescent="0.2">
      <c r="A39" t="s">
        <v>382</v>
      </c>
    </row>
    <row r="40" spans="1:1" x14ac:dyDescent="0.2">
      <c r="A40" t="s">
        <v>383</v>
      </c>
    </row>
    <row r="41" spans="1:1" x14ac:dyDescent="0.2">
      <c r="A41" t="s">
        <v>384</v>
      </c>
    </row>
    <row r="42" spans="1:1" x14ac:dyDescent="0.2">
      <c r="A42" t="s">
        <v>385</v>
      </c>
    </row>
    <row r="43" spans="1:1" x14ac:dyDescent="0.2">
      <c r="A43" t="s">
        <v>386</v>
      </c>
    </row>
    <row r="44" spans="1:1" x14ac:dyDescent="0.2">
      <c r="A44" t="s">
        <v>387</v>
      </c>
    </row>
    <row r="45" spans="1:1" x14ac:dyDescent="0.2">
      <c r="A45" t="s">
        <v>388</v>
      </c>
    </row>
    <row r="46" spans="1:1" x14ac:dyDescent="0.2">
      <c r="A46" t="s">
        <v>389</v>
      </c>
    </row>
    <row r="47" spans="1:1" x14ac:dyDescent="0.2">
      <c r="A47" t="s">
        <v>390</v>
      </c>
    </row>
    <row r="48" spans="1:1" x14ac:dyDescent="0.2">
      <c r="A48" t="s">
        <v>391</v>
      </c>
    </row>
    <row r="49" spans="1:1" x14ac:dyDescent="0.2">
      <c r="A49" t="s">
        <v>392</v>
      </c>
    </row>
    <row r="50" spans="1:1" x14ac:dyDescent="0.2">
      <c r="A50" t="s">
        <v>393</v>
      </c>
    </row>
    <row r="51" spans="1:1" x14ac:dyDescent="0.2">
      <c r="A51" t="s">
        <v>394</v>
      </c>
    </row>
    <row r="52" spans="1:1" x14ac:dyDescent="0.2">
      <c r="A52" t="s">
        <v>395</v>
      </c>
    </row>
    <row r="53" spans="1:1" x14ac:dyDescent="0.2">
      <c r="A53" t="s">
        <v>396</v>
      </c>
    </row>
    <row r="54" spans="1:1" x14ac:dyDescent="0.2">
      <c r="A54" t="s">
        <v>397</v>
      </c>
    </row>
    <row r="55" spans="1:1" x14ac:dyDescent="0.2">
      <c r="A55" t="s">
        <v>398</v>
      </c>
    </row>
    <row r="56" spans="1:1" x14ac:dyDescent="0.2">
      <c r="A56" t="s">
        <v>399</v>
      </c>
    </row>
    <row r="57" spans="1:1" x14ac:dyDescent="0.2">
      <c r="A57" t="s">
        <v>400</v>
      </c>
    </row>
    <row r="58" spans="1:1" x14ac:dyDescent="0.2">
      <c r="A58" t="s">
        <v>401</v>
      </c>
    </row>
    <row r="59" spans="1:1" x14ac:dyDescent="0.2">
      <c r="A59" t="s">
        <v>402</v>
      </c>
    </row>
    <row r="60" spans="1:1" x14ac:dyDescent="0.2">
      <c r="A60" t="s">
        <v>403</v>
      </c>
    </row>
    <row r="61" spans="1:1" x14ac:dyDescent="0.2">
      <c r="A61" t="s">
        <v>404</v>
      </c>
    </row>
    <row r="62" spans="1:1" x14ac:dyDescent="0.2">
      <c r="A62" t="s">
        <v>405</v>
      </c>
    </row>
    <row r="63" spans="1:1" x14ac:dyDescent="0.2">
      <c r="A63" t="s">
        <v>406</v>
      </c>
    </row>
    <row r="64" spans="1:1" x14ac:dyDescent="0.2">
      <c r="A64" t="s">
        <v>407</v>
      </c>
    </row>
    <row r="65" spans="1:1" x14ac:dyDescent="0.2">
      <c r="A65" t="s">
        <v>408</v>
      </c>
    </row>
    <row r="66" spans="1:1" x14ac:dyDescent="0.2">
      <c r="A66" t="s">
        <v>409</v>
      </c>
    </row>
    <row r="67" spans="1:1" x14ac:dyDescent="0.2">
      <c r="A67" t="s">
        <v>410</v>
      </c>
    </row>
    <row r="68" spans="1:1" x14ac:dyDescent="0.2">
      <c r="A68" t="s">
        <v>411</v>
      </c>
    </row>
  </sheetData>
  <sheetProtection algorithmName="SHA-512" hashValue="/wKUzzF25InlXsEqt8VpKjogD2P9kGw24PiaTFgsILyA/PFbLMwTjBOwzoRntfotovF4p5IC5PxawhUzcMgdJg==" saltValue="KcPjl6KDA7WePtjOLCBvCQ==" spinCount="100000" sheet="1" objects="1" scenarios="1"/>
  <sortState xmlns:xlrd2="http://schemas.microsoft.com/office/spreadsheetml/2017/richdata2" ref="A4:A129">
    <sortCondition ref="A4"/>
  </sortState>
  <customSheetViews>
    <customSheetView guid="{685A2E79-1796-44F8-B950-02A0300E5822}" fitToPage="1">
      <selection sqref="A1:B1"/>
      <pageMargins left="0" right="0" top="0" bottom="0" header="0" footer="0"/>
      <pageSetup scale="66" orientation="portrait" r:id="rId1"/>
      <headerFooter alignWithMargins="0"/>
    </customSheetView>
  </customSheetViews>
  <mergeCells count="3">
    <mergeCell ref="B7:C7"/>
    <mergeCell ref="B2:C3"/>
    <mergeCell ref="B4:C5"/>
  </mergeCells>
  <phoneticPr fontId="24" type="noConversion"/>
  <hyperlinks>
    <hyperlink ref="B7" location="'General Information'!C13" display="Return to the General Information Worksheet" xr:uid="{00000000-0004-0000-0C00-000000000000}"/>
  </hyperlinks>
  <pageMargins left="0.75" right="0.75" top="1" bottom="1" header="0.5" footer="0.5"/>
  <pageSetup scale="73" orientation="portrait" r:id="rId2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6162E-0DAE-4746-A0CD-41A64CB442EF}">
  <sheetPr codeName="Sheet9"/>
  <dimension ref="A1:ACK4"/>
  <sheetViews>
    <sheetView showZeros="0" workbookViewId="0">
      <selection activeCell="I19" sqref="I19"/>
    </sheetView>
  </sheetViews>
  <sheetFormatPr defaultColWidth="20.5703125" defaultRowHeight="12.75" x14ac:dyDescent="0.2"/>
  <cols>
    <col min="1" max="1" width="22.5703125" bestFit="1" customWidth="1"/>
    <col min="2" max="2" width="16.7109375" bestFit="1" customWidth="1"/>
    <col min="3" max="3" width="18.140625" bestFit="1" customWidth="1"/>
    <col min="4" max="4" width="13.42578125" bestFit="1" customWidth="1"/>
    <col min="5" max="9" width="16.7109375" bestFit="1" customWidth="1"/>
    <col min="10" max="10" width="9.7109375" bestFit="1" customWidth="1"/>
    <col min="11" max="14" width="16.7109375" bestFit="1" customWidth="1"/>
    <col min="15" max="15" width="9.7109375" bestFit="1" customWidth="1"/>
    <col min="16" max="27" width="16.7109375" bestFit="1" customWidth="1"/>
    <col min="28" max="28" width="17.5703125" bestFit="1" customWidth="1"/>
    <col min="29" max="30" width="16.7109375" bestFit="1" customWidth="1"/>
    <col min="31" max="31" width="12.42578125" bestFit="1" customWidth="1"/>
    <col min="32" max="32" width="18.85546875" bestFit="1" customWidth="1"/>
    <col min="33" max="33" width="16.5703125" bestFit="1" customWidth="1"/>
    <col min="34" max="34" width="20.140625" bestFit="1" customWidth="1"/>
    <col min="35" max="35" width="10.85546875" bestFit="1" customWidth="1"/>
    <col min="36" max="36" width="16.42578125" bestFit="1" customWidth="1"/>
    <col min="37" max="37" width="20.28515625" bestFit="1" customWidth="1"/>
    <col min="38" max="38" width="20" bestFit="1" customWidth="1"/>
    <col min="39" max="39" width="15.85546875" bestFit="1" customWidth="1"/>
    <col min="40" max="40" width="15.140625" bestFit="1" customWidth="1"/>
    <col min="41" max="41" width="9.5703125" bestFit="1" customWidth="1"/>
    <col min="42" max="42" width="18.42578125" bestFit="1" customWidth="1"/>
    <col min="43" max="43" width="20.140625" bestFit="1" customWidth="1"/>
    <col min="44" max="44" width="17.7109375" bestFit="1" customWidth="1"/>
    <col min="45" max="45" width="17.85546875" bestFit="1" customWidth="1"/>
    <col min="46" max="46" width="19.28515625" bestFit="1" customWidth="1"/>
    <col min="47" max="48" width="17.5703125" bestFit="1" customWidth="1"/>
    <col min="49" max="49" width="13.42578125" bestFit="1" customWidth="1"/>
    <col min="50" max="50" width="19" bestFit="1" customWidth="1"/>
    <col min="51" max="51" width="16.5703125" bestFit="1" customWidth="1"/>
    <col min="52" max="52" width="15.7109375" bestFit="1" customWidth="1"/>
    <col min="53" max="53" width="19.7109375" bestFit="1" customWidth="1"/>
    <col min="54" max="54" width="15.7109375" bestFit="1" customWidth="1"/>
    <col min="55" max="55" width="19.7109375" bestFit="1" customWidth="1"/>
    <col min="56" max="56" width="15.7109375" bestFit="1" customWidth="1"/>
    <col min="57" max="57" width="19.7109375" bestFit="1" customWidth="1"/>
    <col min="58" max="58" width="15.7109375" bestFit="1" customWidth="1"/>
    <col min="59" max="59" width="19.7109375" bestFit="1" customWidth="1"/>
    <col min="60" max="60" width="15.7109375" bestFit="1" customWidth="1"/>
    <col min="61" max="61" width="19.7109375" bestFit="1" customWidth="1"/>
    <col min="62" max="62" width="15.7109375" bestFit="1" customWidth="1"/>
    <col min="63" max="63" width="19.7109375" bestFit="1" customWidth="1"/>
    <col min="64" max="64" width="15.7109375" bestFit="1" customWidth="1"/>
    <col min="65" max="65" width="19.7109375" bestFit="1" customWidth="1"/>
    <col min="66" max="66" width="15.7109375" bestFit="1" customWidth="1"/>
    <col min="67" max="67" width="19.7109375" bestFit="1" customWidth="1"/>
    <col min="68" max="68" width="15.7109375" bestFit="1" customWidth="1"/>
    <col min="69" max="69" width="19.7109375" bestFit="1" customWidth="1"/>
    <col min="70" max="70" width="15.7109375" bestFit="1" customWidth="1"/>
    <col min="71" max="71" width="18.85546875" bestFit="1" customWidth="1"/>
    <col min="72" max="72" width="15.7109375" bestFit="1" customWidth="1"/>
    <col min="73" max="73" width="18.85546875" bestFit="1" customWidth="1"/>
    <col min="74" max="74" width="15.7109375" bestFit="1" customWidth="1"/>
    <col min="75" max="75" width="18.85546875" bestFit="1" customWidth="1"/>
    <col min="76" max="76" width="15.7109375" bestFit="1" customWidth="1"/>
    <col min="77" max="77" width="18.85546875" bestFit="1" customWidth="1"/>
    <col min="78" max="78" width="15.7109375" bestFit="1" customWidth="1"/>
    <col min="79" max="79" width="18.85546875" bestFit="1" customWidth="1"/>
    <col min="80" max="80" width="15.7109375" bestFit="1" customWidth="1"/>
    <col min="81" max="81" width="18.85546875" bestFit="1" customWidth="1"/>
    <col min="82" max="82" width="15.7109375" bestFit="1" customWidth="1"/>
    <col min="83" max="83" width="18.85546875" bestFit="1" customWidth="1"/>
    <col min="84" max="84" width="15.7109375" bestFit="1" customWidth="1"/>
    <col min="85" max="85" width="18.85546875" bestFit="1" customWidth="1"/>
    <col min="86" max="86" width="15.7109375" bestFit="1" customWidth="1"/>
    <col min="87" max="87" width="18.85546875" bestFit="1" customWidth="1"/>
    <col min="88" max="88" width="15.7109375" bestFit="1" customWidth="1"/>
    <col min="89" max="89" width="18.85546875" bestFit="1" customWidth="1"/>
    <col min="90" max="90" width="15.7109375" bestFit="1" customWidth="1"/>
    <col min="91" max="91" width="18.85546875" bestFit="1" customWidth="1"/>
    <col min="92" max="92" width="15.7109375" bestFit="1" customWidth="1"/>
    <col min="93" max="93" width="18.85546875" bestFit="1" customWidth="1"/>
    <col min="94" max="94" width="15.7109375" bestFit="1" customWidth="1"/>
    <col min="95" max="95" width="18.85546875" bestFit="1" customWidth="1"/>
    <col min="96" max="96" width="15.7109375" bestFit="1" customWidth="1"/>
    <col min="97" max="97" width="18.85546875" bestFit="1" customWidth="1"/>
    <col min="98" max="98" width="15.7109375" bestFit="1" customWidth="1"/>
    <col min="99" max="99" width="18.85546875" bestFit="1" customWidth="1"/>
    <col min="100" max="100" width="15.7109375" bestFit="1" customWidth="1"/>
    <col min="101" max="101" width="18.85546875" bestFit="1" customWidth="1"/>
    <col min="102" max="102" width="15.7109375" bestFit="1" customWidth="1"/>
    <col min="103" max="103" width="18.85546875" bestFit="1" customWidth="1"/>
    <col min="104" max="104" width="17.5703125" bestFit="1" customWidth="1"/>
    <col min="105" max="105" width="17.85546875" bestFit="1" customWidth="1"/>
    <col min="106" max="111" width="19.140625" bestFit="1" customWidth="1"/>
    <col min="112" max="112" width="15.85546875" customWidth="1"/>
    <col min="113" max="113" width="14.7109375" customWidth="1"/>
    <col min="114" max="114" width="16" customWidth="1"/>
    <col min="115" max="115" width="14.7109375" customWidth="1"/>
    <col min="116" max="116" width="14" bestFit="1" customWidth="1"/>
    <col min="117" max="117" width="14.42578125" bestFit="1" customWidth="1"/>
    <col min="118" max="118" width="20.5703125" bestFit="1" customWidth="1"/>
    <col min="119" max="119" width="18.7109375" bestFit="1" customWidth="1"/>
    <col min="120" max="120" width="19.42578125" bestFit="1" customWidth="1"/>
    <col min="121" max="121" width="14.7109375" bestFit="1" customWidth="1"/>
    <col min="122" max="122" width="20.42578125" bestFit="1" customWidth="1"/>
    <col min="123" max="123" width="17.140625" bestFit="1" customWidth="1"/>
    <col min="124" max="129" width="15.5703125" bestFit="1" customWidth="1"/>
    <col min="130" max="135" width="18.28515625" bestFit="1" customWidth="1"/>
    <col min="136" max="141" width="16.42578125" bestFit="1" customWidth="1"/>
    <col min="142" max="147" width="19.85546875" bestFit="1" customWidth="1"/>
    <col min="148" max="148" width="19.5703125" bestFit="1" customWidth="1"/>
    <col min="149" max="150" width="18.5703125" bestFit="1" customWidth="1"/>
    <col min="151" max="151" width="19.85546875" bestFit="1" customWidth="1"/>
    <col min="152" max="152" width="19.42578125" bestFit="1" customWidth="1"/>
    <col min="153" max="153" width="20.28515625" bestFit="1" customWidth="1"/>
    <col min="154" max="154" width="16.5703125" bestFit="1" customWidth="1"/>
    <col min="155" max="155" width="20.5703125" bestFit="1" customWidth="1"/>
    <col min="156" max="159" width="16.5703125" bestFit="1" customWidth="1"/>
    <col min="160" max="160" width="18.140625" bestFit="1" customWidth="1"/>
    <col min="161" max="161" width="16.5703125" bestFit="1" customWidth="1"/>
    <col min="162" max="162" width="18.5703125" bestFit="1" customWidth="1"/>
    <col min="163" max="163" width="19.5703125" bestFit="1" customWidth="1"/>
    <col min="164" max="164" width="18.85546875" bestFit="1" customWidth="1"/>
    <col min="165" max="165" width="13.85546875" bestFit="1" customWidth="1"/>
    <col min="166" max="166" width="14.140625" bestFit="1" customWidth="1"/>
    <col min="167" max="167" width="16.42578125" bestFit="1" customWidth="1"/>
    <col min="168" max="168" width="19.7109375" bestFit="1" customWidth="1"/>
    <col min="169" max="169" width="18.140625" bestFit="1" customWidth="1"/>
    <col min="170" max="170" width="16.5703125" bestFit="1" customWidth="1"/>
    <col min="171" max="171" width="14.140625" bestFit="1" customWidth="1"/>
    <col min="172" max="172" width="13.85546875" bestFit="1" customWidth="1"/>
    <col min="173" max="174" width="18.5703125" bestFit="1" customWidth="1"/>
    <col min="175" max="175" width="15.85546875" bestFit="1" customWidth="1"/>
    <col min="176" max="176" width="17.28515625" bestFit="1" customWidth="1"/>
    <col min="177" max="177" width="17.140625" bestFit="1" customWidth="1"/>
    <col min="178" max="178" width="16.5703125" bestFit="1" customWidth="1"/>
    <col min="179" max="179" width="15.5703125" bestFit="1" customWidth="1"/>
    <col min="180" max="361" width="14.7109375" bestFit="1" customWidth="1"/>
    <col min="362" max="362" width="18.42578125" bestFit="1" customWidth="1"/>
    <col min="363" max="363" width="19" bestFit="1" customWidth="1"/>
    <col min="364" max="364" width="20.42578125" bestFit="1" customWidth="1"/>
    <col min="365" max="365" width="20" bestFit="1" customWidth="1"/>
    <col min="366" max="366" width="17.140625" bestFit="1" customWidth="1"/>
    <col min="367" max="367" width="15.5703125" bestFit="1" customWidth="1"/>
    <col min="368" max="368" width="15.7109375" bestFit="1" customWidth="1"/>
    <col min="369" max="369" width="16.140625" bestFit="1" customWidth="1"/>
    <col min="370" max="370" width="17.5703125" bestFit="1" customWidth="1"/>
    <col min="371" max="372" width="12.5703125" bestFit="1" customWidth="1"/>
    <col min="373" max="373" width="14.7109375" bestFit="1" customWidth="1"/>
    <col min="374" max="374" width="14.85546875" bestFit="1" customWidth="1"/>
    <col min="375" max="375" width="14.42578125" bestFit="1" customWidth="1"/>
    <col min="376" max="376" width="13.7109375" bestFit="1" customWidth="1"/>
    <col min="377" max="377" width="19.7109375" bestFit="1" customWidth="1"/>
    <col min="378" max="378" width="13.7109375" bestFit="1" customWidth="1"/>
    <col min="379" max="379" width="19.7109375" bestFit="1" customWidth="1"/>
    <col min="380" max="380" width="13.7109375" bestFit="1" customWidth="1"/>
    <col min="381" max="381" width="19.7109375" bestFit="1" customWidth="1"/>
    <col min="382" max="382" width="13.7109375" bestFit="1" customWidth="1"/>
    <col min="383" max="383" width="19.7109375" bestFit="1" customWidth="1"/>
    <col min="384" max="384" width="13.7109375" bestFit="1" customWidth="1"/>
    <col min="385" max="385" width="19.7109375" bestFit="1" customWidth="1"/>
    <col min="386" max="386" width="13.7109375" bestFit="1" customWidth="1"/>
    <col min="387" max="387" width="19.7109375" bestFit="1" customWidth="1"/>
    <col min="388" max="388" width="13.7109375" bestFit="1" customWidth="1"/>
    <col min="389" max="389" width="19.7109375" bestFit="1" customWidth="1"/>
    <col min="390" max="390" width="13.7109375" bestFit="1" customWidth="1"/>
    <col min="391" max="391" width="19.7109375" bestFit="1" customWidth="1"/>
    <col min="392" max="392" width="13.7109375" bestFit="1" customWidth="1"/>
    <col min="393" max="393" width="19.7109375" bestFit="1" customWidth="1"/>
    <col min="394" max="394" width="14.140625" bestFit="1" customWidth="1"/>
    <col min="395" max="395" width="18.85546875" bestFit="1" customWidth="1"/>
    <col min="396" max="396" width="14.140625" bestFit="1" customWidth="1"/>
    <col min="397" max="397" width="18.85546875" bestFit="1" customWidth="1"/>
    <col min="398" max="398" width="14.140625" bestFit="1" customWidth="1"/>
    <col min="399" max="399" width="18.85546875" bestFit="1" customWidth="1"/>
    <col min="400" max="400" width="14.140625" bestFit="1" customWidth="1"/>
    <col min="401" max="401" width="18.85546875" bestFit="1" customWidth="1"/>
    <col min="402" max="402" width="14.140625" bestFit="1" customWidth="1"/>
    <col min="403" max="403" width="18.85546875" bestFit="1" customWidth="1"/>
    <col min="404" max="404" width="14.140625" bestFit="1" customWidth="1"/>
    <col min="405" max="405" width="18.85546875" bestFit="1" customWidth="1"/>
    <col min="406" max="406" width="14.140625" bestFit="1" customWidth="1"/>
    <col min="407" max="407" width="18.85546875" bestFit="1" customWidth="1"/>
    <col min="408" max="408" width="14.140625" bestFit="1" customWidth="1"/>
    <col min="409" max="409" width="18.85546875" bestFit="1" customWidth="1"/>
    <col min="410" max="410" width="14.140625" bestFit="1" customWidth="1"/>
    <col min="411" max="411" width="18.85546875" bestFit="1" customWidth="1"/>
    <col min="412" max="412" width="14.140625" bestFit="1" customWidth="1"/>
    <col min="413" max="413" width="18.85546875" bestFit="1" customWidth="1"/>
    <col min="414" max="414" width="14.140625" bestFit="1" customWidth="1"/>
    <col min="415" max="415" width="18.85546875" bestFit="1" customWidth="1"/>
    <col min="416" max="416" width="14.140625" bestFit="1" customWidth="1"/>
    <col min="417" max="417" width="18.85546875" bestFit="1" customWidth="1"/>
    <col min="418" max="418" width="14.140625" bestFit="1" customWidth="1"/>
    <col min="419" max="419" width="18.85546875" bestFit="1" customWidth="1"/>
    <col min="420" max="420" width="14.140625" bestFit="1" customWidth="1"/>
    <col min="421" max="421" width="18.85546875" bestFit="1" customWidth="1"/>
    <col min="422" max="422" width="14.140625" bestFit="1" customWidth="1"/>
    <col min="423" max="423" width="18.85546875" bestFit="1" customWidth="1"/>
    <col min="424" max="424" width="14.140625" bestFit="1" customWidth="1"/>
    <col min="425" max="425" width="18.85546875" bestFit="1" customWidth="1"/>
    <col min="426" max="426" width="14.140625" bestFit="1" customWidth="1"/>
    <col min="427" max="427" width="18.85546875" bestFit="1" customWidth="1"/>
    <col min="428" max="428" width="19.42578125" bestFit="1" customWidth="1"/>
    <col min="429" max="429" width="18.42578125" bestFit="1" customWidth="1"/>
    <col min="430" max="430" width="19.7109375" bestFit="1" customWidth="1"/>
    <col min="431" max="431" width="18.42578125" bestFit="1" customWidth="1"/>
    <col min="432" max="432" width="19.7109375" bestFit="1" customWidth="1"/>
    <col min="433" max="433" width="18.42578125" bestFit="1" customWidth="1"/>
    <col min="434" max="434" width="19.7109375" bestFit="1" customWidth="1"/>
    <col min="435" max="435" width="18.42578125" bestFit="1" customWidth="1"/>
    <col min="436" max="436" width="19.7109375" bestFit="1" customWidth="1"/>
    <col min="437" max="437" width="18.42578125" bestFit="1" customWidth="1"/>
    <col min="438" max="438" width="19.7109375" bestFit="1" customWidth="1"/>
    <col min="439" max="439" width="18.42578125" bestFit="1" customWidth="1"/>
    <col min="440" max="440" width="19.7109375" bestFit="1" customWidth="1"/>
    <col min="441" max="441" width="18.42578125" bestFit="1" customWidth="1"/>
    <col min="442" max="442" width="19.7109375" bestFit="1" customWidth="1"/>
    <col min="443" max="443" width="18.42578125" bestFit="1" customWidth="1"/>
    <col min="444" max="444" width="19.7109375" bestFit="1" customWidth="1"/>
    <col min="445" max="445" width="18.42578125" bestFit="1" customWidth="1"/>
    <col min="446" max="446" width="19.7109375" bestFit="1" customWidth="1"/>
    <col min="447" max="447" width="18.42578125" bestFit="1" customWidth="1"/>
    <col min="448" max="448" width="18.85546875" bestFit="1" customWidth="1"/>
    <col min="449" max="449" width="18.42578125" bestFit="1" customWidth="1"/>
    <col min="450" max="450" width="18.85546875" bestFit="1" customWidth="1"/>
    <col min="451" max="451" width="18.42578125" bestFit="1" customWidth="1"/>
    <col min="452" max="452" width="18.85546875" bestFit="1" customWidth="1"/>
    <col min="453" max="453" width="18.42578125" bestFit="1" customWidth="1"/>
    <col min="454" max="454" width="18.85546875" bestFit="1" customWidth="1"/>
    <col min="455" max="455" width="18.42578125" bestFit="1" customWidth="1"/>
    <col min="456" max="456" width="18.85546875" bestFit="1" customWidth="1"/>
    <col min="457" max="457" width="18.42578125" bestFit="1" customWidth="1"/>
    <col min="458" max="458" width="18.85546875" bestFit="1" customWidth="1"/>
    <col min="459" max="459" width="18.42578125" bestFit="1" customWidth="1"/>
    <col min="460" max="460" width="18.85546875" bestFit="1" customWidth="1"/>
    <col min="461" max="461" width="18.42578125" bestFit="1" customWidth="1"/>
    <col min="462" max="462" width="18.85546875" bestFit="1" customWidth="1"/>
    <col min="463" max="463" width="18.42578125" bestFit="1" customWidth="1"/>
    <col min="464" max="464" width="18.85546875" bestFit="1" customWidth="1"/>
    <col min="465" max="465" width="18.42578125" bestFit="1" customWidth="1"/>
    <col min="466" max="466" width="18.85546875" bestFit="1" customWidth="1"/>
    <col min="467" max="467" width="18.42578125" bestFit="1" customWidth="1"/>
    <col min="468" max="468" width="18.85546875" bestFit="1" customWidth="1"/>
    <col min="469" max="469" width="18.42578125" bestFit="1" customWidth="1"/>
    <col min="470" max="470" width="18.85546875" bestFit="1" customWidth="1"/>
    <col min="471" max="471" width="18.42578125" bestFit="1" customWidth="1"/>
    <col min="472" max="472" width="18.85546875" bestFit="1" customWidth="1"/>
    <col min="473" max="473" width="18.42578125" bestFit="1" customWidth="1"/>
    <col min="474" max="474" width="18.85546875" bestFit="1" customWidth="1"/>
    <col min="475" max="475" width="18.42578125" bestFit="1" customWidth="1"/>
    <col min="476" max="476" width="18.85546875" bestFit="1" customWidth="1"/>
    <col min="477" max="477" width="18.42578125" bestFit="1" customWidth="1"/>
    <col min="478" max="478" width="18.85546875" bestFit="1" customWidth="1"/>
    <col min="479" max="479" width="18.42578125" bestFit="1" customWidth="1"/>
    <col min="480" max="480" width="18.85546875" bestFit="1" customWidth="1"/>
    <col min="481" max="481" width="20.140625" bestFit="1" customWidth="1"/>
    <col min="482" max="502" width="20.42578125" bestFit="1" customWidth="1"/>
    <col min="503" max="503" width="20.5703125" bestFit="1" customWidth="1"/>
    <col min="504" max="532" width="20.42578125" bestFit="1" customWidth="1"/>
    <col min="533" max="533" width="20.5703125" bestFit="1" customWidth="1"/>
    <col min="534" max="540" width="20.42578125" bestFit="1" customWidth="1"/>
    <col min="541" max="541" width="21.7109375" bestFit="1" customWidth="1"/>
    <col min="542" max="690" width="20.42578125" bestFit="1" customWidth="1"/>
    <col min="691" max="691" width="12.140625" bestFit="1" customWidth="1"/>
    <col min="692" max="699" width="20.42578125" bestFit="1" customWidth="1"/>
    <col min="700" max="700" width="11.140625" bestFit="1" customWidth="1"/>
    <col min="701" max="709" width="20.42578125" bestFit="1" customWidth="1"/>
    <col min="710" max="710" width="9.140625" bestFit="1" customWidth="1"/>
    <col min="711" max="711" width="9.7109375" bestFit="1" customWidth="1"/>
    <col min="712" max="713" width="20.42578125" bestFit="1" customWidth="1"/>
    <col min="714" max="714" width="11.140625" bestFit="1" customWidth="1"/>
    <col min="715" max="729" width="20.42578125" bestFit="1" customWidth="1"/>
    <col min="730" max="730" width="22.5703125" bestFit="1" customWidth="1"/>
    <col min="731" max="731" width="84.28515625" bestFit="1" customWidth="1"/>
    <col min="732" max="733" width="37" bestFit="1" customWidth="1"/>
    <col min="734" max="734" width="18.85546875" bestFit="1" customWidth="1"/>
    <col min="735" max="735" width="10.85546875" bestFit="1" customWidth="1"/>
    <col min="736" max="736" width="17.5703125" bestFit="1" customWidth="1"/>
    <col min="737" max="737" width="13.42578125" bestFit="1" customWidth="1"/>
    <col min="738" max="738" width="12.85546875" bestFit="1" customWidth="1"/>
    <col min="739" max="739" width="16.5703125" bestFit="1" customWidth="1"/>
    <col min="740" max="742" width="18.28515625" bestFit="1" customWidth="1"/>
    <col min="743" max="743" width="17.28515625" bestFit="1" customWidth="1"/>
    <col min="744" max="744" width="16.7109375" bestFit="1" customWidth="1"/>
    <col min="745" max="745" width="17.7109375" bestFit="1" customWidth="1"/>
    <col min="746" max="746" width="17.140625" bestFit="1" customWidth="1"/>
    <col min="747" max="747" width="16.5703125" bestFit="1" customWidth="1"/>
    <col min="748" max="748" width="15.5703125" bestFit="1" customWidth="1"/>
    <col min="749" max="751" width="17.140625" bestFit="1" customWidth="1"/>
    <col min="752" max="752" width="16" bestFit="1" customWidth="1"/>
    <col min="753" max="753" width="15.5703125" bestFit="1" customWidth="1"/>
    <col min="754" max="754" width="16.42578125" bestFit="1" customWidth="1"/>
    <col min="755" max="755" width="15.140625" bestFit="1" customWidth="1"/>
    <col min="756" max="756" width="14.5703125" bestFit="1" customWidth="1"/>
    <col min="757" max="757" width="18" bestFit="1" customWidth="1"/>
    <col min="758" max="758" width="14.42578125" bestFit="1" customWidth="1"/>
    <col min="759" max="759" width="13.5703125" bestFit="1" customWidth="1"/>
    <col min="760" max="760" width="12.28515625" bestFit="1" customWidth="1"/>
    <col min="761" max="762" width="16.5703125" bestFit="1" customWidth="1"/>
    <col min="763" max="763" width="15.42578125" bestFit="1" customWidth="1"/>
    <col min="764" max="764" width="15.28515625" bestFit="1" customWidth="1"/>
    <col min="765" max="765" width="11.7109375" bestFit="1" customWidth="1"/>
  </cols>
  <sheetData>
    <row r="1" spans="1:765" s="51" customFormat="1" ht="50.45" customHeight="1" x14ac:dyDescent="0.2">
      <c r="A1" s="402" t="s">
        <v>0</v>
      </c>
      <c r="B1" s="402" t="s">
        <v>0</v>
      </c>
      <c r="C1" s="402" t="s">
        <v>0</v>
      </c>
      <c r="D1" s="402" t="s">
        <v>0</v>
      </c>
      <c r="E1" s="402" t="s">
        <v>0</v>
      </c>
      <c r="F1" s="402" t="s">
        <v>0</v>
      </c>
      <c r="G1" s="402" t="s">
        <v>0</v>
      </c>
      <c r="H1" s="402" t="s">
        <v>0</v>
      </c>
      <c r="I1" s="402" t="s">
        <v>0</v>
      </c>
      <c r="J1" s="402" t="s">
        <v>0</v>
      </c>
      <c r="K1" s="402" t="s">
        <v>0</v>
      </c>
      <c r="L1" s="402" t="s">
        <v>0</v>
      </c>
      <c r="M1" s="402" t="s">
        <v>0</v>
      </c>
      <c r="N1" s="402" t="s">
        <v>0</v>
      </c>
      <c r="O1" s="402" t="s">
        <v>0</v>
      </c>
      <c r="P1" s="402" t="s">
        <v>0</v>
      </c>
      <c r="Q1" s="402" t="s">
        <v>0</v>
      </c>
      <c r="R1" s="402" t="s">
        <v>0</v>
      </c>
      <c r="S1" s="402" t="s">
        <v>0</v>
      </c>
      <c r="T1" s="402" t="s">
        <v>0</v>
      </c>
      <c r="U1" s="402" t="s">
        <v>0</v>
      </c>
      <c r="V1" s="402" t="s">
        <v>0</v>
      </c>
      <c r="W1" s="402" t="s">
        <v>0</v>
      </c>
      <c r="X1" s="402" t="s">
        <v>0</v>
      </c>
      <c r="Y1" s="402" t="s">
        <v>0</v>
      </c>
      <c r="Z1" s="402" t="s">
        <v>0</v>
      </c>
      <c r="AA1" s="402" t="s">
        <v>0</v>
      </c>
      <c r="AB1" s="402" t="s">
        <v>0</v>
      </c>
      <c r="AC1" s="402" t="s">
        <v>0</v>
      </c>
      <c r="AD1" s="403" t="s">
        <v>660</v>
      </c>
      <c r="AE1" s="403" t="s">
        <v>660</v>
      </c>
      <c r="AF1" s="403" t="s">
        <v>660</v>
      </c>
      <c r="AG1" s="403" t="s">
        <v>660</v>
      </c>
      <c r="AH1" s="403" t="s">
        <v>660</v>
      </c>
      <c r="AI1" s="403" t="s">
        <v>660</v>
      </c>
      <c r="AJ1" s="403" t="s">
        <v>660</v>
      </c>
      <c r="AK1" s="403" t="s">
        <v>660</v>
      </c>
      <c r="AL1" s="403" t="s">
        <v>660</v>
      </c>
      <c r="AM1" s="403" t="s">
        <v>660</v>
      </c>
      <c r="AN1" s="403" t="s">
        <v>660</v>
      </c>
      <c r="AO1" s="403" t="s">
        <v>660</v>
      </c>
      <c r="AP1" s="403" t="s">
        <v>660</v>
      </c>
      <c r="AQ1" s="403" t="s">
        <v>660</v>
      </c>
      <c r="AR1" s="403" t="s">
        <v>660</v>
      </c>
      <c r="AS1" s="403" t="s">
        <v>660</v>
      </c>
      <c r="AT1" s="403" t="s">
        <v>660</v>
      </c>
      <c r="AU1" s="403" t="s">
        <v>660</v>
      </c>
      <c r="AV1" s="403" t="s">
        <v>660</v>
      </c>
      <c r="AW1" s="403" t="s">
        <v>660</v>
      </c>
      <c r="AX1" s="403" t="s">
        <v>660</v>
      </c>
      <c r="AY1" s="403" t="s">
        <v>660</v>
      </c>
      <c r="AZ1" s="407" t="s">
        <v>661</v>
      </c>
      <c r="BA1" s="407" t="s">
        <v>661</v>
      </c>
      <c r="BB1" s="407" t="s">
        <v>661</v>
      </c>
      <c r="BC1" s="407" t="s">
        <v>661</v>
      </c>
      <c r="BD1" s="407" t="s">
        <v>661</v>
      </c>
      <c r="BE1" s="407" t="s">
        <v>661</v>
      </c>
      <c r="BF1" s="407" t="s">
        <v>661</v>
      </c>
      <c r="BG1" s="407" t="s">
        <v>661</v>
      </c>
      <c r="BH1" s="407" t="s">
        <v>661</v>
      </c>
      <c r="BI1" s="407" t="s">
        <v>661</v>
      </c>
      <c r="BJ1" s="407" t="s">
        <v>661</v>
      </c>
      <c r="BK1" s="407" t="s">
        <v>661</v>
      </c>
      <c r="BL1" s="407" t="s">
        <v>661</v>
      </c>
      <c r="BM1" s="407" t="s">
        <v>661</v>
      </c>
      <c r="BN1" s="407" t="s">
        <v>661</v>
      </c>
      <c r="BO1" s="407" t="s">
        <v>661</v>
      </c>
      <c r="BP1" s="407" t="s">
        <v>661</v>
      </c>
      <c r="BQ1" s="407" t="s">
        <v>661</v>
      </c>
      <c r="BR1" s="407" t="s">
        <v>661</v>
      </c>
      <c r="BS1" s="407" t="s">
        <v>661</v>
      </c>
      <c r="BT1" s="407" t="s">
        <v>661</v>
      </c>
      <c r="BU1" s="407" t="s">
        <v>661</v>
      </c>
      <c r="BV1" s="407" t="s">
        <v>661</v>
      </c>
      <c r="BW1" s="407" t="s">
        <v>661</v>
      </c>
      <c r="BX1" s="407" t="s">
        <v>661</v>
      </c>
      <c r="BY1" s="407" t="s">
        <v>661</v>
      </c>
      <c r="BZ1" s="407" t="s">
        <v>661</v>
      </c>
      <c r="CA1" s="407" t="s">
        <v>661</v>
      </c>
      <c r="CB1" s="407" t="s">
        <v>661</v>
      </c>
      <c r="CC1" s="407" t="s">
        <v>661</v>
      </c>
      <c r="CD1" s="407" t="s">
        <v>661</v>
      </c>
      <c r="CE1" s="407" t="s">
        <v>661</v>
      </c>
      <c r="CF1" s="407" t="s">
        <v>661</v>
      </c>
      <c r="CG1" s="407" t="s">
        <v>661</v>
      </c>
      <c r="CH1" s="407" t="s">
        <v>661</v>
      </c>
      <c r="CI1" s="407" t="s">
        <v>661</v>
      </c>
      <c r="CJ1" s="407" t="s">
        <v>661</v>
      </c>
      <c r="CK1" s="407" t="s">
        <v>661</v>
      </c>
      <c r="CL1" s="407" t="s">
        <v>661</v>
      </c>
      <c r="CM1" s="407" t="s">
        <v>661</v>
      </c>
      <c r="CN1" s="407" t="s">
        <v>661</v>
      </c>
      <c r="CO1" s="407" t="s">
        <v>661</v>
      </c>
      <c r="CP1" s="407" t="s">
        <v>661</v>
      </c>
      <c r="CQ1" s="407" t="s">
        <v>661</v>
      </c>
      <c r="CR1" s="407" t="s">
        <v>661</v>
      </c>
      <c r="CS1" s="407" t="s">
        <v>661</v>
      </c>
      <c r="CT1" s="407" t="s">
        <v>661</v>
      </c>
      <c r="CU1" s="407" t="s">
        <v>661</v>
      </c>
      <c r="CV1" s="407" t="s">
        <v>661</v>
      </c>
      <c r="CW1" s="407" t="s">
        <v>661</v>
      </c>
      <c r="CX1" s="407" t="s">
        <v>661</v>
      </c>
      <c r="CY1" s="407" t="s">
        <v>661</v>
      </c>
      <c r="CZ1" s="407" t="s">
        <v>661</v>
      </c>
      <c r="DA1" s="408" t="s">
        <v>662</v>
      </c>
      <c r="DB1" s="408" t="s">
        <v>662</v>
      </c>
      <c r="DC1" s="408" t="s">
        <v>662</v>
      </c>
      <c r="DD1" s="408" t="s">
        <v>662</v>
      </c>
      <c r="DE1" s="408" t="s">
        <v>662</v>
      </c>
      <c r="DF1" s="408" t="s">
        <v>662</v>
      </c>
      <c r="DG1" s="408" t="s">
        <v>662</v>
      </c>
      <c r="DH1" s="408" t="s">
        <v>662</v>
      </c>
      <c r="DI1" s="408" t="s">
        <v>662</v>
      </c>
      <c r="DJ1" s="408" t="s">
        <v>662</v>
      </c>
      <c r="DK1" s="408" t="s">
        <v>662</v>
      </c>
      <c r="DL1" s="408" t="s">
        <v>662</v>
      </c>
      <c r="DM1" s="408" t="s">
        <v>662</v>
      </c>
      <c r="DN1" s="408" t="s">
        <v>662</v>
      </c>
      <c r="DO1" s="408" t="s">
        <v>662</v>
      </c>
      <c r="DP1" s="408" t="s">
        <v>662</v>
      </c>
      <c r="DQ1" s="408" t="s">
        <v>662</v>
      </c>
      <c r="DR1" s="408" t="s">
        <v>662</v>
      </c>
      <c r="DS1" s="408" t="s">
        <v>662</v>
      </c>
      <c r="DT1" s="408" t="s">
        <v>662</v>
      </c>
      <c r="DU1" s="408" t="s">
        <v>662</v>
      </c>
      <c r="DV1" s="408" t="s">
        <v>662</v>
      </c>
      <c r="DW1" s="408" t="s">
        <v>662</v>
      </c>
      <c r="DX1" s="408" t="s">
        <v>662</v>
      </c>
      <c r="DY1" s="408" t="s">
        <v>662</v>
      </c>
      <c r="DZ1" s="408" t="s">
        <v>662</v>
      </c>
      <c r="EA1" s="408" t="s">
        <v>662</v>
      </c>
      <c r="EB1" s="408" t="s">
        <v>662</v>
      </c>
      <c r="EC1" s="408" t="s">
        <v>662</v>
      </c>
      <c r="ED1" s="408" t="s">
        <v>662</v>
      </c>
      <c r="EE1" s="408" t="s">
        <v>662</v>
      </c>
      <c r="EF1" s="408" t="s">
        <v>662</v>
      </c>
      <c r="EG1" s="408" t="s">
        <v>662</v>
      </c>
      <c r="EH1" s="408" t="s">
        <v>662</v>
      </c>
      <c r="EI1" s="408" t="s">
        <v>662</v>
      </c>
      <c r="EJ1" s="408" t="s">
        <v>662</v>
      </c>
      <c r="EK1" s="408" t="s">
        <v>662</v>
      </c>
      <c r="EL1" s="408" t="s">
        <v>662</v>
      </c>
      <c r="EM1" s="408" t="s">
        <v>662</v>
      </c>
      <c r="EN1" s="408" t="s">
        <v>662</v>
      </c>
      <c r="EO1" s="408" t="s">
        <v>662</v>
      </c>
      <c r="EP1" s="408" t="s">
        <v>662</v>
      </c>
      <c r="EQ1" s="408" t="s">
        <v>662</v>
      </c>
      <c r="ER1" s="408" t="s">
        <v>662</v>
      </c>
      <c r="ES1" s="408" t="s">
        <v>662</v>
      </c>
      <c r="ET1" s="408" t="s">
        <v>662</v>
      </c>
      <c r="EU1" s="408" t="s">
        <v>662</v>
      </c>
      <c r="EV1" s="408" t="s">
        <v>662</v>
      </c>
      <c r="EW1" s="408" t="s">
        <v>662</v>
      </c>
      <c r="EX1" s="408" t="s">
        <v>662</v>
      </c>
      <c r="EY1" s="408" t="s">
        <v>662</v>
      </c>
      <c r="EZ1" s="408" t="s">
        <v>662</v>
      </c>
      <c r="FA1" s="408" t="s">
        <v>662</v>
      </c>
      <c r="FB1" s="408" t="s">
        <v>662</v>
      </c>
      <c r="FC1" s="408" t="s">
        <v>662</v>
      </c>
      <c r="FD1" s="404" t="s">
        <v>662</v>
      </c>
      <c r="FE1" s="404" t="s">
        <v>662</v>
      </c>
      <c r="FF1" s="404" t="s">
        <v>662</v>
      </c>
      <c r="FG1" s="404" t="s">
        <v>662</v>
      </c>
      <c r="FH1" s="404" t="s">
        <v>662</v>
      </c>
      <c r="FI1" s="404" t="s">
        <v>662</v>
      </c>
      <c r="FJ1" s="404" t="s">
        <v>662</v>
      </c>
      <c r="FK1" s="404" t="s">
        <v>662</v>
      </c>
      <c r="FL1" s="404" t="s">
        <v>662</v>
      </c>
      <c r="FM1" s="404" t="s">
        <v>662</v>
      </c>
      <c r="FN1" s="404" t="s">
        <v>662</v>
      </c>
      <c r="FO1" s="404" t="s">
        <v>662</v>
      </c>
      <c r="FP1" s="404" t="s">
        <v>662</v>
      </c>
      <c r="FQ1" s="404" t="s">
        <v>662</v>
      </c>
      <c r="FR1" s="404" t="s">
        <v>662</v>
      </c>
      <c r="FS1" s="404" t="s">
        <v>662</v>
      </c>
      <c r="FT1" s="404" t="s">
        <v>662</v>
      </c>
      <c r="FU1" s="404" t="s">
        <v>662</v>
      </c>
      <c r="FV1" s="404" t="s">
        <v>662</v>
      </c>
      <c r="FW1" s="404" t="s">
        <v>662</v>
      </c>
      <c r="FX1" s="409" t="s">
        <v>663</v>
      </c>
      <c r="FY1" s="409" t="s">
        <v>663</v>
      </c>
      <c r="FZ1" s="409" t="s">
        <v>663</v>
      </c>
      <c r="GA1" s="409" t="s">
        <v>663</v>
      </c>
      <c r="GB1" s="409" t="s">
        <v>663</v>
      </c>
      <c r="GC1" s="409" t="s">
        <v>663</v>
      </c>
      <c r="GD1" s="409" t="s">
        <v>663</v>
      </c>
      <c r="GE1" s="409" t="s">
        <v>663</v>
      </c>
      <c r="GF1" s="409" t="s">
        <v>663</v>
      </c>
      <c r="GG1" s="409" t="s">
        <v>663</v>
      </c>
      <c r="GH1" s="409" t="s">
        <v>663</v>
      </c>
      <c r="GI1" s="409" t="s">
        <v>663</v>
      </c>
      <c r="GJ1" s="409" t="s">
        <v>663</v>
      </c>
      <c r="GK1" s="409" t="s">
        <v>663</v>
      </c>
      <c r="GL1" s="409" t="s">
        <v>663</v>
      </c>
      <c r="GM1" s="409" t="s">
        <v>663</v>
      </c>
      <c r="GN1" s="409" t="s">
        <v>663</v>
      </c>
      <c r="GO1" s="409" t="s">
        <v>663</v>
      </c>
      <c r="GP1" s="409" t="s">
        <v>663</v>
      </c>
      <c r="GQ1" s="409" t="s">
        <v>663</v>
      </c>
      <c r="GR1" s="409" t="s">
        <v>663</v>
      </c>
      <c r="GS1" s="409" t="s">
        <v>663</v>
      </c>
      <c r="GT1" s="409" t="s">
        <v>663</v>
      </c>
      <c r="GU1" s="409" t="s">
        <v>663</v>
      </c>
      <c r="GV1" s="409" t="s">
        <v>663</v>
      </c>
      <c r="GW1" s="409" t="s">
        <v>663</v>
      </c>
      <c r="GX1" s="409" t="s">
        <v>663</v>
      </c>
      <c r="GY1" s="409" t="s">
        <v>663</v>
      </c>
      <c r="GZ1" s="409" t="s">
        <v>663</v>
      </c>
      <c r="HA1" s="409" t="s">
        <v>663</v>
      </c>
      <c r="HB1" s="409" t="s">
        <v>663</v>
      </c>
      <c r="HC1" s="409" t="s">
        <v>663</v>
      </c>
      <c r="HD1" s="409" t="s">
        <v>663</v>
      </c>
      <c r="HE1" s="409" t="s">
        <v>663</v>
      </c>
      <c r="HF1" s="409" t="s">
        <v>663</v>
      </c>
      <c r="HG1" s="409" t="s">
        <v>663</v>
      </c>
      <c r="HH1" s="409" t="s">
        <v>663</v>
      </c>
      <c r="HI1" s="409" t="s">
        <v>663</v>
      </c>
      <c r="HJ1" s="409" t="s">
        <v>663</v>
      </c>
      <c r="HK1" s="409" t="s">
        <v>663</v>
      </c>
      <c r="HL1" s="409" t="s">
        <v>663</v>
      </c>
      <c r="HM1" s="409" t="s">
        <v>663</v>
      </c>
      <c r="HN1" s="409" t="s">
        <v>663</v>
      </c>
      <c r="HO1" s="409" t="s">
        <v>663</v>
      </c>
      <c r="HP1" s="409" t="s">
        <v>663</v>
      </c>
      <c r="HQ1" s="409" t="s">
        <v>663</v>
      </c>
      <c r="HR1" s="409" t="s">
        <v>663</v>
      </c>
      <c r="HS1" s="409" t="s">
        <v>663</v>
      </c>
      <c r="HT1" s="409" t="s">
        <v>663</v>
      </c>
      <c r="HU1" s="409" t="s">
        <v>663</v>
      </c>
      <c r="HV1" s="409" t="s">
        <v>663</v>
      </c>
      <c r="HW1" s="409" t="s">
        <v>663</v>
      </c>
      <c r="HX1" s="409" t="s">
        <v>663</v>
      </c>
      <c r="HY1" s="409" t="s">
        <v>663</v>
      </c>
      <c r="HZ1" s="409" t="s">
        <v>663</v>
      </c>
      <c r="IA1" s="409" t="s">
        <v>663</v>
      </c>
      <c r="IB1" s="409" t="s">
        <v>663</v>
      </c>
      <c r="IC1" s="409" t="s">
        <v>663</v>
      </c>
      <c r="ID1" s="409" t="s">
        <v>663</v>
      </c>
      <c r="IE1" s="409" t="s">
        <v>663</v>
      </c>
      <c r="IF1" s="409" t="s">
        <v>663</v>
      </c>
      <c r="IG1" s="409" t="s">
        <v>663</v>
      </c>
      <c r="IH1" s="409" t="s">
        <v>663</v>
      </c>
      <c r="II1" s="409" t="s">
        <v>663</v>
      </c>
      <c r="IJ1" s="409" t="s">
        <v>663</v>
      </c>
      <c r="IK1" s="409" t="s">
        <v>663</v>
      </c>
      <c r="IL1" s="409" t="s">
        <v>663</v>
      </c>
      <c r="IM1" s="409" t="s">
        <v>663</v>
      </c>
      <c r="IN1" s="409" t="s">
        <v>663</v>
      </c>
      <c r="IO1" s="409" t="s">
        <v>663</v>
      </c>
      <c r="IP1" s="409" t="s">
        <v>663</v>
      </c>
      <c r="IQ1" s="409" t="s">
        <v>663</v>
      </c>
      <c r="IR1" s="409" t="s">
        <v>663</v>
      </c>
      <c r="IS1" s="409" t="s">
        <v>663</v>
      </c>
      <c r="IT1" s="409" t="s">
        <v>663</v>
      </c>
      <c r="IU1" s="409" t="s">
        <v>663</v>
      </c>
      <c r="IV1" s="409" t="s">
        <v>663</v>
      </c>
      <c r="IW1" s="409" t="s">
        <v>663</v>
      </c>
      <c r="IX1" s="409" t="s">
        <v>663</v>
      </c>
      <c r="IY1" s="409" t="s">
        <v>663</v>
      </c>
      <c r="IZ1" s="409" t="s">
        <v>663</v>
      </c>
      <c r="JA1" s="409" t="s">
        <v>663</v>
      </c>
      <c r="JB1" s="409" t="s">
        <v>663</v>
      </c>
      <c r="JC1" s="409" t="s">
        <v>663</v>
      </c>
      <c r="JD1" s="409" t="s">
        <v>663</v>
      </c>
      <c r="JE1" s="409" t="s">
        <v>663</v>
      </c>
      <c r="JF1" s="409" t="s">
        <v>663</v>
      </c>
      <c r="JG1" s="409" t="s">
        <v>663</v>
      </c>
      <c r="JH1" s="409" t="s">
        <v>663</v>
      </c>
      <c r="JI1" s="409" t="s">
        <v>663</v>
      </c>
      <c r="JJ1" s="409" t="s">
        <v>663</v>
      </c>
      <c r="JK1" s="409" t="s">
        <v>663</v>
      </c>
      <c r="JL1" s="409" t="s">
        <v>663</v>
      </c>
      <c r="JM1" s="409" t="s">
        <v>663</v>
      </c>
      <c r="JN1" s="409" t="s">
        <v>663</v>
      </c>
      <c r="JO1" s="409" t="s">
        <v>663</v>
      </c>
      <c r="JP1" s="409" t="s">
        <v>663</v>
      </c>
      <c r="JQ1" s="409" t="s">
        <v>663</v>
      </c>
      <c r="JR1" s="409" t="s">
        <v>663</v>
      </c>
      <c r="JS1" s="409" t="s">
        <v>663</v>
      </c>
      <c r="JT1" s="409" t="s">
        <v>663</v>
      </c>
      <c r="JU1" s="409" t="s">
        <v>663</v>
      </c>
      <c r="JV1" s="409" t="s">
        <v>663</v>
      </c>
      <c r="JW1" s="409" t="s">
        <v>663</v>
      </c>
      <c r="JX1" s="409" t="s">
        <v>663</v>
      </c>
      <c r="JY1" s="409" t="s">
        <v>663</v>
      </c>
      <c r="JZ1" s="409" t="s">
        <v>663</v>
      </c>
      <c r="KA1" s="409" t="s">
        <v>663</v>
      </c>
      <c r="KB1" s="409" t="s">
        <v>663</v>
      </c>
      <c r="KC1" s="409" t="s">
        <v>663</v>
      </c>
      <c r="KD1" s="409" t="s">
        <v>663</v>
      </c>
      <c r="KE1" s="409" t="s">
        <v>663</v>
      </c>
      <c r="KF1" s="409" t="s">
        <v>663</v>
      </c>
      <c r="KG1" s="409" t="s">
        <v>663</v>
      </c>
      <c r="KH1" s="409" t="s">
        <v>663</v>
      </c>
      <c r="KI1" s="409" t="s">
        <v>663</v>
      </c>
      <c r="KJ1" s="409" t="s">
        <v>663</v>
      </c>
      <c r="KK1" s="409" t="s">
        <v>663</v>
      </c>
      <c r="KL1" s="409" t="s">
        <v>663</v>
      </c>
      <c r="KM1" s="409" t="s">
        <v>663</v>
      </c>
      <c r="KN1" s="409" t="s">
        <v>663</v>
      </c>
      <c r="KO1" s="409" t="s">
        <v>663</v>
      </c>
      <c r="KP1" s="409" t="s">
        <v>663</v>
      </c>
      <c r="KQ1" s="409" t="s">
        <v>663</v>
      </c>
      <c r="KR1" s="409" t="s">
        <v>663</v>
      </c>
      <c r="KS1" s="409" t="s">
        <v>663</v>
      </c>
      <c r="KT1" s="409" t="s">
        <v>663</v>
      </c>
      <c r="KU1" s="409" t="s">
        <v>663</v>
      </c>
      <c r="KV1" s="409" t="s">
        <v>663</v>
      </c>
      <c r="KW1" s="409" t="s">
        <v>663</v>
      </c>
      <c r="KX1" s="409" t="s">
        <v>663</v>
      </c>
      <c r="KY1" s="409" t="s">
        <v>663</v>
      </c>
      <c r="KZ1" s="409" t="s">
        <v>663</v>
      </c>
      <c r="LA1" s="409" t="s">
        <v>663</v>
      </c>
      <c r="LB1" s="409" t="s">
        <v>663</v>
      </c>
      <c r="LC1" s="409" t="s">
        <v>663</v>
      </c>
      <c r="LD1" s="409" t="s">
        <v>663</v>
      </c>
      <c r="LE1" s="409" t="s">
        <v>663</v>
      </c>
      <c r="LF1" s="409" t="s">
        <v>663</v>
      </c>
      <c r="LG1" s="409" t="s">
        <v>663</v>
      </c>
      <c r="LH1" s="409" t="s">
        <v>663</v>
      </c>
      <c r="LI1" s="409" t="s">
        <v>663</v>
      </c>
      <c r="LJ1" s="409" t="s">
        <v>663</v>
      </c>
      <c r="LK1" s="409" t="s">
        <v>663</v>
      </c>
      <c r="LL1" s="409" t="s">
        <v>663</v>
      </c>
      <c r="LM1" s="409" t="s">
        <v>663</v>
      </c>
      <c r="LN1" s="409" t="s">
        <v>663</v>
      </c>
      <c r="LO1" s="409" t="s">
        <v>663</v>
      </c>
      <c r="LP1" s="409" t="s">
        <v>663</v>
      </c>
      <c r="LQ1" s="409" t="s">
        <v>663</v>
      </c>
      <c r="LR1" s="409" t="s">
        <v>663</v>
      </c>
      <c r="LS1" s="409" t="s">
        <v>663</v>
      </c>
      <c r="LT1" s="409" t="s">
        <v>663</v>
      </c>
      <c r="LU1" s="409" t="s">
        <v>663</v>
      </c>
      <c r="LV1" s="409" t="s">
        <v>663</v>
      </c>
      <c r="LW1" s="409" t="s">
        <v>663</v>
      </c>
      <c r="LX1" s="409" t="s">
        <v>663</v>
      </c>
      <c r="LY1" s="409" t="s">
        <v>663</v>
      </c>
      <c r="LZ1" s="409" t="s">
        <v>663</v>
      </c>
      <c r="MA1" s="409" t="s">
        <v>663</v>
      </c>
      <c r="MB1" s="409" t="s">
        <v>663</v>
      </c>
      <c r="MC1" s="409" t="s">
        <v>663</v>
      </c>
      <c r="MD1" s="409" t="s">
        <v>663</v>
      </c>
      <c r="ME1" s="409" t="s">
        <v>663</v>
      </c>
      <c r="MF1" s="409" t="s">
        <v>663</v>
      </c>
      <c r="MG1" s="409" t="s">
        <v>663</v>
      </c>
      <c r="MH1" s="409" t="s">
        <v>663</v>
      </c>
      <c r="MI1" s="409" t="s">
        <v>663</v>
      </c>
      <c r="MJ1" s="409" t="s">
        <v>663</v>
      </c>
      <c r="MK1" s="409" t="s">
        <v>663</v>
      </c>
      <c r="ML1" s="409" t="s">
        <v>663</v>
      </c>
      <c r="MM1" s="409" t="s">
        <v>663</v>
      </c>
      <c r="MN1" s="409" t="s">
        <v>663</v>
      </c>
      <c r="MO1" s="409" t="s">
        <v>663</v>
      </c>
      <c r="MP1" s="409" t="s">
        <v>663</v>
      </c>
      <c r="MQ1" s="409" t="s">
        <v>663</v>
      </c>
      <c r="MR1" s="409" t="s">
        <v>663</v>
      </c>
      <c r="MS1" s="409" t="s">
        <v>663</v>
      </c>
      <c r="MT1" s="409" t="s">
        <v>663</v>
      </c>
      <c r="MU1" s="409" t="s">
        <v>663</v>
      </c>
      <c r="MV1" s="409" t="s">
        <v>663</v>
      </c>
      <c r="MW1" s="409" t="s">
        <v>663</v>
      </c>
      <c r="MX1" s="409" t="s">
        <v>663</v>
      </c>
      <c r="MY1" s="409" t="s">
        <v>663</v>
      </c>
      <c r="MZ1" s="409" t="s">
        <v>663</v>
      </c>
      <c r="NA1" s="409" t="s">
        <v>663</v>
      </c>
      <c r="NB1" s="409" t="s">
        <v>663</v>
      </c>
      <c r="NC1" s="410" t="s">
        <v>664</v>
      </c>
      <c r="ND1" s="410" t="s">
        <v>664</v>
      </c>
      <c r="NE1" s="410" t="s">
        <v>664</v>
      </c>
      <c r="NF1" s="410" t="s">
        <v>664</v>
      </c>
      <c r="NG1" s="410" t="s">
        <v>664</v>
      </c>
      <c r="NH1" s="410" t="s">
        <v>664</v>
      </c>
      <c r="NI1" s="410" t="s">
        <v>664</v>
      </c>
      <c r="NJ1" s="410" t="s">
        <v>664</v>
      </c>
      <c r="NK1" s="410" t="s">
        <v>664</v>
      </c>
      <c r="NL1" s="411" t="s">
        <v>665</v>
      </c>
      <c r="NM1" s="411" t="s">
        <v>665</v>
      </c>
      <c r="NN1" s="411" t="s">
        <v>665</v>
      </c>
      <c r="NO1" s="411" t="s">
        <v>665</v>
      </c>
      <c r="NP1" s="411" t="s">
        <v>665</v>
      </c>
      <c r="NQ1" s="411" t="s">
        <v>665</v>
      </c>
      <c r="NR1" s="411" t="s">
        <v>665</v>
      </c>
      <c r="NS1" s="411" t="s">
        <v>665</v>
      </c>
      <c r="NT1" s="411" t="s">
        <v>665</v>
      </c>
      <c r="NU1" s="411" t="s">
        <v>665</v>
      </c>
      <c r="NV1" s="411" t="s">
        <v>665</v>
      </c>
      <c r="NW1" s="411" t="s">
        <v>665</v>
      </c>
      <c r="NX1" s="411" t="s">
        <v>665</v>
      </c>
      <c r="NY1" s="411" t="s">
        <v>665</v>
      </c>
      <c r="NZ1" s="411" t="s">
        <v>665</v>
      </c>
      <c r="OA1" s="411" t="s">
        <v>665</v>
      </c>
      <c r="OB1" s="411" t="s">
        <v>665</v>
      </c>
      <c r="OC1" s="411" t="s">
        <v>665</v>
      </c>
      <c r="OD1" s="411" t="s">
        <v>665</v>
      </c>
      <c r="OE1" s="411" t="s">
        <v>665</v>
      </c>
      <c r="OF1" s="411" t="s">
        <v>665</v>
      </c>
      <c r="OG1" s="411" t="s">
        <v>665</v>
      </c>
      <c r="OH1" s="411" t="s">
        <v>665</v>
      </c>
      <c r="OI1" s="411" t="s">
        <v>665</v>
      </c>
      <c r="OJ1" s="411" t="s">
        <v>665</v>
      </c>
      <c r="OK1" s="411" t="s">
        <v>665</v>
      </c>
      <c r="OL1" s="411" t="s">
        <v>665</v>
      </c>
      <c r="OM1" s="411" t="s">
        <v>665</v>
      </c>
      <c r="ON1" s="411" t="s">
        <v>665</v>
      </c>
      <c r="OO1" s="411" t="s">
        <v>665</v>
      </c>
      <c r="OP1" s="411" t="s">
        <v>665</v>
      </c>
      <c r="OQ1" s="411" t="s">
        <v>665</v>
      </c>
      <c r="OR1" s="411" t="s">
        <v>665</v>
      </c>
      <c r="OS1" s="411" t="s">
        <v>665</v>
      </c>
      <c r="OT1" s="411" t="s">
        <v>665</v>
      </c>
      <c r="OU1" s="411" t="s">
        <v>665</v>
      </c>
      <c r="OV1" s="411" t="s">
        <v>665</v>
      </c>
      <c r="OW1" s="411" t="s">
        <v>665</v>
      </c>
      <c r="OX1" s="411" t="s">
        <v>665</v>
      </c>
      <c r="OY1" s="411" t="s">
        <v>665</v>
      </c>
      <c r="OZ1" s="411" t="s">
        <v>665</v>
      </c>
      <c r="PA1" s="411" t="s">
        <v>665</v>
      </c>
      <c r="PB1" s="411" t="s">
        <v>665</v>
      </c>
      <c r="PC1" s="411" t="s">
        <v>665</v>
      </c>
      <c r="PD1" s="411" t="s">
        <v>665</v>
      </c>
      <c r="PE1" s="411" t="s">
        <v>665</v>
      </c>
      <c r="PF1" s="411" t="s">
        <v>665</v>
      </c>
      <c r="PG1" s="411" t="s">
        <v>665</v>
      </c>
      <c r="PH1" s="411" t="s">
        <v>665</v>
      </c>
      <c r="PI1" s="411" t="s">
        <v>665</v>
      </c>
      <c r="PJ1" s="411" t="s">
        <v>665</v>
      </c>
      <c r="PK1" s="411" t="s">
        <v>665</v>
      </c>
      <c r="PL1" s="411" t="s">
        <v>665</v>
      </c>
      <c r="PM1" s="412" t="s">
        <v>666</v>
      </c>
      <c r="PN1" s="412" t="s">
        <v>666</v>
      </c>
      <c r="PO1" s="412" t="s">
        <v>666</v>
      </c>
      <c r="PP1" s="412" t="s">
        <v>666</v>
      </c>
      <c r="PQ1" s="412" t="s">
        <v>666</v>
      </c>
      <c r="PR1" s="412" t="s">
        <v>666</v>
      </c>
      <c r="PS1" s="412" t="s">
        <v>666</v>
      </c>
      <c r="PT1" s="412" t="s">
        <v>666</v>
      </c>
      <c r="PU1" s="412" t="s">
        <v>666</v>
      </c>
      <c r="PV1" s="412" t="s">
        <v>666</v>
      </c>
      <c r="PW1" s="412" t="s">
        <v>666</v>
      </c>
      <c r="PX1" s="412" t="s">
        <v>666</v>
      </c>
      <c r="PY1" s="412" t="s">
        <v>666</v>
      </c>
      <c r="PZ1" s="412" t="s">
        <v>666</v>
      </c>
      <c r="QA1" s="412" t="s">
        <v>666</v>
      </c>
      <c r="QB1" s="412" t="s">
        <v>666</v>
      </c>
      <c r="QC1" s="412" t="s">
        <v>666</v>
      </c>
      <c r="QD1" s="412" t="s">
        <v>666</v>
      </c>
      <c r="QE1" s="412" t="s">
        <v>666</v>
      </c>
      <c r="QF1" s="412" t="s">
        <v>666</v>
      </c>
      <c r="QG1" s="412" t="s">
        <v>666</v>
      </c>
      <c r="QH1" s="412" t="s">
        <v>666</v>
      </c>
      <c r="QI1" s="412" t="s">
        <v>666</v>
      </c>
      <c r="QJ1" s="412" t="s">
        <v>666</v>
      </c>
      <c r="QK1" s="412" t="s">
        <v>666</v>
      </c>
      <c r="QL1" s="412" t="s">
        <v>666</v>
      </c>
      <c r="QM1" s="412" t="s">
        <v>666</v>
      </c>
      <c r="QN1" s="412" t="s">
        <v>666</v>
      </c>
      <c r="QO1" s="412" t="s">
        <v>666</v>
      </c>
      <c r="QP1" s="412" t="s">
        <v>666</v>
      </c>
      <c r="QQ1" s="412" t="s">
        <v>666</v>
      </c>
      <c r="QR1" s="412" t="s">
        <v>666</v>
      </c>
      <c r="QS1" s="412" t="s">
        <v>666</v>
      </c>
      <c r="QT1" s="412" t="s">
        <v>666</v>
      </c>
      <c r="QU1" s="412" t="s">
        <v>666</v>
      </c>
      <c r="QV1" s="412" t="s">
        <v>666</v>
      </c>
      <c r="QW1" s="412" t="s">
        <v>666</v>
      </c>
      <c r="QX1" s="412" t="s">
        <v>666</v>
      </c>
      <c r="QY1" s="412" t="s">
        <v>666</v>
      </c>
      <c r="QZ1" s="412" t="s">
        <v>666</v>
      </c>
      <c r="RA1" s="412" t="s">
        <v>666</v>
      </c>
      <c r="RB1" s="412" t="s">
        <v>666</v>
      </c>
      <c r="RC1" s="412" t="s">
        <v>666</v>
      </c>
      <c r="RD1" s="412" t="s">
        <v>666</v>
      </c>
      <c r="RE1" s="412" t="s">
        <v>666</v>
      </c>
      <c r="RF1" s="412" t="s">
        <v>666</v>
      </c>
      <c r="RG1" s="412" t="s">
        <v>666</v>
      </c>
      <c r="RH1" s="412" t="s">
        <v>666</v>
      </c>
      <c r="RI1" s="412" t="s">
        <v>666</v>
      </c>
      <c r="RJ1" s="412" t="s">
        <v>666</v>
      </c>
      <c r="RK1" s="412" t="s">
        <v>666</v>
      </c>
      <c r="RL1" s="412" t="s">
        <v>666</v>
      </c>
      <c r="RM1" s="412" t="s">
        <v>666</v>
      </c>
      <c r="RN1" s="413" t="s">
        <v>667</v>
      </c>
      <c r="RO1" s="413" t="s">
        <v>667</v>
      </c>
      <c r="RP1" s="413" t="s">
        <v>667</v>
      </c>
      <c r="RQ1" s="413" t="s">
        <v>667</v>
      </c>
      <c r="RR1" s="413" t="s">
        <v>667</v>
      </c>
      <c r="RS1" s="413" t="s">
        <v>667</v>
      </c>
      <c r="RT1" s="413" t="s">
        <v>667</v>
      </c>
      <c r="RU1" s="413" t="s">
        <v>667</v>
      </c>
      <c r="RV1" s="413" t="s">
        <v>667</v>
      </c>
      <c r="RW1" s="413" t="s">
        <v>667</v>
      </c>
      <c r="RX1" s="413" t="s">
        <v>667</v>
      </c>
      <c r="RY1" s="413" t="s">
        <v>667</v>
      </c>
      <c r="RZ1" s="413" t="s">
        <v>667</v>
      </c>
      <c r="SA1" s="413" t="s">
        <v>667</v>
      </c>
      <c r="SB1" s="413" t="s">
        <v>667</v>
      </c>
      <c r="SC1" s="413" t="s">
        <v>667</v>
      </c>
      <c r="SD1" s="413" t="s">
        <v>667</v>
      </c>
      <c r="SE1" s="413" t="s">
        <v>667</v>
      </c>
      <c r="SF1" s="413" t="s">
        <v>667</v>
      </c>
      <c r="SG1" s="413" t="s">
        <v>667</v>
      </c>
      <c r="SH1" s="413" t="s">
        <v>667</v>
      </c>
      <c r="SI1" s="413" t="s">
        <v>667</v>
      </c>
      <c r="SJ1" s="413" t="s">
        <v>667</v>
      </c>
      <c r="SK1" s="413" t="s">
        <v>667</v>
      </c>
      <c r="SL1" s="413" t="s">
        <v>667</v>
      </c>
      <c r="SM1" s="413" t="s">
        <v>667</v>
      </c>
      <c r="SN1" s="413" t="s">
        <v>667</v>
      </c>
      <c r="SO1" s="413" t="s">
        <v>667</v>
      </c>
      <c r="SP1" s="413" t="s">
        <v>667</v>
      </c>
      <c r="SQ1" s="413" t="s">
        <v>667</v>
      </c>
      <c r="SR1" s="413" t="s">
        <v>667</v>
      </c>
      <c r="SS1" s="413" t="s">
        <v>667</v>
      </c>
      <c r="ST1" s="413" t="s">
        <v>667</v>
      </c>
      <c r="SU1" s="413" t="s">
        <v>667</v>
      </c>
      <c r="SV1" s="413" t="s">
        <v>667</v>
      </c>
      <c r="SW1" s="413" t="s">
        <v>667</v>
      </c>
      <c r="SX1" s="413" t="s">
        <v>667</v>
      </c>
      <c r="SY1" s="413" t="s">
        <v>667</v>
      </c>
      <c r="SZ1" s="413" t="s">
        <v>667</v>
      </c>
      <c r="TA1" s="413" t="s">
        <v>667</v>
      </c>
      <c r="TB1" s="413" t="s">
        <v>667</v>
      </c>
      <c r="TC1" s="413" t="s">
        <v>667</v>
      </c>
      <c r="TD1" s="413" t="s">
        <v>667</v>
      </c>
      <c r="TE1" s="413" t="s">
        <v>667</v>
      </c>
      <c r="TF1" s="413" t="s">
        <v>667</v>
      </c>
      <c r="TG1" s="413" t="s">
        <v>667</v>
      </c>
      <c r="TH1" s="413" t="s">
        <v>667</v>
      </c>
      <c r="TI1" s="413" t="s">
        <v>667</v>
      </c>
      <c r="TJ1" s="413" t="s">
        <v>667</v>
      </c>
      <c r="TK1" s="413" t="s">
        <v>667</v>
      </c>
      <c r="TL1" s="413" t="s">
        <v>667</v>
      </c>
      <c r="TM1" s="413" t="s">
        <v>667</v>
      </c>
      <c r="TN1" s="413" t="s">
        <v>667</v>
      </c>
      <c r="TO1" s="413" t="s">
        <v>667</v>
      </c>
      <c r="TP1" s="414" t="s">
        <v>667</v>
      </c>
      <c r="TQ1" s="414" t="s">
        <v>667</v>
      </c>
      <c r="TR1" s="414" t="s">
        <v>667</v>
      </c>
      <c r="TS1" s="414" t="s">
        <v>667</v>
      </c>
      <c r="TT1" s="414" t="s">
        <v>667</v>
      </c>
      <c r="TU1" s="414" t="s">
        <v>667</v>
      </c>
      <c r="TV1" s="415" t="s">
        <v>667</v>
      </c>
      <c r="TW1" s="416" t="s">
        <v>668</v>
      </c>
      <c r="TX1" s="416" t="s">
        <v>668</v>
      </c>
      <c r="TY1" s="416" t="s">
        <v>668</v>
      </c>
      <c r="TZ1" s="416" t="s">
        <v>668</v>
      </c>
      <c r="UA1" s="416" t="s">
        <v>668</v>
      </c>
      <c r="UB1" s="416" t="s">
        <v>668</v>
      </c>
      <c r="UC1" s="416" t="s">
        <v>668</v>
      </c>
      <c r="UD1" s="416" t="s">
        <v>668</v>
      </c>
      <c r="UE1" s="416" t="s">
        <v>668</v>
      </c>
      <c r="UF1" s="416" t="s">
        <v>668</v>
      </c>
      <c r="UG1" s="416" t="s">
        <v>668</v>
      </c>
      <c r="UH1" s="416" t="s">
        <v>668</v>
      </c>
      <c r="UI1" s="416" t="s">
        <v>668</v>
      </c>
      <c r="UJ1" s="416" t="s">
        <v>668</v>
      </c>
      <c r="UK1" s="416" t="s">
        <v>668</v>
      </c>
      <c r="UL1" s="416" t="s">
        <v>668</v>
      </c>
      <c r="UM1" s="416" t="s">
        <v>668</v>
      </c>
      <c r="UN1" s="416" t="s">
        <v>668</v>
      </c>
      <c r="UO1" s="416" t="s">
        <v>668</v>
      </c>
      <c r="UP1" s="416" t="s">
        <v>668</v>
      </c>
      <c r="UQ1" s="416" t="s">
        <v>668</v>
      </c>
      <c r="UR1" s="416" t="s">
        <v>668</v>
      </c>
      <c r="US1" s="416" t="s">
        <v>668</v>
      </c>
      <c r="UT1" s="416" t="s">
        <v>668</v>
      </c>
      <c r="UU1" s="416" t="s">
        <v>668</v>
      </c>
      <c r="UV1" s="416" t="s">
        <v>668</v>
      </c>
      <c r="UW1" s="416" t="s">
        <v>668</v>
      </c>
      <c r="UX1" s="416" t="s">
        <v>668</v>
      </c>
      <c r="UY1" s="416" t="s">
        <v>668</v>
      </c>
      <c r="UZ1" s="416" t="s">
        <v>668</v>
      </c>
      <c r="VA1" s="416" t="s">
        <v>668</v>
      </c>
      <c r="VB1" s="416" t="s">
        <v>668</v>
      </c>
      <c r="VC1" s="416" t="s">
        <v>668</v>
      </c>
      <c r="VD1" s="416" t="s">
        <v>668</v>
      </c>
      <c r="VE1" s="416" t="s">
        <v>668</v>
      </c>
      <c r="VF1" s="416" t="s">
        <v>668</v>
      </c>
      <c r="VG1" s="416" t="s">
        <v>668</v>
      </c>
      <c r="VH1" s="416" t="s">
        <v>668</v>
      </c>
      <c r="VI1" s="416" t="s">
        <v>668</v>
      </c>
      <c r="VJ1" s="416" t="s">
        <v>668</v>
      </c>
      <c r="VK1" s="416" t="s">
        <v>668</v>
      </c>
      <c r="VL1" s="416" t="s">
        <v>668</v>
      </c>
      <c r="VM1" s="416" t="s">
        <v>668</v>
      </c>
      <c r="VN1" s="416" t="s">
        <v>668</v>
      </c>
      <c r="VO1" s="416" t="s">
        <v>668</v>
      </c>
      <c r="VP1" s="416" t="s">
        <v>668</v>
      </c>
      <c r="VQ1" s="416" t="s">
        <v>668</v>
      </c>
      <c r="VR1" s="416" t="s">
        <v>668</v>
      </c>
      <c r="VS1" s="416" t="s">
        <v>668</v>
      </c>
      <c r="VT1" s="416" t="s">
        <v>668</v>
      </c>
      <c r="VU1" s="416" t="s">
        <v>668</v>
      </c>
      <c r="VV1" s="416" t="s">
        <v>668</v>
      </c>
      <c r="VW1" s="416" t="s">
        <v>668</v>
      </c>
      <c r="VX1" s="416" t="s">
        <v>668</v>
      </c>
      <c r="VY1" s="416" t="s">
        <v>668</v>
      </c>
      <c r="VZ1" s="416" t="s">
        <v>668</v>
      </c>
      <c r="WA1" s="416" t="s">
        <v>668</v>
      </c>
      <c r="WB1" s="416" t="s">
        <v>668</v>
      </c>
      <c r="WC1" s="416" t="s">
        <v>668</v>
      </c>
      <c r="WD1" s="416" t="s">
        <v>668</v>
      </c>
      <c r="WE1" s="416" t="s">
        <v>668</v>
      </c>
      <c r="WF1" s="416" t="s">
        <v>668</v>
      </c>
      <c r="WG1" s="416" t="s">
        <v>668</v>
      </c>
      <c r="WH1" s="416" t="s">
        <v>668</v>
      </c>
      <c r="WI1" s="416" t="s">
        <v>668</v>
      </c>
      <c r="WJ1" s="416" t="s">
        <v>668</v>
      </c>
      <c r="WK1" s="416" t="s">
        <v>668</v>
      </c>
      <c r="WL1" s="416" t="s">
        <v>668</v>
      </c>
      <c r="WM1" s="416" t="s">
        <v>668</v>
      </c>
      <c r="WN1" s="416" t="s">
        <v>668</v>
      </c>
      <c r="WO1" s="416" t="s">
        <v>668</v>
      </c>
      <c r="WP1" s="416" t="s">
        <v>668</v>
      </c>
      <c r="WQ1" s="416" t="s">
        <v>668</v>
      </c>
      <c r="WR1" s="416" t="s">
        <v>668</v>
      </c>
      <c r="WS1" s="416" t="s">
        <v>668</v>
      </c>
      <c r="WT1" s="416" t="s">
        <v>668</v>
      </c>
      <c r="WU1" s="416" t="s">
        <v>668</v>
      </c>
      <c r="WV1" s="416" t="s">
        <v>668</v>
      </c>
      <c r="WW1" s="416" t="s">
        <v>668</v>
      </c>
      <c r="WX1" s="416" t="s">
        <v>668</v>
      </c>
      <c r="WY1" s="416" t="s">
        <v>668</v>
      </c>
      <c r="WZ1" s="416" t="s">
        <v>668</v>
      </c>
      <c r="XA1" s="416" t="s">
        <v>668</v>
      </c>
      <c r="XB1" s="416" t="s">
        <v>668</v>
      </c>
      <c r="XC1" s="416" t="s">
        <v>668</v>
      </c>
      <c r="XD1" s="416" t="s">
        <v>668</v>
      </c>
      <c r="XE1" s="416" t="s">
        <v>668</v>
      </c>
      <c r="XF1" s="416" t="s">
        <v>668</v>
      </c>
      <c r="XG1" s="416" t="s">
        <v>668</v>
      </c>
      <c r="XH1" s="416" t="s">
        <v>668</v>
      </c>
      <c r="XI1" s="416" t="s">
        <v>668</v>
      </c>
      <c r="XJ1" s="416" t="s">
        <v>668</v>
      </c>
      <c r="XK1" s="416" t="s">
        <v>668</v>
      </c>
      <c r="XL1" s="416" t="s">
        <v>668</v>
      </c>
      <c r="XM1" s="416" t="s">
        <v>668</v>
      </c>
      <c r="XN1" s="416" t="s">
        <v>668</v>
      </c>
      <c r="XO1" s="416" t="s">
        <v>668</v>
      </c>
      <c r="XP1" s="416" t="s">
        <v>668</v>
      </c>
      <c r="XQ1" s="416" t="s">
        <v>668</v>
      </c>
      <c r="XR1" s="416" t="s">
        <v>668</v>
      </c>
      <c r="XS1" s="416" t="s">
        <v>668</v>
      </c>
      <c r="XT1" s="416" t="s">
        <v>668</v>
      </c>
      <c r="XU1" s="416" t="s">
        <v>668</v>
      </c>
      <c r="XV1" s="416" t="s">
        <v>668</v>
      </c>
      <c r="XW1" s="416" t="s">
        <v>668</v>
      </c>
      <c r="XX1" s="416" t="s">
        <v>668</v>
      </c>
      <c r="XY1" s="416" t="s">
        <v>668</v>
      </c>
      <c r="XZ1" s="416" t="s">
        <v>668</v>
      </c>
      <c r="YA1" s="416" t="s">
        <v>668</v>
      </c>
      <c r="YB1" s="416" t="s">
        <v>668</v>
      </c>
      <c r="YC1" s="416" t="s">
        <v>668</v>
      </c>
      <c r="YD1" s="416" t="s">
        <v>668</v>
      </c>
      <c r="YE1" s="416" t="s">
        <v>668</v>
      </c>
      <c r="YF1" s="416" t="s">
        <v>668</v>
      </c>
      <c r="YG1" s="416" t="s">
        <v>668</v>
      </c>
      <c r="YH1" s="416" t="s">
        <v>668</v>
      </c>
      <c r="YI1" s="416" t="s">
        <v>668</v>
      </c>
      <c r="YJ1" s="416" t="s">
        <v>668</v>
      </c>
      <c r="YK1" s="416" t="s">
        <v>668</v>
      </c>
      <c r="YL1" s="416" t="s">
        <v>668</v>
      </c>
      <c r="YM1" s="416" t="s">
        <v>668</v>
      </c>
      <c r="YN1" s="416" t="s">
        <v>668</v>
      </c>
      <c r="YO1" s="416" t="s">
        <v>668</v>
      </c>
      <c r="YP1" s="416" t="s">
        <v>668</v>
      </c>
      <c r="YQ1" s="416" t="s">
        <v>668</v>
      </c>
      <c r="YR1" s="416" t="s">
        <v>668</v>
      </c>
      <c r="YS1" s="416" t="s">
        <v>668</v>
      </c>
      <c r="YT1" s="416" t="s">
        <v>668</v>
      </c>
      <c r="YU1" s="416" t="s">
        <v>668</v>
      </c>
      <c r="YV1" s="416" t="s">
        <v>668</v>
      </c>
      <c r="YW1" s="416" t="s">
        <v>668</v>
      </c>
      <c r="YX1" s="416" t="s">
        <v>668</v>
      </c>
      <c r="YY1" s="416" t="s">
        <v>668</v>
      </c>
      <c r="YZ1" s="416" t="s">
        <v>668</v>
      </c>
      <c r="ZA1" s="416" t="s">
        <v>668</v>
      </c>
      <c r="ZB1" s="416" t="s">
        <v>668</v>
      </c>
      <c r="ZC1" s="416" t="s">
        <v>668</v>
      </c>
      <c r="ZD1" s="416" t="s">
        <v>668</v>
      </c>
      <c r="ZE1" s="416" t="s">
        <v>668</v>
      </c>
      <c r="ZF1" s="416" t="s">
        <v>668</v>
      </c>
      <c r="ZG1" s="416" t="s">
        <v>668</v>
      </c>
      <c r="ZH1" s="416" t="s">
        <v>668</v>
      </c>
      <c r="ZI1" s="416" t="s">
        <v>668</v>
      </c>
      <c r="ZJ1" s="416" t="s">
        <v>668</v>
      </c>
      <c r="ZK1" s="416" t="s">
        <v>668</v>
      </c>
      <c r="ZL1" s="416" t="s">
        <v>668</v>
      </c>
      <c r="ZM1" s="416" t="s">
        <v>668</v>
      </c>
      <c r="ZN1" s="416" t="s">
        <v>668</v>
      </c>
      <c r="ZO1" s="416" t="s">
        <v>668</v>
      </c>
      <c r="ZP1" s="416" t="s">
        <v>668</v>
      </c>
      <c r="ZQ1" s="416" t="s">
        <v>668</v>
      </c>
      <c r="ZR1" s="416" t="s">
        <v>668</v>
      </c>
      <c r="ZS1" s="416" t="s">
        <v>668</v>
      </c>
      <c r="ZT1" s="416" t="s">
        <v>668</v>
      </c>
      <c r="ZU1" s="416" t="s">
        <v>668</v>
      </c>
      <c r="ZV1" s="416" t="s">
        <v>668</v>
      </c>
      <c r="ZW1" s="416" t="s">
        <v>668</v>
      </c>
      <c r="ZX1" s="416" t="s">
        <v>668</v>
      </c>
      <c r="ZY1" s="416" t="s">
        <v>668</v>
      </c>
      <c r="ZZ1" s="416" t="s">
        <v>668</v>
      </c>
      <c r="AAA1" s="416" t="s">
        <v>668</v>
      </c>
      <c r="AAB1" s="416" t="s">
        <v>668</v>
      </c>
      <c r="AAC1" s="416" t="s">
        <v>668</v>
      </c>
      <c r="AAD1" s="416" t="s">
        <v>668</v>
      </c>
      <c r="AAE1" s="416" t="s">
        <v>668</v>
      </c>
      <c r="AAF1" s="416" t="s">
        <v>668</v>
      </c>
      <c r="AAG1" s="416" t="s">
        <v>668</v>
      </c>
      <c r="AAH1" s="416" t="s">
        <v>668</v>
      </c>
      <c r="AAI1" s="416" t="s">
        <v>668</v>
      </c>
      <c r="AAJ1" s="416" t="s">
        <v>668</v>
      </c>
      <c r="AAK1" s="416" t="s">
        <v>668</v>
      </c>
      <c r="AAL1" s="416" t="s">
        <v>668</v>
      </c>
      <c r="AAM1" s="416" t="s">
        <v>668</v>
      </c>
      <c r="AAN1" s="416" t="s">
        <v>668</v>
      </c>
      <c r="AAO1" s="416" t="s">
        <v>668</v>
      </c>
      <c r="AAP1" s="416" t="s">
        <v>668</v>
      </c>
      <c r="AAQ1" s="416" t="s">
        <v>668</v>
      </c>
      <c r="AAR1" s="416" t="s">
        <v>668</v>
      </c>
      <c r="AAS1" s="416" t="s">
        <v>668</v>
      </c>
      <c r="AAT1" s="416" t="s">
        <v>668</v>
      </c>
      <c r="AAU1" s="416" t="s">
        <v>668</v>
      </c>
      <c r="AAV1" s="416" t="s">
        <v>668</v>
      </c>
      <c r="AAW1" s="416" t="s">
        <v>668</v>
      </c>
      <c r="AAX1" s="416" t="s">
        <v>668</v>
      </c>
      <c r="AAY1" s="416" t="s">
        <v>668</v>
      </c>
      <c r="AAZ1" s="416" t="s">
        <v>668</v>
      </c>
      <c r="ABA1" s="416" t="s">
        <v>668</v>
      </c>
      <c r="ABB1" s="417" t="s">
        <v>669</v>
      </c>
      <c r="ABC1" s="417" t="s">
        <v>669</v>
      </c>
      <c r="ABD1" s="417" t="s">
        <v>669</v>
      </c>
      <c r="ABE1" s="417" t="s">
        <v>669</v>
      </c>
      <c r="ABF1" s="417" t="s">
        <v>669</v>
      </c>
      <c r="ABG1" s="417" t="s">
        <v>669</v>
      </c>
      <c r="ABH1" s="417" t="s">
        <v>669</v>
      </c>
      <c r="ABI1" s="417" t="s">
        <v>669</v>
      </c>
      <c r="ABJ1" s="417" t="s">
        <v>669</v>
      </c>
      <c r="ABK1" s="417" t="s">
        <v>669</v>
      </c>
      <c r="ABL1" s="417" t="s">
        <v>669</v>
      </c>
      <c r="ABM1" s="417" t="s">
        <v>669</v>
      </c>
      <c r="ABN1" s="417" t="s">
        <v>669</v>
      </c>
      <c r="ABO1" s="417" t="s">
        <v>669</v>
      </c>
      <c r="ABP1" s="417" t="s">
        <v>669</v>
      </c>
      <c r="ABQ1" s="417" t="s">
        <v>669</v>
      </c>
      <c r="ABR1" s="417" t="s">
        <v>669</v>
      </c>
      <c r="ABS1" s="417" t="s">
        <v>669</v>
      </c>
      <c r="ABT1" s="417" t="s">
        <v>669</v>
      </c>
      <c r="ABU1" s="417" t="s">
        <v>669</v>
      </c>
      <c r="ABV1" s="417" t="s">
        <v>669</v>
      </c>
      <c r="ABW1" s="417" t="s">
        <v>669</v>
      </c>
      <c r="ABX1" s="417" t="s">
        <v>669</v>
      </c>
      <c r="ABY1" s="417" t="s">
        <v>669</v>
      </c>
      <c r="ABZ1" s="417" t="s">
        <v>669</v>
      </c>
      <c r="ACA1" s="417" t="s">
        <v>669</v>
      </c>
      <c r="ACB1" s="417" t="s">
        <v>669</v>
      </c>
      <c r="ACC1" s="417" t="s">
        <v>669</v>
      </c>
      <c r="ACD1" s="417" t="s">
        <v>669</v>
      </c>
      <c r="ACE1" s="417" t="s">
        <v>669</v>
      </c>
      <c r="ACF1" s="417" t="s">
        <v>669</v>
      </c>
      <c r="ACG1" s="417" t="s">
        <v>669</v>
      </c>
      <c r="ACH1" s="417" t="s">
        <v>669</v>
      </c>
      <c r="ACI1" s="417" t="s">
        <v>669</v>
      </c>
      <c r="ACJ1" s="417" t="s">
        <v>669</v>
      </c>
      <c r="ACK1" s="417" t="s">
        <v>669</v>
      </c>
    </row>
    <row r="2" spans="1:765" s="48" customFormat="1" ht="38.25" x14ac:dyDescent="0.2">
      <c r="A2" s="405" t="s">
        <v>13</v>
      </c>
      <c r="B2" s="405" t="s">
        <v>17</v>
      </c>
      <c r="C2" s="405" t="s">
        <v>21</v>
      </c>
      <c r="D2" s="405" t="s">
        <v>24</v>
      </c>
      <c r="E2" s="405" t="s">
        <v>26</v>
      </c>
      <c r="F2" s="405" t="s">
        <v>28</v>
      </c>
      <c r="G2" s="405" t="s">
        <v>30</v>
      </c>
      <c r="H2" s="405" t="s">
        <v>32</v>
      </c>
      <c r="I2" s="405" t="s">
        <v>34</v>
      </c>
      <c r="J2" s="405" t="s">
        <v>36</v>
      </c>
      <c r="K2" s="405" t="s">
        <v>39</v>
      </c>
      <c r="L2" s="405" t="s">
        <v>41</v>
      </c>
      <c r="M2" s="405" t="s">
        <v>43</v>
      </c>
      <c r="N2" s="405" t="s">
        <v>45</v>
      </c>
      <c r="O2" s="405" t="s">
        <v>47</v>
      </c>
      <c r="P2" s="405" t="s">
        <v>50</v>
      </c>
      <c r="Q2" s="405" t="s">
        <v>52</v>
      </c>
      <c r="R2" s="405" t="s">
        <v>54</v>
      </c>
      <c r="S2" s="405" t="s">
        <v>56</v>
      </c>
      <c r="T2" s="405" t="s">
        <v>58</v>
      </c>
      <c r="U2" s="405" t="s">
        <v>60</v>
      </c>
      <c r="V2" s="405" t="s">
        <v>62</v>
      </c>
      <c r="W2" s="405" t="s">
        <v>64</v>
      </c>
      <c r="X2" s="405" t="s">
        <v>66</v>
      </c>
      <c r="Y2" s="405" t="s">
        <v>68</v>
      </c>
      <c r="Z2" s="405" t="s">
        <v>70</v>
      </c>
      <c r="AA2" s="405" t="s">
        <v>72</v>
      </c>
      <c r="AB2" s="405" t="s">
        <v>75</v>
      </c>
      <c r="AC2" s="405" t="s">
        <v>77</v>
      </c>
      <c r="AD2" s="403" t="s">
        <v>92</v>
      </c>
      <c r="AE2" s="403" t="s">
        <v>94</v>
      </c>
      <c r="AF2" s="403" t="s">
        <v>96</v>
      </c>
      <c r="AG2" s="403" t="s">
        <v>98</v>
      </c>
      <c r="AH2" s="403" t="s">
        <v>100</v>
      </c>
      <c r="AI2" s="403" t="s">
        <v>102</v>
      </c>
      <c r="AJ2" s="403" t="s">
        <v>104</v>
      </c>
      <c r="AK2" s="403" t="s">
        <v>106</v>
      </c>
      <c r="AL2" s="403" t="s">
        <v>108</v>
      </c>
      <c r="AM2" s="403" t="s">
        <v>110</v>
      </c>
      <c r="AN2" s="403" t="s">
        <v>112</v>
      </c>
      <c r="AO2" s="403" t="s">
        <v>114</v>
      </c>
      <c r="AP2" s="403" t="s">
        <v>116</v>
      </c>
      <c r="AQ2" s="403" t="s">
        <v>118</v>
      </c>
      <c r="AR2" s="403" t="s">
        <v>120</v>
      </c>
      <c r="AS2" s="403" t="s">
        <v>122</v>
      </c>
      <c r="AT2" s="403" t="s">
        <v>124</v>
      </c>
      <c r="AU2" s="403" t="s">
        <v>126</v>
      </c>
      <c r="AV2" s="403" t="s">
        <v>128</v>
      </c>
      <c r="AW2" s="403" t="s">
        <v>130</v>
      </c>
      <c r="AX2" s="403" t="s">
        <v>133</v>
      </c>
      <c r="AY2" s="403" t="s">
        <v>135</v>
      </c>
      <c r="AZ2" s="407"/>
      <c r="BA2" s="407"/>
      <c r="BB2" s="407"/>
      <c r="BC2" s="407"/>
      <c r="BD2" s="407"/>
      <c r="BE2" s="407"/>
      <c r="BF2" s="407"/>
      <c r="BG2" s="407"/>
      <c r="BH2" s="407"/>
      <c r="BI2" s="407"/>
      <c r="BJ2" s="407"/>
      <c r="BK2" s="407"/>
      <c r="BL2" s="407"/>
      <c r="BM2" s="407"/>
      <c r="BN2" s="407"/>
      <c r="BO2" s="407"/>
      <c r="BP2" s="407"/>
      <c r="BQ2" s="407"/>
      <c r="BR2" s="407"/>
      <c r="BS2" s="407"/>
      <c r="BT2" s="407"/>
      <c r="BU2" s="407"/>
      <c r="BV2" s="407"/>
      <c r="BW2" s="407"/>
      <c r="BX2" s="407"/>
      <c r="BY2" s="407"/>
      <c r="BZ2" s="407"/>
      <c r="CA2" s="407"/>
      <c r="CB2" s="407"/>
      <c r="CC2" s="407"/>
      <c r="CD2" s="407"/>
      <c r="CE2" s="407"/>
      <c r="CF2" s="407"/>
      <c r="CG2" s="407"/>
      <c r="CH2" s="407"/>
      <c r="CI2" s="407"/>
      <c r="CJ2" s="407"/>
      <c r="CK2" s="407"/>
      <c r="CL2" s="407"/>
      <c r="CM2" s="407"/>
      <c r="CN2" s="407"/>
      <c r="CO2" s="407"/>
      <c r="CP2" s="407"/>
      <c r="CQ2" s="407"/>
      <c r="CR2" s="407"/>
      <c r="CS2" s="407"/>
      <c r="CT2" s="407"/>
      <c r="CU2" s="407"/>
      <c r="CV2" s="407"/>
      <c r="CW2" s="407"/>
      <c r="CX2" s="407"/>
      <c r="CY2" s="407"/>
      <c r="CZ2" s="407"/>
      <c r="DA2" s="408" t="s">
        <v>146</v>
      </c>
      <c r="DB2" s="408" t="s">
        <v>156</v>
      </c>
      <c r="DC2" s="408" t="s">
        <v>156</v>
      </c>
      <c r="DD2" s="408" t="s">
        <v>156</v>
      </c>
      <c r="DE2" s="408" t="s">
        <v>156</v>
      </c>
      <c r="DF2" s="408" t="s">
        <v>156</v>
      </c>
      <c r="DG2" s="408" t="s">
        <v>156</v>
      </c>
      <c r="DH2" s="408" t="s">
        <v>158</v>
      </c>
      <c r="DI2" s="408" t="s">
        <v>158</v>
      </c>
      <c r="DJ2" s="408" t="s">
        <v>158</v>
      </c>
      <c r="DK2" s="408" t="s">
        <v>158</v>
      </c>
      <c r="DL2" s="408" t="s">
        <v>158</v>
      </c>
      <c r="DM2" s="408" t="s">
        <v>158</v>
      </c>
      <c r="DN2" s="408" t="s">
        <v>160</v>
      </c>
      <c r="DO2" s="408" t="s">
        <v>160</v>
      </c>
      <c r="DP2" s="408" t="s">
        <v>160</v>
      </c>
      <c r="DQ2" s="408" t="s">
        <v>160</v>
      </c>
      <c r="DR2" s="408" t="s">
        <v>160</v>
      </c>
      <c r="DS2" s="408" t="s">
        <v>160</v>
      </c>
      <c r="DT2" s="408" t="s">
        <v>162</v>
      </c>
      <c r="DU2" s="408" t="s">
        <v>162</v>
      </c>
      <c r="DV2" s="408" t="s">
        <v>162</v>
      </c>
      <c r="DW2" s="408" t="s">
        <v>162</v>
      </c>
      <c r="DX2" s="408" t="s">
        <v>162</v>
      </c>
      <c r="DY2" s="408" t="s">
        <v>162</v>
      </c>
      <c r="DZ2" s="408" t="s">
        <v>164</v>
      </c>
      <c r="EA2" s="408" t="s">
        <v>164</v>
      </c>
      <c r="EB2" s="408" t="s">
        <v>164</v>
      </c>
      <c r="EC2" s="408" t="s">
        <v>164</v>
      </c>
      <c r="ED2" s="408" t="s">
        <v>164</v>
      </c>
      <c r="EE2" s="408" t="s">
        <v>164</v>
      </c>
      <c r="EF2" s="408" t="s">
        <v>166</v>
      </c>
      <c r="EG2" s="408" t="s">
        <v>166</v>
      </c>
      <c r="EH2" s="408" t="s">
        <v>166</v>
      </c>
      <c r="EI2" s="408" t="s">
        <v>166</v>
      </c>
      <c r="EJ2" s="408" t="s">
        <v>166</v>
      </c>
      <c r="EK2" s="408" t="s">
        <v>166</v>
      </c>
      <c r="EL2" s="408" t="s">
        <v>166</v>
      </c>
      <c r="EM2" s="408" t="s">
        <v>168</v>
      </c>
      <c r="EN2" s="408" t="s">
        <v>168</v>
      </c>
      <c r="EO2" s="408" t="s">
        <v>168</v>
      </c>
      <c r="EP2" s="408" t="s">
        <v>168</v>
      </c>
      <c r="EQ2" s="408" t="s">
        <v>168</v>
      </c>
      <c r="ER2" s="408" t="s">
        <v>168</v>
      </c>
      <c r="ES2" s="408" t="s">
        <v>172</v>
      </c>
      <c r="ET2" s="408" t="s">
        <v>172</v>
      </c>
      <c r="EU2" s="408" t="s">
        <v>172</v>
      </c>
      <c r="EV2" s="408" t="s">
        <v>172</v>
      </c>
      <c r="EW2" s="408" t="s">
        <v>172</v>
      </c>
      <c r="EX2" s="408" t="s">
        <v>174</v>
      </c>
      <c r="EY2" s="408" t="s">
        <v>174</v>
      </c>
      <c r="EZ2" s="408" t="s">
        <v>174</v>
      </c>
      <c r="FA2" s="408" t="s">
        <v>174</v>
      </c>
      <c r="FB2" s="408" t="s">
        <v>174</v>
      </c>
      <c r="FC2" s="408" t="s">
        <v>174</v>
      </c>
      <c r="FD2" s="406" t="s">
        <v>177</v>
      </c>
      <c r="FE2" s="406" t="s">
        <v>179</v>
      </c>
      <c r="FF2" s="406" t="s">
        <v>181</v>
      </c>
      <c r="FG2" s="406" t="s">
        <v>183</v>
      </c>
      <c r="FH2" s="406" t="s">
        <v>185</v>
      </c>
      <c r="FI2" s="406" t="s">
        <v>187</v>
      </c>
      <c r="FJ2" s="406" t="s">
        <v>189</v>
      </c>
      <c r="FK2" s="406" t="s">
        <v>191</v>
      </c>
      <c r="FL2" s="406" t="s">
        <v>193</v>
      </c>
      <c r="FM2" s="406" t="s">
        <v>195</v>
      </c>
      <c r="FN2" s="406" t="s">
        <v>197</v>
      </c>
      <c r="FO2" s="406" t="s">
        <v>199</v>
      </c>
      <c r="FP2" s="406" t="s">
        <v>201</v>
      </c>
      <c r="FQ2" s="406" t="s">
        <v>203</v>
      </c>
      <c r="FR2" s="406" t="s">
        <v>205</v>
      </c>
      <c r="FS2" s="406" t="s">
        <v>207</v>
      </c>
      <c r="FT2" s="406" t="s">
        <v>210</v>
      </c>
      <c r="FU2" s="406" t="s">
        <v>212</v>
      </c>
      <c r="FV2" s="406" t="s">
        <v>214</v>
      </c>
      <c r="FW2" s="406" t="s">
        <v>217</v>
      </c>
      <c r="FX2" s="418"/>
      <c r="FY2" s="418"/>
      <c r="FZ2" s="418"/>
      <c r="GA2" s="418"/>
      <c r="GB2" s="418"/>
      <c r="GC2" s="418"/>
      <c r="GD2" s="418"/>
      <c r="GE2" s="418"/>
      <c r="GF2" s="418"/>
      <c r="GG2" s="418"/>
      <c r="GH2" s="418"/>
      <c r="GI2" s="418"/>
      <c r="GJ2" s="418"/>
      <c r="GK2" s="418"/>
      <c r="GL2" s="418"/>
      <c r="GM2" s="418"/>
      <c r="GN2" s="418"/>
      <c r="GO2" s="418"/>
      <c r="GP2" s="418"/>
      <c r="GQ2" s="418"/>
      <c r="GR2" s="418"/>
      <c r="GS2" s="418"/>
      <c r="GT2" s="418"/>
      <c r="GU2" s="418"/>
      <c r="GV2" s="418"/>
      <c r="GW2" s="418"/>
      <c r="GX2" s="418"/>
      <c r="GY2" s="418"/>
      <c r="GZ2" s="418"/>
      <c r="HA2" s="418"/>
      <c r="HB2" s="418"/>
      <c r="HC2" s="418"/>
      <c r="HD2" s="418"/>
      <c r="HE2" s="418"/>
      <c r="HF2" s="418"/>
      <c r="HG2" s="418"/>
      <c r="HH2" s="418"/>
      <c r="HI2" s="418"/>
      <c r="HJ2" s="418"/>
      <c r="HK2" s="418"/>
      <c r="HL2" s="418"/>
      <c r="HM2" s="418"/>
      <c r="HN2" s="418"/>
      <c r="HO2" s="418"/>
      <c r="HP2" s="418"/>
      <c r="HQ2" s="418"/>
      <c r="HR2" s="418"/>
      <c r="HS2" s="418"/>
      <c r="HT2" s="418"/>
      <c r="HU2" s="418"/>
      <c r="HV2" s="418"/>
      <c r="HW2" s="418"/>
      <c r="HX2" s="418"/>
      <c r="HY2" s="418"/>
      <c r="HZ2" s="418"/>
      <c r="IA2" s="418"/>
      <c r="IB2" s="418"/>
      <c r="IC2" s="418"/>
      <c r="ID2" s="418"/>
      <c r="IE2" s="418"/>
      <c r="IF2" s="418"/>
      <c r="IG2" s="418"/>
      <c r="IH2" s="418"/>
      <c r="II2" s="418"/>
      <c r="IJ2" s="418"/>
      <c r="IK2" s="418"/>
      <c r="IL2" s="418"/>
      <c r="IM2" s="418"/>
      <c r="IN2" s="418"/>
      <c r="IO2" s="418"/>
      <c r="IP2" s="418"/>
      <c r="IQ2" s="418"/>
      <c r="IR2" s="418"/>
      <c r="IS2" s="418"/>
      <c r="IT2" s="418"/>
      <c r="IU2" s="418"/>
      <c r="IV2" s="418"/>
      <c r="IW2" s="418"/>
      <c r="IX2" s="418"/>
      <c r="IY2" s="418"/>
      <c r="IZ2" s="418"/>
      <c r="JA2" s="418"/>
      <c r="JB2" s="418"/>
      <c r="JC2" s="418"/>
      <c r="JD2" s="418"/>
      <c r="JE2" s="418"/>
      <c r="JF2" s="418"/>
      <c r="JG2" s="418"/>
      <c r="JH2" s="418"/>
      <c r="JI2" s="418"/>
      <c r="JJ2" s="418"/>
      <c r="JK2" s="418"/>
      <c r="JL2" s="418"/>
      <c r="JM2" s="418"/>
      <c r="JN2" s="418"/>
      <c r="JO2" s="418"/>
      <c r="JP2" s="418"/>
      <c r="JQ2" s="418"/>
      <c r="JR2" s="418"/>
      <c r="JS2" s="418"/>
      <c r="JT2" s="418"/>
      <c r="JU2" s="418"/>
      <c r="JV2" s="418"/>
      <c r="JW2" s="418"/>
      <c r="JX2" s="418"/>
      <c r="JY2" s="418"/>
      <c r="JZ2" s="418"/>
      <c r="KA2" s="418"/>
      <c r="KB2" s="418"/>
      <c r="KC2" s="418"/>
      <c r="KD2" s="418"/>
      <c r="KE2" s="418"/>
      <c r="KF2" s="418"/>
      <c r="KG2" s="418"/>
      <c r="KH2" s="418"/>
      <c r="KI2" s="418"/>
      <c r="KJ2" s="418"/>
      <c r="KK2" s="418"/>
      <c r="KL2" s="418"/>
      <c r="KM2" s="418"/>
      <c r="KN2" s="418"/>
      <c r="KO2" s="418"/>
      <c r="KP2" s="418"/>
      <c r="KQ2" s="418"/>
      <c r="KR2" s="418"/>
      <c r="KS2" s="418"/>
      <c r="KT2" s="418"/>
      <c r="KU2" s="418"/>
      <c r="KV2" s="418"/>
      <c r="KW2" s="418"/>
      <c r="KX2" s="418"/>
      <c r="KY2" s="418"/>
      <c r="KZ2" s="418"/>
      <c r="LA2" s="418"/>
      <c r="LB2" s="418"/>
      <c r="LC2" s="418"/>
      <c r="LD2" s="418"/>
      <c r="LE2" s="418"/>
      <c r="LF2" s="418"/>
      <c r="LG2" s="418"/>
      <c r="LH2" s="418"/>
      <c r="LI2" s="418"/>
      <c r="LJ2" s="418"/>
      <c r="LK2" s="418"/>
      <c r="LL2" s="418"/>
      <c r="LM2" s="418"/>
      <c r="LN2" s="418"/>
      <c r="LO2" s="418"/>
      <c r="LP2" s="418"/>
      <c r="LQ2" s="418"/>
      <c r="LR2" s="418"/>
      <c r="LS2" s="418"/>
      <c r="LT2" s="418"/>
      <c r="LU2" s="418"/>
      <c r="LV2" s="418"/>
      <c r="LW2" s="418"/>
      <c r="LX2" s="418"/>
      <c r="LY2" s="418"/>
      <c r="LZ2" s="418"/>
      <c r="MA2" s="418"/>
      <c r="MB2" s="418"/>
      <c r="MC2" s="418"/>
      <c r="MD2" s="418"/>
      <c r="ME2" s="418"/>
      <c r="MF2" s="418"/>
      <c r="MG2" s="418"/>
      <c r="MH2" s="418"/>
      <c r="MI2" s="418"/>
      <c r="MJ2" s="418"/>
      <c r="MK2" s="418"/>
      <c r="ML2" s="418"/>
      <c r="MM2" s="418"/>
      <c r="MN2" s="418"/>
      <c r="MO2" s="418"/>
      <c r="MP2" s="418"/>
      <c r="MQ2" s="418"/>
      <c r="MR2" s="418"/>
      <c r="MS2" s="418"/>
      <c r="MT2" s="418"/>
      <c r="MU2" s="418"/>
      <c r="MV2" s="418"/>
      <c r="MW2" s="418"/>
      <c r="MX2" s="418"/>
      <c r="MY2" s="418"/>
      <c r="MZ2" s="418"/>
      <c r="NA2" s="418"/>
      <c r="NB2" s="418"/>
      <c r="NC2" s="410">
        <v>1</v>
      </c>
      <c r="ND2" s="410">
        <v>2</v>
      </c>
      <c r="NE2" s="410">
        <v>3</v>
      </c>
      <c r="NF2" s="410">
        <v>4</v>
      </c>
      <c r="NG2" s="410">
        <v>5</v>
      </c>
      <c r="NH2" s="410">
        <v>6</v>
      </c>
      <c r="NI2" s="410">
        <v>7</v>
      </c>
      <c r="NJ2" s="410">
        <v>8</v>
      </c>
      <c r="NK2" s="410">
        <v>9</v>
      </c>
      <c r="NL2" s="411"/>
      <c r="NM2" s="411"/>
      <c r="NN2" s="411"/>
      <c r="NO2" s="411"/>
      <c r="NP2" s="411"/>
      <c r="NQ2" s="411"/>
      <c r="NR2" s="411"/>
      <c r="NS2" s="411"/>
      <c r="NT2" s="411"/>
      <c r="NU2" s="411"/>
      <c r="NV2" s="411"/>
      <c r="NW2" s="411"/>
      <c r="NX2" s="411"/>
      <c r="NY2" s="411"/>
      <c r="NZ2" s="411"/>
      <c r="OA2" s="411"/>
      <c r="OB2" s="411"/>
      <c r="OC2" s="411"/>
      <c r="OD2" s="411"/>
      <c r="OE2" s="411"/>
      <c r="OF2" s="411"/>
      <c r="OG2" s="411"/>
      <c r="OH2" s="411"/>
      <c r="OI2" s="411"/>
      <c r="OJ2" s="411"/>
      <c r="OK2" s="411"/>
      <c r="OL2" s="411"/>
      <c r="OM2" s="411"/>
      <c r="ON2" s="411"/>
      <c r="OO2" s="411"/>
      <c r="OP2" s="411"/>
      <c r="OQ2" s="411"/>
      <c r="OR2" s="411"/>
      <c r="OS2" s="411"/>
      <c r="OT2" s="411"/>
      <c r="OU2" s="411"/>
      <c r="OV2" s="411"/>
      <c r="OW2" s="411"/>
      <c r="OX2" s="411"/>
      <c r="OY2" s="411"/>
      <c r="OZ2" s="411"/>
      <c r="PA2" s="411"/>
      <c r="PB2" s="411"/>
      <c r="PC2" s="411"/>
      <c r="PD2" s="411"/>
      <c r="PE2" s="411"/>
      <c r="PF2" s="411"/>
      <c r="PG2" s="411"/>
      <c r="PH2" s="411"/>
      <c r="PI2" s="411"/>
      <c r="PJ2" s="411"/>
      <c r="PK2" s="411"/>
      <c r="PL2" s="411"/>
      <c r="PM2" s="412"/>
      <c r="PN2" s="412"/>
      <c r="PO2" s="412"/>
      <c r="PP2" s="412"/>
      <c r="PQ2" s="412"/>
      <c r="PR2" s="412"/>
      <c r="PS2" s="412"/>
      <c r="PT2" s="412"/>
      <c r="PU2" s="412"/>
      <c r="PV2" s="412"/>
      <c r="PW2" s="412"/>
      <c r="PX2" s="412"/>
      <c r="PY2" s="412"/>
      <c r="PZ2" s="412"/>
      <c r="QA2" s="412"/>
      <c r="QB2" s="412"/>
      <c r="QC2" s="412"/>
      <c r="QD2" s="412"/>
      <c r="QE2" s="412"/>
      <c r="QF2" s="412"/>
      <c r="QG2" s="412"/>
      <c r="QH2" s="412"/>
      <c r="QI2" s="412"/>
      <c r="QJ2" s="412"/>
      <c r="QK2" s="412"/>
      <c r="QL2" s="412"/>
      <c r="QM2" s="412"/>
      <c r="QN2" s="412"/>
      <c r="QO2" s="412"/>
      <c r="QP2" s="412"/>
      <c r="QQ2" s="412"/>
      <c r="QR2" s="412"/>
      <c r="QS2" s="412"/>
      <c r="QT2" s="412"/>
      <c r="QU2" s="412"/>
      <c r="QV2" s="412"/>
      <c r="QW2" s="412"/>
      <c r="QX2" s="412"/>
      <c r="QY2" s="412"/>
      <c r="QZ2" s="412"/>
      <c r="RA2" s="412"/>
      <c r="RB2" s="412"/>
      <c r="RC2" s="412"/>
      <c r="RD2" s="412"/>
      <c r="RE2" s="412"/>
      <c r="RF2" s="412"/>
      <c r="RG2" s="412"/>
      <c r="RH2" s="412"/>
      <c r="RI2" s="412"/>
      <c r="RJ2" s="412"/>
      <c r="RK2" s="412"/>
      <c r="RL2" s="412"/>
      <c r="RM2" s="412"/>
      <c r="RN2" s="413" t="s">
        <v>245</v>
      </c>
      <c r="RO2" s="413" t="s">
        <v>245</v>
      </c>
      <c r="RP2" s="413" t="s">
        <v>245</v>
      </c>
      <c r="RQ2" s="413" t="s">
        <v>245</v>
      </c>
      <c r="RR2" s="413" t="s">
        <v>245</v>
      </c>
      <c r="RS2" s="413" t="s">
        <v>245</v>
      </c>
      <c r="RT2" s="413" t="s">
        <v>247</v>
      </c>
      <c r="RU2" s="413" t="s">
        <v>247</v>
      </c>
      <c r="RV2" s="413" t="s">
        <v>247</v>
      </c>
      <c r="RW2" s="413" t="s">
        <v>247</v>
      </c>
      <c r="RX2" s="413" t="s">
        <v>247</v>
      </c>
      <c r="RY2" s="413" t="s">
        <v>247</v>
      </c>
      <c r="RZ2" s="413" t="s">
        <v>249</v>
      </c>
      <c r="SA2" s="413" t="s">
        <v>249</v>
      </c>
      <c r="SB2" s="413" t="s">
        <v>249</v>
      </c>
      <c r="SC2" s="413" t="s">
        <v>249</v>
      </c>
      <c r="SD2" s="413" t="s">
        <v>249</v>
      </c>
      <c r="SE2" s="413" t="s">
        <v>249</v>
      </c>
      <c r="SF2" s="413" t="s">
        <v>251</v>
      </c>
      <c r="SG2" s="413" t="s">
        <v>251</v>
      </c>
      <c r="SH2" s="413" t="s">
        <v>251</v>
      </c>
      <c r="SI2" s="413" t="s">
        <v>251</v>
      </c>
      <c r="SJ2" s="413" t="s">
        <v>251</v>
      </c>
      <c r="SK2" s="413" t="s">
        <v>251</v>
      </c>
      <c r="SL2" s="413" t="s">
        <v>253</v>
      </c>
      <c r="SM2" s="413" t="s">
        <v>253</v>
      </c>
      <c r="SN2" s="413" t="s">
        <v>253</v>
      </c>
      <c r="SO2" s="413" t="s">
        <v>253</v>
      </c>
      <c r="SP2" s="413" t="s">
        <v>253</v>
      </c>
      <c r="SQ2" s="413" t="s">
        <v>253</v>
      </c>
      <c r="SR2" s="413" t="s">
        <v>255</v>
      </c>
      <c r="SS2" s="413" t="s">
        <v>255</v>
      </c>
      <c r="ST2" s="413" t="s">
        <v>255</v>
      </c>
      <c r="SU2" s="413" t="s">
        <v>255</v>
      </c>
      <c r="SV2" s="413" t="s">
        <v>255</v>
      </c>
      <c r="SW2" s="413" t="s">
        <v>255</v>
      </c>
      <c r="SX2" s="413" t="s">
        <v>257</v>
      </c>
      <c r="SY2" s="413" t="s">
        <v>257</v>
      </c>
      <c r="SZ2" s="413" t="s">
        <v>257</v>
      </c>
      <c r="TA2" s="413" t="s">
        <v>257</v>
      </c>
      <c r="TB2" s="413" t="s">
        <v>257</v>
      </c>
      <c r="TC2" s="413" t="s">
        <v>257</v>
      </c>
      <c r="TD2" s="413" t="s">
        <v>260</v>
      </c>
      <c r="TE2" s="413" t="s">
        <v>260</v>
      </c>
      <c r="TF2" s="413" t="s">
        <v>260</v>
      </c>
      <c r="TG2" s="413" t="s">
        <v>260</v>
      </c>
      <c r="TH2" s="413" t="s">
        <v>260</v>
      </c>
      <c r="TI2" s="413" t="s">
        <v>260</v>
      </c>
      <c r="TJ2" s="413" t="s">
        <v>262</v>
      </c>
      <c r="TK2" s="413" t="s">
        <v>262</v>
      </c>
      <c r="TL2" s="413" t="s">
        <v>262</v>
      </c>
      <c r="TM2" s="413" t="s">
        <v>262</v>
      </c>
      <c r="TN2" s="413" t="s">
        <v>262</v>
      </c>
      <c r="TO2" s="413" t="s">
        <v>262</v>
      </c>
      <c r="TP2" s="414" t="s">
        <v>264</v>
      </c>
      <c r="TQ2" s="414" t="s">
        <v>266</v>
      </c>
      <c r="TR2" s="414" t="s">
        <v>268</v>
      </c>
      <c r="TS2" s="414" t="s">
        <v>271</v>
      </c>
      <c r="TT2" s="414" t="s">
        <v>275</v>
      </c>
      <c r="TU2" s="414" t="s">
        <v>277</v>
      </c>
      <c r="TV2" s="415" t="s">
        <v>279</v>
      </c>
      <c r="TW2" s="416"/>
      <c r="TX2" s="416"/>
      <c r="TY2" s="416"/>
      <c r="TZ2" s="416"/>
      <c r="UA2" s="416"/>
      <c r="UB2" s="416"/>
      <c r="UC2" s="416"/>
      <c r="UD2" s="416"/>
      <c r="UE2" s="416"/>
      <c r="UF2" s="416"/>
      <c r="UG2" s="416"/>
      <c r="UH2" s="416"/>
      <c r="UI2" s="416"/>
      <c r="UJ2" s="416"/>
      <c r="UK2" s="416"/>
      <c r="UL2" s="416"/>
      <c r="UM2" s="416"/>
      <c r="UN2" s="416"/>
      <c r="UO2" s="416"/>
      <c r="UP2" s="416"/>
      <c r="UQ2" s="416"/>
      <c r="UR2" s="416"/>
      <c r="US2" s="416"/>
      <c r="UT2" s="416"/>
      <c r="UU2" s="416"/>
      <c r="UV2" s="416"/>
      <c r="UW2" s="416"/>
      <c r="UX2" s="416"/>
      <c r="UY2" s="416"/>
      <c r="UZ2" s="416"/>
      <c r="VA2" s="416"/>
      <c r="VB2" s="416"/>
      <c r="VC2" s="416"/>
      <c r="VD2" s="416"/>
      <c r="VE2" s="416"/>
      <c r="VF2" s="416"/>
      <c r="VG2" s="416"/>
      <c r="VH2" s="416"/>
      <c r="VI2" s="416"/>
      <c r="VJ2" s="416"/>
      <c r="VK2" s="416"/>
      <c r="VL2" s="416"/>
      <c r="VM2" s="416"/>
      <c r="VN2" s="416"/>
      <c r="VO2" s="416"/>
      <c r="VP2" s="416"/>
      <c r="VQ2" s="416"/>
      <c r="VR2" s="416"/>
      <c r="VS2" s="416"/>
      <c r="VT2" s="416"/>
      <c r="VU2" s="416"/>
      <c r="VV2" s="416"/>
      <c r="VW2" s="416"/>
      <c r="VX2" s="416"/>
      <c r="VY2" s="416"/>
      <c r="VZ2" s="416"/>
      <c r="WA2" s="416"/>
      <c r="WB2" s="416"/>
      <c r="WC2" s="416"/>
      <c r="WD2" s="416"/>
      <c r="WE2" s="416"/>
      <c r="WF2" s="416"/>
      <c r="WG2" s="416"/>
      <c r="WH2" s="416"/>
      <c r="WI2" s="416"/>
      <c r="WJ2" s="416"/>
      <c r="WK2" s="416"/>
      <c r="WL2" s="416"/>
      <c r="WM2" s="416"/>
      <c r="WN2" s="416"/>
      <c r="WO2" s="416"/>
      <c r="WP2" s="416"/>
      <c r="WQ2" s="416"/>
      <c r="WR2" s="416"/>
      <c r="WS2" s="416"/>
      <c r="WT2" s="416"/>
      <c r="WU2" s="416"/>
      <c r="WV2" s="416"/>
      <c r="WW2" s="416"/>
      <c r="WX2" s="416"/>
      <c r="WY2" s="416"/>
      <c r="WZ2" s="416"/>
      <c r="XA2" s="416"/>
      <c r="XB2" s="416"/>
      <c r="XC2" s="416"/>
      <c r="XD2" s="416"/>
      <c r="XE2" s="416"/>
      <c r="XF2" s="416"/>
      <c r="XG2" s="416"/>
      <c r="XH2" s="416"/>
      <c r="XI2" s="416"/>
      <c r="XJ2" s="416"/>
      <c r="XK2" s="416"/>
      <c r="XL2" s="416"/>
      <c r="XM2" s="416"/>
      <c r="XN2" s="416"/>
      <c r="XO2" s="416"/>
      <c r="XP2" s="416"/>
      <c r="XQ2" s="416"/>
      <c r="XR2" s="416"/>
      <c r="XS2" s="416"/>
      <c r="XT2" s="416"/>
      <c r="XU2" s="416"/>
      <c r="XV2" s="416"/>
      <c r="XW2" s="416"/>
      <c r="XX2" s="416"/>
      <c r="XY2" s="416"/>
      <c r="XZ2" s="416"/>
      <c r="YA2" s="416"/>
      <c r="YB2" s="416"/>
      <c r="YC2" s="416"/>
      <c r="YD2" s="416"/>
      <c r="YE2" s="416"/>
      <c r="YF2" s="416"/>
      <c r="YG2" s="416"/>
      <c r="YH2" s="416"/>
      <c r="YI2" s="416"/>
      <c r="YJ2" s="416"/>
      <c r="YK2" s="416"/>
      <c r="YL2" s="416"/>
      <c r="YM2" s="416"/>
      <c r="YN2" s="416"/>
      <c r="YO2" s="416"/>
      <c r="YP2" s="416"/>
      <c r="YQ2" s="416"/>
      <c r="YR2" s="416"/>
      <c r="YS2" s="416"/>
      <c r="YT2" s="416"/>
      <c r="YU2" s="416"/>
      <c r="YV2" s="416"/>
      <c r="YW2" s="416"/>
      <c r="YX2" s="416"/>
      <c r="YY2" s="416"/>
      <c r="YZ2" s="416"/>
      <c r="ZA2" s="416"/>
      <c r="ZB2" s="416"/>
      <c r="ZC2" s="416"/>
      <c r="ZD2" s="416"/>
      <c r="ZE2" s="416"/>
      <c r="ZF2" s="416"/>
      <c r="ZG2" s="416"/>
      <c r="ZH2" s="416"/>
      <c r="ZI2" s="416"/>
      <c r="ZJ2" s="416"/>
      <c r="ZK2" s="416"/>
      <c r="ZL2" s="416"/>
      <c r="ZM2" s="416"/>
      <c r="ZN2" s="416"/>
      <c r="ZO2" s="416"/>
      <c r="ZP2" s="416"/>
      <c r="ZQ2" s="416"/>
      <c r="ZR2" s="416"/>
      <c r="ZS2" s="416"/>
      <c r="ZT2" s="416"/>
      <c r="ZU2" s="416"/>
      <c r="ZV2" s="416"/>
      <c r="ZW2" s="416"/>
      <c r="ZX2" s="416"/>
      <c r="ZY2" s="416"/>
      <c r="ZZ2" s="416"/>
      <c r="AAA2" s="416"/>
      <c r="AAB2" s="416"/>
      <c r="AAC2" s="416"/>
      <c r="AAD2" s="416"/>
      <c r="AAE2" s="416"/>
      <c r="AAF2" s="416"/>
      <c r="AAG2" s="416"/>
      <c r="AAH2" s="416"/>
      <c r="AAI2" s="416"/>
      <c r="AAJ2" s="416"/>
      <c r="AAK2" s="416"/>
      <c r="AAL2" s="416"/>
      <c r="AAM2" s="416"/>
      <c r="AAN2" s="416"/>
      <c r="AAO2" s="416"/>
      <c r="AAP2" s="416"/>
      <c r="AAQ2" s="416"/>
      <c r="AAR2" s="416"/>
      <c r="AAS2" s="416"/>
      <c r="AAT2" s="416"/>
      <c r="AAU2" s="416"/>
      <c r="AAV2" s="416"/>
      <c r="AAW2" s="416"/>
      <c r="AAX2" s="416"/>
      <c r="AAY2" s="416"/>
      <c r="AAZ2" s="416"/>
      <c r="ABA2" s="416"/>
      <c r="ABB2" s="417"/>
      <c r="ABC2" s="417"/>
      <c r="ABD2" s="417"/>
      <c r="ABE2" s="417"/>
      <c r="ABF2" s="417" t="s">
        <v>96</v>
      </c>
      <c r="ABG2" s="417" t="s">
        <v>102</v>
      </c>
      <c r="ABH2" s="417" t="s">
        <v>128</v>
      </c>
      <c r="ABI2" s="417" t="s">
        <v>130</v>
      </c>
      <c r="ABJ2" s="417" t="s">
        <v>133</v>
      </c>
      <c r="ABK2" s="417" t="s">
        <v>135</v>
      </c>
      <c r="ABL2" s="417" t="s">
        <v>174</v>
      </c>
      <c r="ABM2" s="417" t="s">
        <v>174</v>
      </c>
      <c r="ABN2" s="417" t="s">
        <v>174</v>
      </c>
      <c r="ABO2" s="417" t="s">
        <v>174</v>
      </c>
      <c r="ABP2" s="417" t="s">
        <v>174</v>
      </c>
      <c r="ABQ2" s="417" t="s">
        <v>174</v>
      </c>
      <c r="ABR2" s="417" t="s">
        <v>301</v>
      </c>
      <c r="ABS2" s="417" t="s">
        <v>214</v>
      </c>
      <c r="ABT2" s="417" t="s">
        <v>217</v>
      </c>
      <c r="ABU2" s="417" t="s">
        <v>262</v>
      </c>
      <c r="ABV2" s="417" t="s">
        <v>262</v>
      </c>
      <c r="ABW2" s="417" t="s">
        <v>262</v>
      </c>
      <c r="ABX2" s="417" t="s">
        <v>262</v>
      </c>
      <c r="ABY2" s="417" t="s">
        <v>262</v>
      </c>
      <c r="ABZ2" s="417" t="s">
        <v>262</v>
      </c>
      <c r="ACA2" s="417" t="s">
        <v>308</v>
      </c>
      <c r="ACB2" s="417" t="s">
        <v>268</v>
      </c>
      <c r="ACC2" s="417" t="s">
        <v>271</v>
      </c>
      <c r="ACD2" s="417"/>
      <c r="ACE2" s="417" t="s">
        <v>314</v>
      </c>
      <c r="ACF2" s="417" t="s">
        <v>316</v>
      </c>
      <c r="ACG2" s="417"/>
      <c r="ACH2" s="417"/>
      <c r="ACI2" s="417"/>
      <c r="ACJ2" s="417"/>
      <c r="ACK2" s="417"/>
    </row>
    <row r="3" spans="1:765" s="417" customFormat="1" ht="85.5" customHeight="1" x14ac:dyDescent="0.2">
      <c r="A3" s="402" t="s">
        <v>14</v>
      </c>
      <c r="B3" s="402" t="s">
        <v>18</v>
      </c>
      <c r="C3" s="402" t="s">
        <v>22</v>
      </c>
      <c r="D3" s="402" t="s">
        <v>25</v>
      </c>
      <c r="E3" s="402" t="s">
        <v>27</v>
      </c>
      <c r="F3" s="402" t="s">
        <v>29</v>
      </c>
      <c r="G3" s="402" t="s">
        <v>31</v>
      </c>
      <c r="H3" s="402" t="s">
        <v>33</v>
      </c>
      <c r="I3" s="402" t="s">
        <v>35</v>
      </c>
      <c r="J3" s="402" t="s">
        <v>37</v>
      </c>
      <c r="K3" s="402" t="s">
        <v>40</v>
      </c>
      <c r="L3" s="402" t="s">
        <v>42</v>
      </c>
      <c r="M3" s="402" t="s">
        <v>44</v>
      </c>
      <c r="N3" s="402" t="s">
        <v>46</v>
      </c>
      <c r="O3" s="402" t="s">
        <v>48</v>
      </c>
      <c r="P3" s="402" t="s">
        <v>51</v>
      </c>
      <c r="Q3" s="402" t="s">
        <v>53</v>
      </c>
      <c r="R3" s="402" t="s">
        <v>55</v>
      </c>
      <c r="S3" s="402" t="s">
        <v>57</v>
      </c>
      <c r="T3" s="402" t="s">
        <v>59</v>
      </c>
      <c r="U3" s="402" t="s">
        <v>61</v>
      </c>
      <c r="V3" s="402" t="s">
        <v>63</v>
      </c>
      <c r="W3" s="402" t="s">
        <v>65</v>
      </c>
      <c r="X3" s="402" t="s">
        <v>67</v>
      </c>
      <c r="Y3" s="402" t="s">
        <v>69</v>
      </c>
      <c r="Z3" s="402" t="s">
        <v>71</v>
      </c>
      <c r="AA3" s="402" t="s">
        <v>73</v>
      </c>
      <c r="AB3" s="402" t="s">
        <v>76</v>
      </c>
      <c r="AC3" s="402" t="s">
        <v>78</v>
      </c>
      <c r="AD3" s="403" t="s">
        <v>93</v>
      </c>
      <c r="AE3" s="403" t="s">
        <v>95</v>
      </c>
      <c r="AF3" s="403" t="s">
        <v>97</v>
      </c>
      <c r="AG3" s="403" t="s">
        <v>99</v>
      </c>
      <c r="AH3" s="403" t="s">
        <v>101</v>
      </c>
      <c r="AI3" s="403" t="s">
        <v>103</v>
      </c>
      <c r="AJ3" s="403" t="s">
        <v>105</v>
      </c>
      <c r="AK3" s="403" t="s">
        <v>107</v>
      </c>
      <c r="AL3" s="403" t="s">
        <v>109</v>
      </c>
      <c r="AM3" s="403" t="s">
        <v>111</v>
      </c>
      <c r="AN3" s="403" t="s">
        <v>113</v>
      </c>
      <c r="AO3" s="403" t="s">
        <v>115</v>
      </c>
      <c r="AP3" s="403" t="s">
        <v>117</v>
      </c>
      <c r="AQ3" s="403" t="s">
        <v>119</v>
      </c>
      <c r="AR3" s="403" t="s">
        <v>121</v>
      </c>
      <c r="AS3" s="403" t="s">
        <v>123</v>
      </c>
      <c r="AT3" s="403" t="s">
        <v>125</v>
      </c>
      <c r="AU3" s="403" t="s">
        <v>127</v>
      </c>
      <c r="AV3" s="403" t="s">
        <v>129</v>
      </c>
      <c r="AW3" s="403" t="s">
        <v>131</v>
      </c>
      <c r="AX3" s="403" t="s">
        <v>134</v>
      </c>
      <c r="AY3" s="403" t="s">
        <v>136</v>
      </c>
      <c r="AZ3" s="407" t="s">
        <v>670</v>
      </c>
      <c r="BA3" s="407" t="s">
        <v>671</v>
      </c>
      <c r="BB3" s="407" t="s">
        <v>672</v>
      </c>
      <c r="BC3" s="407" t="s">
        <v>673</v>
      </c>
      <c r="BD3" s="407" t="s">
        <v>674</v>
      </c>
      <c r="BE3" s="407" t="s">
        <v>675</v>
      </c>
      <c r="BF3" s="407" t="s">
        <v>676</v>
      </c>
      <c r="BG3" s="407" t="s">
        <v>677</v>
      </c>
      <c r="BH3" s="407" t="s">
        <v>678</v>
      </c>
      <c r="BI3" s="407" t="s">
        <v>679</v>
      </c>
      <c r="BJ3" s="407" t="s">
        <v>680</v>
      </c>
      <c r="BK3" s="407" t="s">
        <v>681</v>
      </c>
      <c r="BL3" s="407" t="s">
        <v>682</v>
      </c>
      <c r="BM3" s="407" t="s">
        <v>683</v>
      </c>
      <c r="BN3" s="407" t="s">
        <v>684</v>
      </c>
      <c r="BO3" s="407" t="s">
        <v>685</v>
      </c>
      <c r="BP3" s="407" t="s">
        <v>686</v>
      </c>
      <c r="BQ3" s="407" t="s">
        <v>687</v>
      </c>
      <c r="BR3" s="407" t="s">
        <v>688</v>
      </c>
      <c r="BS3" s="407" t="s">
        <v>689</v>
      </c>
      <c r="BT3" s="407" t="s">
        <v>690</v>
      </c>
      <c r="BU3" s="407" t="s">
        <v>691</v>
      </c>
      <c r="BV3" s="407" t="s">
        <v>692</v>
      </c>
      <c r="BW3" s="407" t="s">
        <v>693</v>
      </c>
      <c r="BX3" s="407" t="s">
        <v>694</v>
      </c>
      <c r="BY3" s="407" t="s">
        <v>695</v>
      </c>
      <c r="BZ3" s="407" t="s">
        <v>696</v>
      </c>
      <c r="CA3" s="407" t="s">
        <v>697</v>
      </c>
      <c r="CB3" s="407" t="s">
        <v>698</v>
      </c>
      <c r="CC3" s="407" t="s">
        <v>699</v>
      </c>
      <c r="CD3" s="407" t="s">
        <v>700</v>
      </c>
      <c r="CE3" s="407" t="s">
        <v>701</v>
      </c>
      <c r="CF3" s="407" t="s">
        <v>702</v>
      </c>
      <c r="CG3" s="407" t="s">
        <v>703</v>
      </c>
      <c r="CH3" s="407" t="s">
        <v>704</v>
      </c>
      <c r="CI3" s="407" t="s">
        <v>705</v>
      </c>
      <c r="CJ3" s="407" t="s">
        <v>706</v>
      </c>
      <c r="CK3" s="407" t="s">
        <v>707</v>
      </c>
      <c r="CL3" s="407" t="s">
        <v>708</v>
      </c>
      <c r="CM3" s="407" t="s">
        <v>709</v>
      </c>
      <c r="CN3" s="407" t="s">
        <v>710</v>
      </c>
      <c r="CO3" s="407" t="s">
        <v>711</v>
      </c>
      <c r="CP3" s="407" t="s">
        <v>712</v>
      </c>
      <c r="CQ3" s="407" t="s">
        <v>713</v>
      </c>
      <c r="CR3" s="407" t="s">
        <v>714</v>
      </c>
      <c r="CS3" s="407" t="s">
        <v>715</v>
      </c>
      <c r="CT3" s="407" t="s">
        <v>716</v>
      </c>
      <c r="CU3" s="407" t="s">
        <v>717</v>
      </c>
      <c r="CV3" s="407" t="s">
        <v>718</v>
      </c>
      <c r="CW3" s="407" t="s">
        <v>719</v>
      </c>
      <c r="CX3" s="407" t="s">
        <v>720</v>
      </c>
      <c r="CY3" s="407" t="s">
        <v>721</v>
      </c>
      <c r="CZ3" s="407" t="s">
        <v>142</v>
      </c>
      <c r="DA3" s="408" t="s">
        <v>1134</v>
      </c>
      <c r="DB3" s="408" t="s">
        <v>722</v>
      </c>
      <c r="DC3" s="408" t="s">
        <v>723</v>
      </c>
      <c r="DD3" s="408" t="s">
        <v>724</v>
      </c>
      <c r="DE3" s="408" t="s">
        <v>725</v>
      </c>
      <c r="DF3" s="408" t="s">
        <v>726</v>
      </c>
      <c r="DG3" s="408" t="s">
        <v>1135</v>
      </c>
      <c r="DH3" s="408" t="s">
        <v>727</v>
      </c>
      <c r="DI3" s="408" t="s">
        <v>728</v>
      </c>
      <c r="DJ3" s="408" t="s">
        <v>729</v>
      </c>
      <c r="DK3" s="408" t="s">
        <v>730</v>
      </c>
      <c r="DL3" s="408" t="s">
        <v>731</v>
      </c>
      <c r="DM3" s="408" t="s">
        <v>1136</v>
      </c>
      <c r="DN3" s="408" t="s">
        <v>732</v>
      </c>
      <c r="DO3" s="408" t="s">
        <v>733</v>
      </c>
      <c r="DP3" s="408" t="s">
        <v>734</v>
      </c>
      <c r="DQ3" s="408" t="s">
        <v>735</v>
      </c>
      <c r="DR3" s="408" t="s">
        <v>736</v>
      </c>
      <c r="DS3" s="408" t="s">
        <v>1137</v>
      </c>
      <c r="DT3" s="408" t="s">
        <v>737</v>
      </c>
      <c r="DU3" s="408" t="s">
        <v>738</v>
      </c>
      <c r="DV3" s="408" t="s">
        <v>739</v>
      </c>
      <c r="DW3" s="408" t="s">
        <v>740</v>
      </c>
      <c r="DX3" s="408" t="s">
        <v>741</v>
      </c>
      <c r="DY3" s="408" t="s">
        <v>1138</v>
      </c>
      <c r="DZ3" s="408" t="s">
        <v>742</v>
      </c>
      <c r="EA3" s="408" t="s">
        <v>743</v>
      </c>
      <c r="EB3" s="408" t="s">
        <v>744</v>
      </c>
      <c r="EC3" s="408" t="s">
        <v>745</v>
      </c>
      <c r="ED3" s="408" t="s">
        <v>746</v>
      </c>
      <c r="EE3" s="408" t="s">
        <v>1139</v>
      </c>
      <c r="EF3" s="408" t="s">
        <v>747</v>
      </c>
      <c r="EG3" s="408" t="s">
        <v>748</v>
      </c>
      <c r="EH3" s="408" t="s">
        <v>749</v>
      </c>
      <c r="EI3" s="408" t="s">
        <v>750</v>
      </c>
      <c r="EJ3" s="408" t="s">
        <v>751</v>
      </c>
      <c r="EK3" s="408" t="s">
        <v>752</v>
      </c>
      <c r="EL3" s="408" t="s">
        <v>753</v>
      </c>
      <c r="EM3" s="408" t="s">
        <v>754</v>
      </c>
      <c r="EN3" s="408" t="s">
        <v>755</v>
      </c>
      <c r="EO3" s="408" t="s">
        <v>756</v>
      </c>
      <c r="EP3" s="408" t="s">
        <v>757</v>
      </c>
      <c r="EQ3" s="408" t="s">
        <v>758</v>
      </c>
      <c r="ER3" s="408" t="s">
        <v>759</v>
      </c>
      <c r="ES3" s="408" t="s">
        <v>760</v>
      </c>
      <c r="ET3" s="408" t="s">
        <v>761</v>
      </c>
      <c r="EU3" s="408" t="s">
        <v>762</v>
      </c>
      <c r="EV3" s="408" t="s">
        <v>763</v>
      </c>
      <c r="EW3" s="408" t="s">
        <v>764</v>
      </c>
      <c r="EX3" s="408" t="s">
        <v>765</v>
      </c>
      <c r="EY3" s="408" t="s">
        <v>766</v>
      </c>
      <c r="EZ3" s="408" t="s">
        <v>767</v>
      </c>
      <c r="FA3" s="408" t="s">
        <v>768</v>
      </c>
      <c r="FB3" s="408" t="s">
        <v>769</v>
      </c>
      <c r="FC3" s="408" t="s">
        <v>770</v>
      </c>
      <c r="FD3" s="404" t="s">
        <v>178</v>
      </c>
      <c r="FE3" s="404" t="s">
        <v>180</v>
      </c>
      <c r="FF3" s="404" t="s">
        <v>182</v>
      </c>
      <c r="FG3" s="404" t="s">
        <v>184</v>
      </c>
      <c r="FH3" s="404" t="s">
        <v>186</v>
      </c>
      <c r="FI3" s="404" t="s">
        <v>188</v>
      </c>
      <c r="FJ3" s="404" t="s">
        <v>190</v>
      </c>
      <c r="FK3" s="404" t="s">
        <v>192</v>
      </c>
      <c r="FL3" s="404" t="s">
        <v>194</v>
      </c>
      <c r="FM3" s="404" t="s">
        <v>196</v>
      </c>
      <c r="FN3" s="404" t="s">
        <v>198</v>
      </c>
      <c r="FO3" s="404" t="s">
        <v>200</v>
      </c>
      <c r="FP3" s="404" t="s">
        <v>202</v>
      </c>
      <c r="FQ3" s="404" t="s">
        <v>204</v>
      </c>
      <c r="FR3" s="404" t="s">
        <v>206</v>
      </c>
      <c r="FS3" s="404" t="s">
        <v>208</v>
      </c>
      <c r="FT3" s="404" t="s">
        <v>211</v>
      </c>
      <c r="FU3" s="404" t="s">
        <v>213</v>
      </c>
      <c r="FV3" s="404" t="s">
        <v>215</v>
      </c>
      <c r="FW3" s="404" t="s">
        <v>218</v>
      </c>
      <c r="FX3" s="409" t="s">
        <v>771</v>
      </c>
      <c r="FY3" s="409" t="s">
        <v>772</v>
      </c>
      <c r="FZ3" s="409" t="s">
        <v>773</v>
      </c>
      <c r="GA3" s="409" t="s">
        <v>774</v>
      </c>
      <c r="GB3" s="409" t="s">
        <v>775</v>
      </c>
      <c r="GC3" s="409" t="s">
        <v>776</v>
      </c>
      <c r="GD3" s="409" t="s">
        <v>957</v>
      </c>
      <c r="GE3" s="409" t="s">
        <v>777</v>
      </c>
      <c r="GF3" s="409" t="s">
        <v>778</v>
      </c>
      <c r="GG3" s="409" t="s">
        <v>779</v>
      </c>
      <c r="GH3" s="409" t="s">
        <v>780</v>
      </c>
      <c r="GI3" s="409" t="s">
        <v>781</v>
      </c>
      <c r="GJ3" s="409" t="s">
        <v>782</v>
      </c>
      <c r="GK3" s="409" t="s">
        <v>956</v>
      </c>
      <c r="GL3" s="409" t="s">
        <v>783</v>
      </c>
      <c r="GM3" s="409" t="s">
        <v>784</v>
      </c>
      <c r="GN3" s="409" t="s">
        <v>785</v>
      </c>
      <c r="GO3" s="409" t="s">
        <v>786</v>
      </c>
      <c r="GP3" s="409" t="s">
        <v>787</v>
      </c>
      <c r="GQ3" s="409" t="s">
        <v>788</v>
      </c>
      <c r="GR3" s="409" t="s">
        <v>955</v>
      </c>
      <c r="GS3" s="409" t="s">
        <v>789</v>
      </c>
      <c r="GT3" s="409" t="s">
        <v>790</v>
      </c>
      <c r="GU3" s="409" t="s">
        <v>791</v>
      </c>
      <c r="GV3" s="409" t="s">
        <v>792</v>
      </c>
      <c r="GW3" s="409" t="s">
        <v>793</v>
      </c>
      <c r="GX3" s="409" t="s">
        <v>794</v>
      </c>
      <c r="GY3" s="409" t="s">
        <v>954</v>
      </c>
      <c r="GZ3" s="409" t="s">
        <v>795</v>
      </c>
      <c r="HA3" s="409" t="s">
        <v>796</v>
      </c>
      <c r="HB3" s="409" t="s">
        <v>797</v>
      </c>
      <c r="HC3" s="409" t="s">
        <v>798</v>
      </c>
      <c r="HD3" s="409" t="s">
        <v>799</v>
      </c>
      <c r="HE3" s="409" t="s">
        <v>800</v>
      </c>
      <c r="HF3" s="409" t="s">
        <v>953</v>
      </c>
      <c r="HG3" s="409" t="s">
        <v>801</v>
      </c>
      <c r="HH3" s="409" t="s">
        <v>802</v>
      </c>
      <c r="HI3" s="409" t="s">
        <v>803</v>
      </c>
      <c r="HJ3" s="409" t="s">
        <v>804</v>
      </c>
      <c r="HK3" s="409" t="s">
        <v>805</v>
      </c>
      <c r="HL3" s="409" t="s">
        <v>806</v>
      </c>
      <c r="HM3" s="409" t="s">
        <v>952</v>
      </c>
      <c r="HN3" s="409" t="s">
        <v>807</v>
      </c>
      <c r="HO3" s="409" t="s">
        <v>808</v>
      </c>
      <c r="HP3" s="409" t="s">
        <v>809</v>
      </c>
      <c r="HQ3" s="409" t="s">
        <v>810</v>
      </c>
      <c r="HR3" s="409" t="s">
        <v>811</v>
      </c>
      <c r="HS3" s="409" t="s">
        <v>812</v>
      </c>
      <c r="HT3" s="409" t="s">
        <v>951</v>
      </c>
      <c r="HU3" s="409" t="s">
        <v>813</v>
      </c>
      <c r="HV3" s="409" t="s">
        <v>814</v>
      </c>
      <c r="HW3" s="409" t="s">
        <v>815</v>
      </c>
      <c r="HX3" s="409" t="s">
        <v>816</v>
      </c>
      <c r="HY3" s="409" t="s">
        <v>817</v>
      </c>
      <c r="HZ3" s="409" t="s">
        <v>818</v>
      </c>
      <c r="IA3" s="409" t="s">
        <v>950</v>
      </c>
      <c r="IB3" s="409" t="s">
        <v>819</v>
      </c>
      <c r="IC3" s="409" t="s">
        <v>820</v>
      </c>
      <c r="ID3" s="409" t="s">
        <v>821</v>
      </c>
      <c r="IE3" s="409" t="s">
        <v>822</v>
      </c>
      <c r="IF3" s="409" t="s">
        <v>823</v>
      </c>
      <c r="IG3" s="409" t="s">
        <v>824</v>
      </c>
      <c r="IH3" s="409" t="s">
        <v>949</v>
      </c>
      <c r="II3" s="409" t="s">
        <v>825</v>
      </c>
      <c r="IJ3" s="409" t="s">
        <v>826</v>
      </c>
      <c r="IK3" s="409" t="s">
        <v>827</v>
      </c>
      <c r="IL3" s="409" t="s">
        <v>828</v>
      </c>
      <c r="IM3" s="409" t="s">
        <v>829</v>
      </c>
      <c r="IN3" s="409" t="s">
        <v>830</v>
      </c>
      <c r="IO3" s="409" t="s">
        <v>948</v>
      </c>
      <c r="IP3" s="409" t="s">
        <v>831</v>
      </c>
      <c r="IQ3" s="409" t="s">
        <v>832</v>
      </c>
      <c r="IR3" s="409" t="s">
        <v>833</v>
      </c>
      <c r="IS3" s="409" t="s">
        <v>834</v>
      </c>
      <c r="IT3" s="409" t="s">
        <v>835</v>
      </c>
      <c r="IU3" s="409" t="s">
        <v>836</v>
      </c>
      <c r="IV3" s="409" t="s">
        <v>947</v>
      </c>
      <c r="IW3" s="409" t="s">
        <v>837</v>
      </c>
      <c r="IX3" s="409" t="s">
        <v>838</v>
      </c>
      <c r="IY3" s="409" t="s">
        <v>839</v>
      </c>
      <c r="IZ3" s="409" t="s">
        <v>840</v>
      </c>
      <c r="JA3" s="409" t="s">
        <v>841</v>
      </c>
      <c r="JB3" s="409" t="s">
        <v>842</v>
      </c>
      <c r="JC3" s="409" t="s">
        <v>946</v>
      </c>
      <c r="JD3" s="409" t="s">
        <v>843</v>
      </c>
      <c r="JE3" s="409" t="s">
        <v>844</v>
      </c>
      <c r="JF3" s="409" t="s">
        <v>845</v>
      </c>
      <c r="JG3" s="409" t="s">
        <v>846</v>
      </c>
      <c r="JH3" s="409" t="s">
        <v>847</v>
      </c>
      <c r="JI3" s="409" t="s">
        <v>848</v>
      </c>
      <c r="JJ3" s="409" t="s">
        <v>945</v>
      </c>
      <c r="JK3" s="409" t="s">
        <v>849</v>
      </c>
      <c r="JL3" s="409" t="s">
        <v>850</v>
      </c>
      <c r="JM3" s="409" t="s">
        <v>851</v>
      </c>
      <c r="JN3" s="409" t="s">
        <v>852</v>
      </c>
      <c r="JO3" s="409" t="s">
        <v>853</v>
      </c>
      <c r="JP3" s="409" t="s">
        <v>854</v>
      </c>
      <c r="JQ3" s="409" t="s">
        <v>944</v>
      </c>
      <c r="JR3" s="409" t="s">
        <v>855</v>
      </c>
      <c r="JS3" s="409" t="s">
        <v>856</v>
      </c>
      <c r="JT3" s="409" t="s">
        <v>857</v>
      </c>
      <c r="JU3" s="409" t="s">
        <v>858</v>
      </c>
      <c r="JV3" s="409" t="s">
        <v>859</v>
      </c>
      <c r="JW3" s="409" t="s">
        <v>860</v>
      </c>
      <c r="JX3" s="409" t="s">
        <v>943</v>
      </c>
      <c r="JY3" s="409" t="s">
        <v>861</v>
      </c>
      <c r="JZ3" s="409" t="s">
        <v>862</v>
      </c>
      <c r="KA3" s="409" t="s">
        <v>863</v>
      </c>
      <c r="KB3" s="409" t="s">
        <v>864</v>
      </c>
      <c r="KC3" s="409" t="s">
        <v>865</v>
      </c>
      <c r="KD3" s="409" t="s">
        <v>866</v>
      </c>
      <c r="KE3" s="409" t="s">
        <v>942</v>
      </c>
      <c r="KF3" s="409" t="s">
        <v>867</v>
      </c>
      <c r="KG3" s="409" t="s">
        <v>868</v>
      </c>
      <c r="KH3" s="409" t="s">
        <v>869</v>
      </c>
      <c r="KI3" s="409" t="s">
        <v>870</v>
      </c>
      <c r="KJ3" s="409" t="s">
        <v>871</v>
      </c>
      <c r="KK3" s="409" t="s">
        <v>872</v>
      </c>
      <c r="KL3" s="409" t="s">
        <v>941</v>
      </c>
      <c r="KM3" s="409" t="s">
        <v>873</v>
      </c>
      <c r="KN3" s="409" t="s">
        <v>874</v>
      </c>
      <c r="KO3" s="409" t="s">
        <v>875</v>
      </c>
      <c r="KP3" s="409" t="s">
        <v>876</v>
      </c>
      <c r="KQ3" s="409" t="s">
        <v>877</v>
      </c>
      <c r="KR3" s="409" t="s">
        <v>878</v>
      </c>
      <c r="KS3" s="409" t="s">
        <v>940</v>
      </c>
      <c r="KT3" s="409" t="s">
        <v>879</v>
      </c>
      <c r="KU3" s="409" t="s">
        <v>880</v>
      </c>
      <c r="KV3" s="409" t="s">
        <v>881</v>
      </c>
      <c r="KW3" s="409" t="s">
        <v>882</v>
      </c>
      <c r="KX3" s="409" t="s">
        <v>883</v>
      </c>
      <c r="KY3" s="409" t="s">
        <v>884</v>
      </c>
      <c r="KZ3" s="409" t="s">
        <v>939</v>
      </c>
      <c r="LA3" s="409" t="s">
        <v>885</v>
      </c>
      <c r="LB3" s="409" t="s">
        <v>886</v>
      </c>
      <c r="LC3" s="409" t="s">
        <v>887</v>
      </c>
      <c r="LD3" s="409" t="s">
        <v>888</v>
      </c>
      <c r="LE3" s="409" t="s">
        <v>889</v>
      </c>
      <c r="LF3" s="409" t="s">
        <v>890</v>
      </c>
      <c r="LG3" s="409" t="s">
        <v>938</v>
      </c>
      <c r="LH3" s="409" t="s">
        <v>891</v>
      </c>
      <c r="LI3" s="409" t="s">
        <v>892</v>
      </c>
      <c r="LJ3" s="409" t="s">
        <v>893</v>
      </c>
      <c r="LK3" s="409" t="s">
        <v>894</v>
      </c>
      <c r="LL3" s="409" t="s">
        <v>895</v>
      </c>
      <c r="LM3" s="409" t="s">
        <v>896</v>
      </c>
      <c r="LN3" s="409" t="s">
        <v>937</v>
      </c>
      <c r="LO3" s="409" t="s">
        <v>897</v>
      </c>
      <c r="LP3" s="409" t="s">
        <v>898</v>
      </c>
      <c r="LQ3" s="409" t="s">
        <v>899</v>
      </c>
      <c r="LR3" s="409" t="s">
        <v>900</v>
      </c>
      <c r="LS3" s="409" t="s">
        <v>901</v>
      </c>
      <c r="LT3" s="409" t="s">
        <v>902</v>
      </c>
      <c r="LU3" s="409" t="s">
        <v>936</v>
      </c>
      <c r="LV3" s="409" t="s">
        <v>903</v>
      </c>
      <c r="LW3" s="409" t="s">
        <v>904</v>
      </c>
      <c r="LX3" s="409" t="s">
        <v>905</v>
      </c>
      <c r="LY3" s="409" t="s">
        <v>906</v>
      </c>
      <c r="LZ3" s="409" t="s">
        <v>907</v>
      </c>
      <c r="MA3" s="409" t="s">
        <v>908</v>
      </c>
      <c r="MB3" s="409" t="s">
        <v>935</v>
      </c>
      <c r="MC3" s="409" t="s">
        <v>909</v>
      </c>
      <c r="MD3" s="409" t="s">
        <v>910</v>
      </c>
      <c r="ME3" s="409" t="s">
        <v>911</v>
      </c>
      <c r="MF3" s="409" t="s">
        <v>912</v>
      </c>
      <c r="MG3" s="409" t="s">
        <v>913</v>
      </c>
      <c r="MH3" s="409" t="s">
        <v>914</v>
      </c>
      <c r="MI3" s="409" t="s">
        <v>934</v>
      </c>
      <c r="MJ3" s="409" t="s">
        <v>915</v>
      </c>
      <c r="MK3" s="409" t="s">
        <v>916</v>
      </c>
      <c r="ML3" s="409" t="s">
        <v>917</v>
      </c>
      <c r="MM3" s="409" t="s">
        <v>918</v>
      </c>
      <c r="MN3" s="409" t="s">
        <v>919</v>
      </c>
      <c r="MO3" s="409" t="s">
        <v>920</v>
      </c>
      <c r="MP3" s="409" t="s">
        <v>933</v>
      </c>
      <c r="MQ3" s="409" t="s">
        <v>921</v>
      </c>
      <c r="MR3" s="409" t="s">
        <v>922</v>
      </c>
      <c r="MS3" s="409" t="s">
        <v>923</v>
      </c>
      <c r="MT3" s="409" t="s">
        <v>924</v>
      </c>
      <c r="MU3" s="409" t="s">
        <v>925</v>
      </c>
      <c r="MV3" s="409" t="s">
        <v>926</v>
      </c>
      <c r="MW3" s="409" t="s">
        <v>932</v>
      </c>
      <c r="MX3" s="409" t="s">
        <v>927</v>
      </c>
      <c r="MY3" s="409" t="s">
        <v>928</v>
      </c>
      <c r="MZ3" s="409" t="s">
        <v>929</v>
      </c>
      <c r="NA3" s="409" t="s">
        <v>930</v>
      </c>
      <c r="NB3" s="409" t="s">
        <v>931</v>
      </c>
      <c r="NC3" s="410" t="s">
        <v>227</v>
      </c>
      <c r="ND3" s="410" t="s">
        <v>228</v>
      </c>
      <c r="NE3" s="410" t="s">
        <v>229</v>
      </c>
      <c r="NF3" s="410" t="s">
        <v>230</v>
      </c>
      <c r="NG3" s="410" t="s">
        <v>231</v>
      </c>
      <c r="NH3" s="410" t="s">
        <v>232</v>
      </c>
      <c r="NI3" s="410" t="s">
        <v>233</v>
      </c>
      <c r="NJ3" s="410" t="s">
        <v>234</v>
      </c>
      <c r="NK3" s="410" t="s">
        <v>235</v>
      </c>
      <c r="NL3" s="411" t="s">
        <v>771</v>
      </c>
      <c r="NM3" s="411" t="s">
        <v>671</v>
      </c>
      <c r="NN3" s="411" t="s">
        <v>777</v>
      </c>
      <c r="NO3" s="411" t="s">
        <v>673</v>
      </c>
      <c r="NP3" s="411" t="s">
        <v>783</v>
      </c>
      <c r="NQ3" s="411" t="s">
        <v>675</v>
      </c>
      <c r="NR3" s="411" t="s">
        <v>789</v>
      </c>
      <c r="NS3" s="411" t="s">
        <v>677</v>
      </c>
      <c r="NT3" s="411" t="s">
        <v>795</v>
      </c>
      <c r="NU3" s="411" t="s">
        <v>679</v>
      </c>
      <c r="NV3" s="411" t="s">
        <v>801</v>
      </c>
      <c r="NW3" s="411" t="s">
        <v>681</v>
      </c>
      <c r="NX3" s="411" t="s">
        <v>807</v>
      </c>
      <c r="NY3" s="411" t="s">
        <v>683</v>
      </c>
      <c r="NZ3" s="411" t="s">
        <v>813</v>
      </c>
      <c r="OA3" s="411" t="s">
        <v>685</v>
      </c>
      <c r="OB3" s="411" t="s">
        <v>819</v>
      </c>
      <c r="OC3" s="411" t="s">
        <v>687</v>
      </c>
      <c r="OD3" s="411" t="s">
        <v>825</v>
      </c>
      <c r="OE3" s="411" t="s">
        <v>689</v>
      </c>
      <c r="OF3" s="411" t="s">
        <v>831</v>
      </c>
      <c r="OG3" s="411" t="s">
        <v>691</v>
      </c>
      <c r="OH3" s="411" t="s">
        <v>837</v>
      </c>
      <c r="OI3" s="411" t="s">
        <v>693</v>
      </c>
      <c r="OJ3" s="411" t="s">
        <v>843</v>
      </c>
      <c r="OK3" s="411" t="s">
        <v>695</v>
      </c>
      <c r="OL3" s="411" t="s">
        <v>849</v>
      </c>
      <c r="OM3" s="411" t="s">
        <v>697</v>
      </c>
      <c r="ON3" s="411" t="s">
        <v>855</v>
      </c>
      <c r="OO3" s="411" t="s">
        <v>699</v>
      </c>
      <c r="OP3" s="411" t="s">
        <v>861</v>
      </c>
      <c r="OQ3" s="411" t="s">
        <v>701</v>
      </c>
      <c r="OR3" s="411" t="s">
        <v>867</v>
      </c>
      <c r="OS3" s="411" t="s">
        <v>703</v>
      </c>
      <c r="OT3" s="411" t="s">
        <v>873</v>
      </c>
      <c r="OU3" s="411" t="s">
        <v>705</v>
      </c>
      <c r="OV3" s="411" t="s">
        <v>879</v>
      </c>
      <c r="OW3" s="411" t="s">
        <v>707</v>
      </c>
      <c r="OX3" s="411" t="s">
        <v>885</v>
      </c>
      <c r="OY3" s="411" t="s">
        <v>709</v>
      </c>
      <c r="OZ3" s="411" t="s">
        <v>891</v>
      </c>
      <c r="PA3" s="411" t="s">
        <v>711</v>
      </c>
      <c r="PB3" s="411" t="s">
        <v>897</v>
      </c>
      <c r="PC3" s="411" t="s">
        <v>713</v>
      </c>
      <c r="PD3" s="411" t="s">
        <v>903</v>
      </c>
      <c r="PE3" s="411" t="s">
        <v>715</v>
      </c>
      <c r="PF3" s="411" t="s">
        <v>909</v>
      </c>
      <c r="PG3" s="411" t="s">
        <v>717</v>
      </c>
      <c r="PH3" s="411" t="s">
        <v>915</v>
      </c>
      <c r="PI3" s="411" t="s">
        <v>719</v>
      </c>
      <c r="PJ3" s="411" t="s">
        <v>921</v>
      </c>
      <c r="PK3" s="411" t="s">
        <v>721</v>
      </c>
      <c r="PL3" s="411" t="s">
        <v>238</v>
      </c>
      <c r="PM3" s="412" t="s">
        <v>771</v>
      </c>
      <c r="PN3" s="412" t="s">
        <v>671</v>
      </c>
      <c r="PO3" s="412" t="s">
        <v>777</v>
      </c>
      <c r="PP3" s="412" t="s">
        <v>673</v>
      </c>
      <c r="PQ3" s="412" t="s">
        <v>783</v>
      </c>
      <c r="PR3" s="412" t="s">
        <v>675</v>
      </c>
      <c r="PS3" s="412" t="s">
        <v>789</v>
      </c>
      <c r="PT3" s="412" t="s">
        <v>677</v>
      </c>
      <c r="PU3" s="412" t="s">
        <v>795</v>
      </c>
      <c r="PV3" s="412" t="s">
        <v>679</v>
      </c>
      <c r="PW3" s="412" t="s">
        <v>801</v>
      </c>
      <c r="PX3" s="412" t="s">
        <v>681</v>
      </c>
      <c r="PY3" s="412" t="s">
        <v>807</v>
      </c>
      <c r="PZ3" s="412" t="s">
        <v>683</v>
      </c>
      <c r="QA3" s="412" t="s">
        <v>813</v>
      </c>
      <c r="QB3" s="412" t="s">
        <v>685</v>
      </c>
      <c r="QC3" s="412" t="s">
        <v>819</v>
      </c>
      <c r="QD3" s="412" t="s">
        <v>687</v>
      </c>
      <c r="QE3" s="412" t="s">
        <v>825</v>
      </c>
      <c r="QF3" s="412" t="s">
        <v>689</v>
      </c>
      <c r="QG3" s="412" t="s">
        <v>831</v>
      </c>
      <c r="QH3" s="412" t="s">
        <v>691</v>
      </c>
      <c r="QI3" s="412" t="s">
        <v>837</v>
      </c>
      <c r="QJ3" s="412" t="s">
        <v>693</v>
      </c>
      <c r="QK3" s="412" t="s">
        <v>843</v>
      </c>
      <c r="QL3" s="412" t="s">
        <v>695</v>
      </c>
      <c r="QM3" s="412" t="s">
        <v>849</v>
      </c>
      <c r="QN3" s="412" t="s">
        <v>697</v>
      </c>
      <c r="QO3" s="412" t="s">
        <v>855</v>
      </c>
      <c r="QP3" s="412" t="s">
        <v>699</v>
      </c>
      <c r="QQ3" s="412" t="s">
        <v>861</v>
      </c>
      <c r="QR3" s="412" t="s">
        <v>701</v>
      </c>
      <c r="QS3" s="412" t="s">
        <v>867</v>
      </c>
      <c r="QT3" s="412" t="s">
        <v>703</v>
      </c>
      <c r="QU3" s="412" t="s">
        <v>873</v>
      </c>
      <c r="QV3" s="412" t="s">
        <v>705</v>
      </c>
      <c r="QW3" s="412" t="s">
        <v>879</v>
      </c>
      <c r="QX3" s="412" t="s">
        <v>707</v>
      </c>
      <c r="QY3" s="412" t="s">
        <v>885</v>
      </c>
      <c r="QZ3" s="412" t="s">
        <v>709</v>
      </c>
      <c r="RA3" s="412" t="s">
        <v>891</v>
      </c>
      <c r="RB3" s="412" t="s">
        <v>711</v>
      </c>
      <c r="RC3" s="412" t="s">
        <v>897</v>
      </c>
      <c r="RD3" s="412" t="s">
        <v>713</v>
      </c>
      <c r="RE3" s="412" t="s">
        <v>903</v>
      </c>
      <c r="RF3" s="412" t="s">
        <v>715</v>
      </c>
      <c r="RG3" s="412" t="s">
        <v>909</v>
      </c>
      <c r="RH3" s="412" t="s">
        <v>717</v>
      </c>
      <c r="RI3" s="412" t="s">
        <v>915</v>
      </c>
      <c r="RJ3" s="412" t="s">
        <v>719</v>
      </c>
      <c r="RK3" s="412" t="s">
        <v>921</v>
      </c>
      <c r="RL3" s="412" t="s">
        <v>721</v>
      </c>
      <c r="RM3" s="412" t="s">
        <v>241</v>
      </c>
      <c r="RN3" s="413" t="s">
        <v>958</v>
      </c>
      <c r="RO3" s="413" t="s">
        <v>959</v>
      </c>
      <c r="RP3" s="413" t="s">
        <v>960</v>
      </c>
      <c r="RQ3" s="413" t="s">
        <v>961</v>
      </c>
      <c r="RR3" s="413" t="s">
        <v>962</v>
      </c>
      <c r="RS3" s="413" t="s">
        <v>1003</v>
      </c>
      <c r="RT3" s="413" t="s">
        <v>963</v>
      </c>
      <c r="RU3" s="413" t="s">
        <v>964</v>
      </c>
      <c r="RV3" s="413" t="s">
        <v>965</v>
      </c>
      <c r="RW3" s="413" t="s">
        <v>966</v>
      </c>
      <c r="RX3" s="413" t="s">
        <v>967</v>
      </c>
      <c r="RY3" s="413" t="s">
        <v>1004</v>
      </c>
      <c r="RZ3" s="413" t="s">
        <v>968</v>
      </c>
      <c r="SA3" s="413" t="s">
        <v>969</v>
      </c>
      <c r="SB3" s="413" t="s">
        <v>970</v>
      </c>
      <c r="SC3" s="413" t="s">
        <v>971</v>
      </c>
      <c r="SD3" s="413" t="s">
        <v>972</v>
      </c>
      <c r="SE3" s="413" t="s">
        <v>1005</v>
      </c>
      <c r="SF3" s="413" t="s">
        <v>973</v>
      </c>
      <c r="SG3" s="413" t="s">
        <v>974</v>
      </c>
      <c r="SH3" s="413" t="s">
        <v>975</v>
      </c>
      <c r="SI3" s="413" t="s">
        <v>976</v>
      </c>
      <c r="SJ3" s="413" t="s">
        <v>977</v>
      </c>
      <c r="SK3" s="413" t="s">
        <v>1006</v>
      </c>
      <c r="SL3" s="413" t="s">
        <v>978</v>
      </c>
      <c r="SM3" s="413" t="s">
        <v>979</v>
      </c>
      <c r="SN3" s="413" t="s">
        <v>980</v>
      </c>
      <c r="SO3" s="413" t="s">
        <v>981</v>
      </c>
      <c r="SP3" s="413" t="s">
        <v>982</v>
      </c>
      <c r="SQ3" s="413" t="s">
        <v>1007</v>
      </c>
      <c r="SR3" s="413" t="s">
        <v>983</v>
      </c>
      <c r="SS3" s="413" t="s">
        <v>984</v>
      </c>
      <c r="ST3" s="413" t="s">
        <v>985</v>
      </c>
      <c r="SU3" s="413" t="s">
        <v>986</v>
      </c>
      <c r="SV3" s="413" t="s">
        <v>987</v>
      </c>
      <c r="SW3" s="413" t="s">
        <v>1008</v>
      </c>
      <c r="SX3" s="413" t="s">
        <v>988</v>
      </c>
      <c r="SY3" s="413" t="s">
        <v>989</v>
      </c>
      <c r="SZ3" s="413" t="s">
        <v>990</v>
      </c>
      <c r="TA3" s="413" t="s">
        <v>991</v>
      </c>
      <c r="TB3" s="413" t="s">
        <v>992</v>
      </c>
      <c r="TC3" s="413" t="s">
        <v>1009</v>
      </c>
      <c r="TD3" s="413" t="s">
        <v>993</v>
      </c>
      <c r="TE3" s="413" t="s">
        <v>994</v>
      </c>
      <c r="TF3" s="413" t="s">
        <v>995</v>
      </c>
      <c r="TG3" s="413" t="s">
        <v>996</v>
      </c>
      <c r="TH3" s="413" t="s">
        <v>997</v>
      </c>
      <c r="TI3" s="413" t="s">
        <v>1010</v>
      </c>
      <c r="TJ3" s="413" t="s">
        <v>998</v>
      </c>
      <c r="TK3" s="413" t="s">
        <v>999</v>
      </c>
      <c r="TL3" s="413" t="s">
        <v>1000</v>
      </c>
      <c r="TM3" s="413" t="s">
        <v>1001</v>
      </c>
      <c r="TN3" s="413" t="s">
        <v>1002</v>
      </c>
      <c r="TO3" s="413" t="s">
        <v>1011</v>
      </c>
      <c r="TP3" s="414" t="s">
        <v>265</v>
      </c>
      <c r="TQ3" s="414" t="s">
        <v>267</v>
      </c>
      <c r="TR3" s="414" t="s">
        <v>269</v>
      </c>
      <c r="TS3" s="414" t="s">
        <v>272</v>
      </c>
      <c r="TT3" s="414" t="s">
        <v>1131</v>
      </c>
      <c r="TU3" s="414" t="s">
        <v>278</v>
      </c>
      <c r="TV3" s="415" t="s">
        <v>280</v>
      </c>
      <c r="TW3" s="416" t="s">
        <v>771</v>
      </c>
      <c r="TX3" s="416" t="s">
        <v>1012</v>
      </c>
      <c r="TY3" s="416" t="s">
        <v>773</v>
      </c>
      <c r="TZ3" s="416" t="s">
        <v>1013</v>
      </c>
      <c r="UA3" s="416" t="s">
        <v>1014</v>
      </c>
      <c r="UB3" s="416" t="s">
        <v>1015</v>
      </c>
      <c r="UC3" s="416" t="s">
        <v>957</v>
      </c>
      <c r="UD3" s="416" t="s">
        <v>777</v>
      </c>
      <c r="UE3" s="416" t="s">
        <v>1016</v>
      </c>
      <c r="UF3" s="416" t="s">
        <v>779</v>
      </c>
      <c r="UG3" s="416" t="s">
        <v>1017</v>
      </c>
      <c r="UH3" s="416" t="s">
        <v>1018</v>
      </c>
      <c r="UI3" s="416" t="s">
        <v>1019</v>
      </c>
      <c r="UJ3" s="416" t="s">
        <v>956</v>
      </c>
      <c r="UK3" s="416" t="s">
        <v>783</v>
      </c>
      <c r="UL3" s="416" t="s">
        <v>1020</v>
      </c>
      <c r="UM3" s="416" t="s">
        <v>785</v>
      </c>
      <c r="UN3" s="416" t="s">
        <v>1021</v>
      </c>
      <c r="UO3" s="416" t="s">
        <v>1022</v>
      </c>
      <c r="UP3" s="416" t="s">
        <v>1023</v>
      </c>
      <c r="UQ3" s="416" t="s">
        <v>955</v>
      </c>
      <c r="UR3" s="416" t="s">
        <v>789</v>
      </c>
      <c r="US3" s="416" t="s">
        <v>1024</v>
      </c>
      <c r="UT3" s="416" t="s">
        <v>791</v>
      </c>
      <c r="UU3" s="416" t="s">
        <v>1025</v>
      </c>
      <c r="UV3" s="416" t="s">
        <v>1026</v>
      </c>
      <c r="UW3" s="416" t="s">
        <v>1027</v>
      </c>
      <c r="UX3" s="416" t="s">
        <v>954</v>
      </c>
      <c r="UY3" s="416" t="s">
        <v>795</v>
      </c>
      <c r="UZ3" s="416" t="s">
        <v>1028</v>
      </c>
      <c r="VA3" s="416" t="s">
        <v>797</v>
      </c>
      <c r="VB3" s="416" t="s">
        <v>1029</v>
      </c>
      <c r="VC3" s="416" t="s">
        <v>1030</v>
      </c>
      <c r="VD3" s="416" t="s">
        <v>1031</v>
      </c>
      <c r="VE3" s="416" t="s">
        <v>953</v>
      </c>
      <c r="VF3" s="416" t="s">
        <v>801</v>
      </c>
      <c r="VG3" s="416" t="s">
        <v>1032</v>
      </c>
      <c r="VH3" s="416" t="s">
        <v>803</v>
      </c>
      <c r="VI3" s="416" t="s">
        <v>1033</v>
      </c>
      <c r="VJ3" s="416" t="s">
        <v>1034</v>
      </c>
      <c r="VK3" s="416" t="s">
        <v>1035</v>
      </c>
      <c r="VL3" s="416" t="s">
        <v>952</v>
      </c>
      <c r="VM3" s="416" t="s">
        <v>807</v>
      </c>
      <c r="VN3" s="416" t="s">
        <v>1036</v>
      </c>
      <c r="VO3" s="416" t="s">
        <v>809</v>
      </c>
      <c r="VP3" s="416" t="s">
        <v>1037</v>
      </c>
      <c r="VQ3" s="416" t="s">
        <v>1038</v>
      </c>
      <c r="VR3" s="416" t="s">
        <v>1039</v>
      </c>
      <c r="VS3" s="416" t="s">
        <v>951</v>
      </c>
      <c r="VT3" s="416" t="s">
        <v>813</v>
      </c>
      <c r="VU3" s="416" t="s">
        <v>1040</v>
      </c>
      <c r="VV3" s="416" t="s">
        <v>815</v>
      </c>
      <c r="VW3" s="416" t="s">
        <v>1041</v>
      </c>
      <c r="VX3" s="416" t="s">
        <v>1042</v>
      </c>
      <c r="VY3" s="416" t="s">
        <v>1043</v>
      </c>
      <c r="VZ3" s="416" t="s">
        <v>950</v>
      </c>
      <c r="WA3" s="416" t="s">
        <v>819</v>
      </c>
      <c r="WB3" s="416" t="s">
        <v>1044</v>
      </c>
      <c r="WC3" s="416" t="s">
        <v>821</v>
      </c>
      <c r="WD3" s="416" t="s">
        <v>1045</v>
      </c>
      <c r="WE3" s="416" t="s">
        <v>1046</v>
      </c>
      <c r="WF3" s="416" t="s">
        <v>1047</v>
      </c>
      <c r="WG3" s="416" t="s">
        <v>949</v>
      </c>
      <c r="WH3" s="416" t="s">
        <v>825</v>
      </c>
      <c r="WI3" s="416" t="s">
        <v>1048</v>
      </c>
      <c r="WJ3" s="416" t="s">
        <v>827</v>
      </c>
      <c r="WK3" s="416" t="s">
        <v>1049</v>
      </c>
      <c r="WL3" s="416" t="s">
        <v>1050</v>
      </c>
      <c r="WM3" s="416" t="s">
        <v>1051</v>
      </c>
      <c r="WN3" s="416" t="s">
        <v>948</v>
      </c>
      <c r="WO3" s="416" t="s">
        <v>831</v>
      </c>
      <c r="WP3" s="416" t="s">
        <v>1052</v>
      </c>
      <c r="WQ3" s="416" t="s">
        <v>833</v>
      </c>
      <c r="WR3" s="416" t="s">
        <v>1053</v>
      </c>
      <c r="WS3" s="416" t="s">
        <v>1054</v>
      </c>
      <c r="WT3" s="416" t="s">
        <v>1055</v>
      </c>
      <c r="WU3" s="416" t="s">
        <v>947</v>
      </c>
      <c r="WV3" s="416" t="s">
        <v>837</v>
      </c>
      <c r="WW3" s="416" t="s">
        <v>1056</v>
      </c>
      <c r="WX3" s="416" t="s">
        <v>839</v>
      </c>
      <c r="WY3" s="416" t="s">
        <v>1057</v>
      </c>
      <c r="WZ3" s="416" t="s">
        <v>1058</v>
      </c>
      <c r="XA3" s="416" t="s">
        <v>1059</v>
      </c>
      <c r="XB3" s="416" t="s">
        <v>946</v>
      </c>
      <c r="XC3" s="416" t="s">
        <v>843</v>
      </c>
      <c r="XD3" s="416" t="s">
        <v>1060</v>
      </c>
      <c r="XE3" s="416" t="s">
        <v>845</v>
      </c>
      <c r="XF3" s="416" t="s">
        <v>1061</v>
      </c>
      <c r="XG3" s="416" t="s">
        <v>1062</v>
      </c>
      <c r="XH3" s="416" t="s">
        <v>1063</v>
      </c>
      <c r="XI3" s="416" t="s">
        <v>945</v>
      </c>
      <c r="XJ3" s="416" t="s">
        <v>849</v>
      </c>
      <c r="XK3" s="416" t="s">
        <v>1064</v>
      </c>
      <c r="XL3" s="416" t="s">
        <v>851</v>
      </c>
      <c r="XM3" s="416" t="s">
        <v>1065</v>
      </c>
      <c r="XN3" s="416" t="s">
        <v>1066</v>
      </c>
      <c r="XO3" s="416" t="s">
        <v>1067</v>
      </c>
      <c r="XP3" s="416" t="s">
        <v>944</v>
      </c>
      <c r="XQ3" s="416" t="s">
        <v>855</v>
      </c>
      <c r="XR3" s="416" t="s">
        <v>1068</v>
      </c>
      <c r="XS3" s="416" t="s">
        <v>857</v>
      </c>
      <c r="XT3" s="416" t="s">
        <v>1069</v>
      </c>
      <c r="XU3" s="416" t="s">
        <v>1070</v>
      </c>
      <c r="XV3" s="416" t="s">
        <v>1071</v>
      </c>
      <c r="XW3" s="416" t="s">
        <v>943</v>
      </c>
      <c r="XX3" s="416" t="s">
        <v>861</v>
      </c>
      <c r="XY3" s="416" t="s">
        <v>1072</v>
      </c>
      <c r="XZ3" s="416" t="s">
        <v>863</v>
      </c>
      <c r="YA3" s="416" t="s">
        <v>1073</v>
      </c>
      <c r="YB3" s="416" t="s">
        <v>1074</v>
      </c>
      <c r="YC3" s="416" t="s">
        <v>1075</v>
      </c>
      <c r="YD3" s="416" t="s">
        <v>942</v>
      </c>
      <c r="YE3" s="416" t="s">
        <v>867</v>
      </c>
      <c r="YF3" s="416" t="s">
        <v>1076</v>
      </c>
      <c r="YG3" s="416" t="s">
        <v>869</v>
      </c>
      <c r="YH3" s="416" t="s">
        <v>1077</v>
      </c>
      <c r="YI3" s="416" t="s">
        <v>1078</v>
      </c>
      <c r="YJ3" s="416" t="s">
        <v>1079</v>
      </c>
      <c r="YK3" s="416" t="s">
        <v>941</v>
      </c>
      <c r="YL3" s="416" t="s">
        <v>873</v>
      </c>
      <c r="YM3" s="416" t="s">
        <v>1080</v>
      </c>
      <c r="YN3" s="416" t="s">
        <v>875</v>
      </c>
      <c r="YO3" s="416" t="s">
        <v>1081</v>
      </c>
      <c r="YP3" s="416" t="s">
        <v>1082</v>
      </c>
      <c r="YQ3" s="416" t="s">
        <v>1083</v>
      </c>
      <c r="YR3" s="416" t="s">
        <v>940</v>
      </c>
      <c r="YS3" s="416" t="s">
        <v>879</v>
      </c>
      <c r="YT3" s="416" t="s">
        <v>1084</v>
      </c>
      <c r="YU3" s="416" t="s">
        <v>881</v>
      </c>
      <c r="YV3" s="416" t="s">
        <v>1085</v>
      </c>
      <c r="YW3" s="416" t="s">
        <v>1086</v>
      </c>
      <c r="YX3" s="416" t="s">
        <v>1087</v>
      </c>
      <c r="YY3" s="416" t="s">
        <v>939</v>
      </c>
      <c r="YZ3" s="416" t="s">
        <v>885</v>
      </c>
      <c r="ZA3" s="416" t="s">
        <v>1088</v>
      </c>
      <c r="ZB3" s="416" t="s">
        <v>887</v>
      </c>
      <c r="ZC3" s="416" t="s">
        <v>1089</v>
      </c>
      <c r="ZD3" s="416" t="s">
        <v>1090</v>
      </c>
      <c r="ZE3" s="416" t="s">
        <v>1091</v>
      </c>
      <c r="ZF3" s="416" t="s">
        <v>938</v>
      </c>
      <c r="ZG3" s="416" t="s">
        <v>891</v>
      </c>
      <c r="ZH3" s="416" t="s">
        <v>1092</v>
      </c>
      <c r="ZI3" s="416" t="s">
        <v>893</v>
      </c>
      <c r="ZJ3" s="416" t="s">
        <v>1093</v>
      </c>
      <c r="ZK3" s="416" t="s">
        <v>1094</v>
      </c>
      <c r="ZL3" s="416" t="s">
        <v>1095</v>
      </c>
      <c r="ZM3" s="416" t="s">
        <v>937</v>
      </c>
      <c r="ZN3" s="416" t="s">
        <v>897</v>
      </c>
      <c r="ZO3" s="416" t="s">
        <v>1096</v>
      </c>
      <c r="ZP3" s="416" t="s">
        <v>899</v>
      </c>
      <c r="ZQ3" s="416" t="s">
        <v>1097</v>
      </c>
      <c r="ZR3" s="416" t="s">
        <v>1098</v>
      </c>
      <c r="ZS3" s="416" t="s">
        <v>1099</v>
      </c>
      <c r="ZT3" s="416" t="s">
        <v>936</v>
      </c>
      <c r="ZU3" s="416" t="s">
        <v>903</v>
      </c>
      <c r="ZV3" s="416" t="s">
        <v>1100</v>
      </c>
      <c r="ZW3" s="416" t="s">
        <v>905</v>
      </c>
      <c r="ZX3" s="416" t="s">
        <v>1101</v>
      </c>
      <c r="ZY3" s="416" t="s">
        <v>1102</v>
      </c>
      <c r="ZZ3" s="416" t="s">
        <v>1103</v>
      </c>
      <c r="AAA3" s="416" t="s">
        <v>935</v>
      </c>
      <c r="AAB3" s="416" t="s">
        <v>909</v>
      </c>
      <c r="AAC3" s="416" t="s">
        <v>1104</v>
      </c>
      <c r="AAD3" s="416" t="s">
        <v>911</v>
      </c>
      <c r="AAE3" s="416" t="s">
        <v>1105</v>
      </c>
      <c r="AAF3" s="416" t="s">
        <v>1106</v>
      </c>
      <c r="AAG3" s="416" t="s">
        <v>1107</v>
      </c>
      <c r="AAH3" s="416" t="s">
        <v>934</v>
      </c>
      <c r="AAI3" s="416" t="s">
        <v>915</v>
      </c>
      <c r="AAJ3" s="416" t="s">
        <v>1108</v>
      </c>
      <c r="AAK3" s="416" t="s">
        <v>917</v>
      </c>
      <c r="AAL3" s="416" t="s">
        <v>1109</v>
      </c>
      <c r="AAM3" s="416" t="s">
        <v>1110</v>
      </c>
      <c r="AAN3" s="416" t="s">
        <v>1111</v>
      </c>
      <c r="AAO3" s="416" t="s">
        <v>933</v>
      </c>
      <c r="AAP3" s="416" t="s">
        <v>921</v>
      </c>
      <c r="AAQ3" s="416" t="s">
        <v>1112</v>
      </c>
      <c r="AAR3" s="416" t="s">
        <v>923</v>
      </c>
      <c r="AAS3" s="416" t="s">
        <v>1113</v>
      </c>
      <c r="AAT3" s="416" t="s">
        <v>1114</v>
      </c>
      <c r="AAU3" s="416" t="s">
        <v>1115</v>
      </c>
      <c r="AAV3" s="416" t="s">
        <v>932</v>
      </c>
      <c r="AAW3" s="416" t="s">
        <v>927</v>
      </c>
      <c r="AAX3" s="416" t="s">
        <v>1116</v>
      </c>
      <c r="AAY3" s="416" t="s">
        <v>1117</v>
      </c>
      <c r="AAZ3" s="416" t="s">
        <v>1118</v>
      </c>
      <c r="ABA3" s="416" t="s">
        <v>931</v>
      </c>
      <c r="ABB3" s="417" t="s">
        <v>14</v>
      </c>
      <c r="ABC3" s="417" t="s">
        <v>288</v>
      </c>
      <c r="ABD3" s="417" t="s">
        <v>76</v>
      </c>
      <c r="ABE3" s="417" t="s">
        <v>78</v>
      </c>
      <c r="ABF3" s="417" t="s">
        <v>97</v>
      </c>
      <c r="ABG3" s="417" t="s">
        <v>103</v>
      </c>
      <c r="ABH3" s="417" t="s">
        <v>129</v>
      </c>
      <c r="ABI3" s="417" t="s">
        <v>131</v>
      </c>
      <c r="ABJ3" s="417" t="s">
        <v>292</v>
      </c>
      <c r="ABK3" s="417" t="s">
        <v>293</v>
      </c>
      <c r="ABL3" s="417" t="s">
        <v>1119</v>
      </c>
      <c r="ABM3" s="417" t="s">
        <v>1120</v>
      </c>
      <c r="ABN3" s="417" t="s">
        <v>1121</v>
      </c>
      <c r="ABO3" s="417" t="s">
        <v>298</v>
      </c>
      <c r="ABP3" s="417" t="s">
        <v>299</v>
      </c>
      <c r="ABQ3" s="417" t="s">
        <v>300</v>
      </c>
      <c r="ABR3" s="417" t="s">
        <v>302</v>
      </c>
      <c r="ABS3" s="417" t="s">
        <v>215</v>
      </c>
      <c r="ABT3" s="417" t="s">
        <v>303</v>
      </c>
      <c r="ABU3" s="417" t="s">
        <v>1122</v>
      </c>
      <c r="ABV3" s="417" t="s">
        <v>1123</v>
      </c>
      <c r="ABW3" s="417" t="s">
        <v>1124</v>
      </c>
      <c r="ABX3" s="417" t="s">
        <v>305</v>
      </c>
      <c r="ABY3" s="417" t="s">
        <v>306</v>
      </c>
      <c r="ABZ3" s="417" t="s">
        <v>307</v>
      </c>
      <c r="ACA3" s="417" t="s">
        <v>309</v>
      </c>
      <c r="ACB3" s="417" t="s">
        <v>269</v>
      </c>
      <c r="ACC3" s="417" t="s">
        <v>311</v>
      </c>
      <c r="ACD3" s="417" t="s">
        <v>312</v>
      </c>
      <c r="ACE3" s="417" t="s">
        <v>315</v>
      </c>
      <c r="ACF3" s="417" t="s">
        <v>313</v>
      </c>
      <c r="ACG3" s="417" t="s">
        <v>319</v>
      </c>
      <c r="ACH3" s="417" t="s">
        <v>320</v>
      </c>
      <c r="ACI3" s="417" t="s">
        <v>322</v>
      </c>
      <c r="ACJ3" s="417" t="s">
        <v>323</v>
      </c>
      <c r="ACK3" s="417" t="s">
        <v>324</v>
      </c>
    </row>
    <row r="4" spans="1:765" ht="25.5" x14ac:dyDescent="0.2">
      <c r="A4" s="419" t="str">
        <f>IF(ISBLANK('General Information'!C18),"",'General Information'!C18)</f>
        <v>Select your provider name.</v>
      </c>
      <c r="B4" s="420" t="str">
        <f>IF(ISBLANK('General Information'!C19),"",'General Information'!C19)</f>
        <v/>
      </c>
      <c r="C4" s="421" t="str">
        <f>IF(ISBLANK('General Information'!C20),"",'General Information'!C20)</f>
        <v/>
      </c>
      <c r="D4" s="422" t="str">
        <f>IF(ISBLANK('General Information'!C21),"",'General Information'!C21)</f>
        <v/>
      </c>
      <c r="E4" s="422" t="str">
        <f>IF(ISBLANK('General Information'!C22),"",'General Information'!C22)</f>
        <v/>
      </c>
      <c r="F4" s="422" t="str">
        <f>IF(ISBLANK('General Information'!C23),"",'General Information'!C23)</f>
        <v/>
      </c>
      <c r="G4" s="422" t="str">
        <f>IF(ISBLANK('General Information'!C24),"",'General Information'!C24)</f>
        <v/>
      </c>
      <c r="H4" s="422" t="str">
        <f>IF(ISBLANK('General Information'!C25),"",'General Information'!C25)</f>
        <v/>
      </c>
      <c r="I4" s="423" t="str">
        <f>IF(ISBLANK('General Information'!C26),"",'General Information'!C26)</f>
        <v/>
      </c>
      <c r="J4" s="422" t="str">
        <f>IF(ISBLANK('General Information'!C27),"",'General Information'!C27)</f>
        <v/>
      </c>
      <c r="K4" s="422" t="str">
        <f>IF(ISBLANK('General Information'!C29),"",'General Information'!C29)</f>
        <v/>
      </c>
      <c r="L4" s="468" t="str">
        <f>IF(ISBLANK('General Information'!C30),"",'General Information'!C30)</f>
        <v/>
      </c>
      <c r="M4" s="423" t="str">
        <f>IF(ISBLANK('General Information'!C31),"",'General Information'!C31)</f>
        <v/>
      </c>
      <c r="N4" s="422" t="str">
        <f>IF(ISBLANK('General Information'!C32),"",'General Information'!C32)</f>
        <v/>
      </c>
      <c r="O4" s="422" t="str">
        <f>IF(ISBLANK('General Information'!C33),"",'General Information'!C33)</f>
        <v/>
      </c>
      <c r="P4" s="422" t="str">
        <f>IF(ISBLANK('General Information'!C35),"",'General Information'!C35)</f>
        <v/>
      </c>
      <c r="Q4" s="422" t="str">
        <f>IF(ISBLANK('General Information'!C36),"",'General Information'!C36)</f>
        <v/>
      </c>
      <c r="R4" s="422" t="str">
        <f>IF(ISBLANK('General Information'!C37),"",'General Information'!C37)</f>
        <v/>
      </c>
      <c r="S4" s="422" t="str">
        <f>IF(ISBLANK('General Information'!C38),"",'General Information'!C38)</f>
        <v/>
      </c>
      <c r="T4" s="422" t="str">
        <f>IF(ISBLANK('General Information'!C39),"",'General Information'!C39)</f>
        <v/>
      </c>
      <c r="U4" s="422" t="str">
        <f>IF(ISBLANK('General Information'!C40),"",'General Information'!C40)</f>
        <v/>
      </c>
      <c r="V4" s="422" t="str">
        <f>IF(ISBLANK('General Information'!C41),"",'General Information'!C41)</f>
        <v/>
      </c>
      <c r="W4" s="422" t="str">
        <f>IF(ISBLANK('General Information'!C42),"",'General Information'!C42)</f>
        <v/>
      </c>
      <c r="X4" s="422" t="str">
        <f>IF(ISBLANK('General Information'!C43),"",'General Information'!C43)</f>
        <v/>
      </c>
      <c r="Y4" s="422" t="str">
        <f>IF(ISBLANK('General Information'!C44),"",'General Information'!C44)</f>
        <v/>
      </c>
      <c r="Z4" s="424" t="str">
        <f>IF(ISBLANK('General Information'!C45),"",'General Information'!C45)</f>
        <v/>
      </c>
      <c r="AA4" s="424" t="str">
        <f>IF(ISBLANK('General Information'!C46),"",'General Information'!C46)</f>
        <v/>
      </c>
      <c r="AB4" s="425" t="str">
        <f>IF(ISBLANK('General Information'!C48),"",'General Information'!C48)</f>
        <v/>
      </c>
      <c r="AC4" s="425" t="str">
        <f>IF(ISBLANK('General Information'!C49),"",'General Information'!C49)</f>
        <v/>
      </c>
      <c r="AD4" s="426" t="str">
        <f>IF(ISBLANK('A-Revenue'!C8),"",'A-Revenue'!C8)</f>
        <v/>
      </c>
      <c r="AE4" s="426" t="str">
        <f>IF(ISBLANK('A-Revenue'!C9),"",'A-Revenue'!C9)</f>
        <v/>
      </c>
      <c r="AF4" s="426">
        <f>IF(ISBLANK('A-Revenue'!C10),"",'A-Revenue'!C10)</f>
        <v>0</v>
      </c>
      <c r="AG4" s="426" t="str">
        <f>IF(ISBLANK('A-Revenue'!C11),"",'A-Revenue'!C11)</f>
        <v/>
      </c>
      <c r="AH4" s="426" t="str">
        <f>IF(ISBLANK('A-Revenue'!C12),"",'A-Revenue'!C12)</f>
        <v/>
      </c>
      <c r="AI4" s="426">
        <f>IF(ISBLANK('A-Revenue'!C13),"",'A-Revenue'!C13)</f>
        <v>0</v>
      </c>
      <c r="AJ4" s="426" t="str">
        <f>IF(ISBLANK('A-Revenue'!C14),"",'A-Revenue'!C14)</f>
        <v/>
      </c>
      <c r="AK4" s="426" t="str">
        <f>IF(ISBLANK('A-Revenue'!C15),"",'A-Revenue'!C15)</f>
        <v/>
      </c>
      <c r="AL4" s="426" t="str">
        <f>IF(ISBLANK('A-Revenue'!C16),"",'A-Revenue'!C16)</f>
        <v/>
      </c>
      <c r="AM4" s="426" t="str">
        <f>IF(ISBLANK('A-Revenue'!C17),"",'A-Revenue'!C17)</f>
        <v/>
      </c>
      <c r="AN4" s="426" t="str">
        <f>IF(ISBLANK('A-Revenue'!C18),"",'A-Revenue'!C18)</f>
        <v/>
      </c>
      <c r="AO4" s="426" t="str">
        <f>IF(ISBLANK('A-Revenue'!C19),"",'A-Revenue'!C19)</f>
        <v/>
      </c>
      <c r="AP4" s="426" t="str">
        <f>IF(ISBLANK('A-Revenue'!C20),"",'A-Revenue'!C20)</f>
        <v/>
      </c>
      <c r="AQ4" s="426" t="str">
        <f>IF(ISBLANK('A-Revenue'!C21),"",'A-Revenue'!C21)</f>
        <v/>
      </c>
      <c r="AR4" s="426" t="str">
        <f>IF(ISBLANK('A-Revenue'!C22),"",'A-Revenue'!C22)</f>
        <v/>
      </c>
      <c r="AS4" s="426" t="str">
        <f>IF(ISBLANK('A-Revenue'!C23),"",'A-Revenue'!C23)</f>
        <v/>
      </c>
      <c r="AT4" s="426" t="str">
        <f>IF(ISBLANK('A-Revenue'!C24),"",'A-Revenue'!C24)</f>
        <v/>
      </c>
      <c r="AU4" s="426" t="str">
        <f>IF(ISBLANK('A-Revenue'!C25),"",'A-Revenue'!C25)</f>
        <v/>
      </c>
      <c r="AV4" s="426">
        <f>IF(ISBLANK('A-Revenue'!C26),"",'A-Revenue'!C26)</f>
        <v>0</v>
      </c>
      <c r="AW4" s="426" t="str">
        <f>IF(ISBLANK('A-Revenue'!C27),"",'A-Revenue'!C27)</f>
        <v/>
      </c>
      <c r="AX4" s="426">
        <f>IF(ISBLANK('A-Revenue'!C29),"",'A-Revenue'!C29)</f>
        <v>0</v>
      </c>
      <c r="AY4" s="426">
        <f>IF(ISBLANK('A-Revenue'!C30),"",'A-Revenue'!C30)</f>
        <v>0</v>
      </c>
      <c r="AZ4" s="427" t="str">
        <f>IF(ISBLANK('A1-Other Revenue'!B7),"",'A1-Other Revenue'!B7)</f>
        <v/>
      </c>
      <c r="BA4" s="428" t="str">
        <f>IF(ISBLANK('A1-Other Revenue'!C7),"",'A1-Other Revenue'!C7)</f>
        <v/>
      </c>
      <c r="BB4" s="427" t="str">
        <f>IF(ISBLANK('A1-Other Revenue'!B8),"",'A1-Other Revenue'!B8)</f>
        <v/>
      </c>
      <c r="BC4" s="428" t="str">
        <f>IF(ISBLANK('A1-Other Revenue'!C8),"",'A1-Other Revenue'!C8)</f>
        <v/>
      </c>
      <c r="BD4" s="427" t="str">
        <f>IF(ISBLANK('A1-Other Revenue'!B9),"",'A1-Other Revenue'!B9)</f>
        <v/>
      </c>
      <c r="BE4" s="428" t="str">
        <f>IF(ISBLANK('A1-Other Revenue'!C9),"",'A1-Other Revenue'!C9)</f>
        <v/>
      </c>
      <c r="BF4" s="427" t="str">
        <f>IF(ISBLANK('A1-Other Revenue'!B10),"",'A1-Other Revenue'!B10)</f>
        <v/>
      </c>
      <c r="BG4" s="428" t="str">
        <f>IF(ISBLANK('A1-Other Revenue'!C10),"",'A1-Other Revenue'!C10)</f>
        <v/>
      </c>
      <c r="BH4" s="427" t="str">
        <f>IF(ISBLANK('A1-Other Revenue'!B11),"",'A1-Other Revenue'!B11)</f>
        <v/>
      </c>
      <c r="BI4" s="428" t="str">
        <f>IF(ISBLANK('A1-Other Revenue'!C11),"",'A1-Other Revenue'!C11)</f>
        <v/>
      </c>
      <c r="BJ4" s="427" t="str">
        <f>IF(ISBLANK('A1-Other Revenue'!B12),"",'A1-Other Revenue'!B12)</f>
        <v/>
      </c>
      <c r="BK4" s="428" t="str">
        <f>IF(ISBLANK('A1-Other Revenue'!C12),"",'A1-Other Revenue'!C12)</f>
        <v/>
      </c>
      <c r="BL4" s="427" t="str">
        <f>IF(ISBLANK('A1-Other Revenue'!B13),"",'A1-Other Revenue'!B13)</f>
        <v/>
      </c>
      <c r="BM4" s="428" t="str">
        <f>IF(ISBLANK('A1-Other Revenue'!C13),"",'A1-Other Revenue'!C13)</f>
        <v/>
      </c>
      <c r="BN4" s="427" t="str">
        <f>IF(ISBLANK('A1-Other Revenue'!B14),"",'A1-Other Revenue'!B14)</f>
        <v/>
      </c>
      <c r="BO4" s="428" t="str">
        <f>IF(ISBLANK('A1-Other Revenue'!C14),"",'A1-Other Revenue'!C14)</f>
        <v/>
      </c>
      <c r="BP4" s="427" t="str">
        <f>IF(ISBLANK('A1-Other Revenue'!B15),"",'A1-Other Revenue'!B15)</f>
        <v/>
      </c>
      <c r="BQ4" s="428" t="str">
        <f>IF(ISBLANK('A1-Other Revenue'!C15),"",'A1-Other Revenue'!C15)</f>
        <v/>
      </c>
      <c r="BR4" s="427" t="str">
        <f>IF(ISBLANK('A1-Other Revenue'!B16),"",'A1-Other Revenue'!B16)</f>
        <v/>
      </c>
      <c r="BS4" s="428" t="str">
        <f>IF(ISBLANK('A1-Other Revenue'!C16),"",'A1-Other Revenue'!C16)</f>
        <v/>
      </c>
      <c r="BT4" s="427" t="str">
        <f>IF(ISBLANK('A1-Other Revenue'!B17),"",'A1-Other Revenue'!B17)</f>
        <v/>
      </c>
      <c r="BU4" s="428" t="str">
        <f>IF(ISBLANK('A1-Other Revenue'!C17),"",'A1-Other Revenue'!C17)</f>
        <v/>
      </c>
      <c r="BV4" s="427" t="str">
        <f>IF(ISBLANK('A1-Other Revenue'!B18),"",'A1-Other Revenue'!B18)</f>
        <v/>
      </c>
      <c r="BW4" s="428" t="str">
        <f>IF(ISBLANK('A1-Other Revenue'!C18),"",'A1-Other Revenue'!C18)</f>
        <v/>
      </c>
      <c r="BX4" s="427" t="str">
        <f>IF(ISBLANK('A1-Other Revenue'!B19),"",'A1-Other Revenue'!B19)</f>
        <v/>
      </c>
      <c r="BY4" s="428" t="str">
        <f>IF(ISBLANK('A1-Other Revenue'!C19),"",'A1-Other Revenue'!C19)</f>
        <v/>
      </c>
      <c r="BZ4" s="427" t="str">
        <f>IF(ISBLANK('A1-Other Revenue'!B20),"",'A1-Other Revenue'!B20)</f>
        <v/>
      </c>
      <c r="CA4" s="428" t="str">
        <f>IF(ISBLANK('A1-Other Revenue'!C20),"",'A1-Other Revenue'!C20)</f>
        <v/>
      </c>
      <c r="CB4" s="427" t="str">
        <f>IF(ISBLANK('A1-Other Revenue'!B21),"",'A1-Other Revenue'!B21)</f>
        <v/>
      </c>
      <c r="CC4" s="428" t="str">
        <f>IF(ISBLANK('A1-Other Revenue'!C21),"",'A1-Other Revenue'!C21)</f>
        <v/>
      </c>
      <c r="CD4" s="427" t="str">
        <f>IF(ISBLANK('A1-Other Revenue'!B22),"",'A1-Other Revenue'!B22)</f>
        <v/>
      </c>
      <c r="CE4" s="428" t="str">
        <f>IF(ISBLANK('A1-Other Revenue'!C22),"",'A1-Other Revenue'!C22)</f>
        <v/>
      </c>
      <c r="CF4" s="427" t="str">
        <f>IF(ISBLANK('A1-Other Revenue'!B23),"",'A1-Other Revenue'!B23)</f>
        <v/>
      </c>
      <c r="CG4" s="428" t="str">
        <f>IF(ISBLANK('A1-Other Revenue'!C23),"",'A1-Other Revenue'!C23)</f>
        <v/>
      </c>
      <c r="CH4" s="427" t="str">
        <f>IF(ISBLANK('A1-Other Revenue'!B24),"",'A1-Other Revenue'!B24)</f>
        <v/>
      </c>
      <c r="CI4" s="428" t="str">
        <f>IF(ISBLANK('A1-Other Revenue'!C24),"",'A1-Other Revenue'!C24)</f>
        <v/>
      </c>
      <c r="CJ4" s="427" t="str">
        <f>IF(ISBLANK('A1-Other Revenue'!B25),"",'A1-Other Revenue'!B25)</f>
        <v/>
      </c>
      <c r="CK4" s="428" t="str">
        <f>IF(ISBLANK('A1-Other Revenue'!C25),"",'A1-Other Revenue'!C25)</f>
        <v/>
      </c>
      <c r="CL4" s="427" t="str">
        <f>IF(ISBLANK('A1-Other Revenue'!B26),"",'A1-Other Revenue'!B26)</f>
        <v/>
      </c>
      <c r="CM4" s="428" t="str">
        <f>IF(ISBLANK('A1-Other Revenue'!C26),"",'A1-Other Revenue'!C26)</f>
        <v/>
      </c>
      <c r="CN4" s="427" t="str">
        <f>IF(ISBLANK('A1-Other Revenue'!B27),"",'A1-Other Revenue'!B27)</f>
        <v/>
      </c>
      <c r="CO4" s="428" t="str">
        <f>IF(ISBLANK('A1-Other Revenue'!C27),"",'A1-Other Revenue'!C27)</f>
        <v/>
      </c>
      <c r="CP4" s="427" t="str">
        <f>IF(ISBLANK('A1-Other Revenue'!B28),"",'A1-Other Revenue'!B28)</f>
        <v/>
      </c>
      <c r="CQ4" s="428" t="str">
        <f>IF(ISBLANK('A1-Other Revenue'!C28),"",'A1-Other Revenue'!C28)</f>
        <v/>
      </c>
      <c r="CR4" s="427" t="str">
        <f>IF(ISBLANK('A1-Other Revenue'!B29),"",'A1-Other Revenue'!B29)</f>
        <v/>
      </c>
      <c r="CS4" s="428" t="str">
        <f>IF(ISBLANK('A1-Other Revenue'!C29),"",'A1-Other Revenue'!C29)</f>
        <v/>
      </c>
      <c r="CT4" s="427" t="str">
        <f>IF(ISBLANK('A1-Other Revenue'!B30),"",'A1-Other Revenue'!B30)</f>
        <v/>
      </c>
      <c r="CU4" s="428" t="str">
        <f>IF(ISBLANK('A1-Other Revenue'!C30),"",'A1-Other Revenue'!C30)</f>
        <v/>
      </c>
      <c r="CV4" s="427" t="str">
        <f>IF(ISBLANK('A1-Other Revenue'!B31),"",'A1-Other Revenue'!B31)</f>
        <v/>
      </c>
      <c r="CW4" s="428" t="str">
        <f>IF(ISBLANK('A1-Other Revenue'!C31),"",'A1-Other Revenue'!C31)</f>
        <v/>
      </c>
      <c r="CX4" s="427" t="str">
        <f>IF(ISBLANK('A1-Other Revenue'!B32),"",'A1-Other Revenue'!B32)</f>
        <v/>
      </c>
      <c r="CY4" s="428" t="str">
        <f>IF(ISBLANK('A1-Other Revenue'!C32),"",'A1-Other Revenue'!C32)</f>
        <v/>
      </c>
      <c r="CZ4" s="428">
        <f>IF(ISBLANK('A1-Other Revenue'!$C$33),"",'A1-Other Revenue'!$C$33)</f>
        <v>0</v>
      </c>
      <c r="DA4" s="439" t="str">
        <f>IF(ISBLANK('B-Administrative Expenses'!$C$6),"",'B-Administrative Expenses'!$C$6)</f>
        <v/>
      </c>
      <c r="DB4" s="440">
        <f>IF(ISBLANK('B-Administrative Expenses'!C10),"",'B-Administrative Expenses'!C10)</f>
        <v>0</v>
      </c>
      <c r="DC4" s="440" t="str">
        <f>IF(ISBLANK('B-Administrative Expenses'!D10),"",'B-Administrative Expenses'!D10)</f>
        <v/>
      </c>
      <c r="DD4" s="440" t="str">
        <f>IF(ISBLANK('B-Administrative Expenses'!E10),"",'B-Administrative Expenses'!E10)</f>
        <v/>
      </c>
      <c r="DE4" s="440" t="str">
        <f>IF(ISBLANK('B-Administrative Expenses'!F10),"",'B-Administrative Expenses'!F10)</f>
        <v/>
      </c>
      <c r="DF4" s="440" t="str">
        <f>IF(ISBLANK('B-Administrative Expenses'!G10),"",'B-Administrative Expenses'!G10)</f>
        <v/>
      </c>
      <c r="DG4" s="440" t="str">
        <f>IF(ISBLANK('B-Administrative Expenses'!H10),"",'B-Administrative Expenses'!H10)</f>
        <v/>
      </c>
      <c r="DH4" s="440">
        <f>IF(ISBLANK('B-Administrative Expenses'!C11),"",'B-Administrative Expenses'!C11)</f>
        <v>0</v>
      </c>
      <c r="DI4" s="440" t="str">
        <f>IF(ISBLANK('B-Administrative Expenses'!D11),"",'B-Administrative Expenses'!D11)</f>
        <v/>
      </c>
      <c r="DJ4" s="440" t="str">
        <f>IF(ISBLANK('B-Administrative Expenses'!E11),"",'B-Administrative Expenses'!E11)</f>
        <v/>
      </c>
      <c r="DK4" s="440" t="str">
        <f>IF(ISBLANK('B-Administrative Expenses'!F11),"",'B-Administrative Expenses'!F11)</f>
        <v/>
      </c>
      <c r="DL4" s="440" t="str">
        <f>IF(ISBLANK('B-Administrative Expenses'!G11),"",'B-Administrative Expenses'!G11)</f>
        <v/>
      </c>
      <c r="DM4" s="440" t="str">
        <f>IF(ISBLANK('B-Administrative Expenses'!H11),"",'B-Administrative Expenses'!H11)</f>
        <v/>
      </c>
      <c r="DN4" s="440">
        <f>IF(ISBLANK('B-Administrative Expenses'!C12),"",'B-Administrative Expenses'!C12)</f>
        <v>0</v>
      </c>
      <c r="DO4" s="440" t="str">
        <f>IF(ISBLANK('B-Administrative Expenses'!D12),"",'B-Administrative Expenses'!D12)</f>
        <v/>
      </c>
      <c r="DP4" s="440" t="str">
        <f>IF(ISBLANK('B-Administrative Expenses'!E12),"",'B-Administrative Expenses'!E12)</f>
        <v/>
      </c>
      <c r="DQ4" s="440" t="str">
        <f>IF(ISBLANK('B-Administrative Expenses'!F12),"",'B-Administrative Expenses'!F12)</f>
        <v/>
      </c>
      <c r="DR4" s="440" t="str">
        <f>IF(ISBLANK('B-Administrative Expenses'!G12),"",'B-Administrative Expenses'!G12)</f>
        <v/>
      </c>
      <c r="DS4" s="440" t="str">
        <f>IF(ISBLANK('B-Administrative Expenses'!H12),"",'B-Administrative Expenses'!H12)</f>
        <v/>
      </c>
      <c r="DT4" s="440">
        <f>IF(ISBLANK('B-Administrative Expenses'!C13),"",'B-Administrative Expenses'!C13)</f>
        <v>0</v>
      </c>
      <c r="DU4" s="440" t="str">
        <f>IF(ISBLANK('B-Administrative Expenses'!D13),"",'B-Administrative Expenses'!D13)</f>
        <v/>
      </c>
      <c r="DV4" s="440" t="str">
        <f>IF(ISBLANK('B-Administrative Expenses'!E13),"",'B-Administrative Expenses'!E13)</f>
        <v/>
      </c>
      <c r="DW4" s="440" t="str">
        <f>IF(ISBLANK('B-Administrative Expenses'!F13),"",'B-Administrative Expenses'!F13)</f>
        <v/>
      </c>
      <c r="DX4" s="440" t="str">
        <f>IF(ISBLANK('B-Administrative Expenses'!G13),"",'B-Administrative Expenses'!G13)</f>
        <v/>
      </c>
      <c r="DY4" s="440" t="str">
        <f>IF(ISBLANK('B-Administrative Expenses'!H13),"",'B-Administrative Expenses'!H13)</f>
        <v/>
      </c>
      <c r="DZ4" s="440">
        <f>IF(ISBLANK('B-Administrative Expenses'!C14),"",'B-Administrative Expenses'!C14)</f>
        <v>0</v>
      </c>
      <c r="EA4" s="440" t="str">
        <f>IF(ISBLANK('B-Administrative Expenses'!D14),"",'B-Administrative Expenses'!D14)</f>
        <v/>
      </c>
      <c r="EB4" s="440" t="str">
        <f>IF(ISBLANK('B-Administrative Expenses'!E14),"",'B-Administrative Expenses'!E14)</f>
        <v/>
      </c>
      <c r="EC4" s="440" t="str">
        <f>IF(ISBLANK('B-Administrative Expenses'!F14),"",'B-Administrative Expenses'!F14)</f>
        <v/>
      </c>
      <c r="ED4" s="440" t="str">
        <f>IF(ISBLANK('B-Administrative Expenses'!G14),"",'B-Administrative Expenses'!G14)</f>
        <v/>
      </c>
      <c r="EE4" s="440" t="str">
        <f>IF(ISBLANK('B-Administrative Expenses'!H14),"",'B-Administrative Expenses'!H14)</f>
        <v/>
      </c>
      <c r="EF4" s="440">
        <f>IF(ISBLANK('B-Administrative Expenses'!C15),"",'B-Administrative Expenses'!C15)</f>
        <v>0</v>
      </c>
      <c r="EG4" s="440" t="str">
        <f>IF(ISBLANK('B-Administrative Expenses'!D15),"",'B-Administrative Expenses'!D15)</f>
        <v/>
      </c>
      <c r="EH4" s="440" t="str">
        <f>IF(ISBLANK('B-Administrative Expenses'!E15),"",'B-Administrative Expenses'!E15)</f>
        <v/>
      </c>
      <c r="EI4" s="440" t="str">
        <f>IF(ISBLANK('B-Administrative Expenses'!F15),"",'B-Administrative Expenses'!F15)</f>
        <v/>
      </c>
      <c r="EJ4" s="440" t="str">
        <f>IF(ISBLANK('B-Administrative Expenses'!G15),"",'B-Administrative Expenses'!G15)</f>
        <v/>
      </c>
      <c r="EK4" s="440" t="str">
        <f>IF(ISBLANK('B-Administrative Expenses'!H15),"",'B-Administrative Expenses'!H15)</f>
        <v/>
      </c>
      <c r="EL4" s="440">
        <f>IF(ISBLANK('B-Administrative Expenses'!C16),"",'B-Administrative Expenses'!C16)</f>
        <v>0</v>
      </c>
      <c r="EM4" s="440" t="str">
        <f>IF(ISBLANK('B-Administrative Expenses'!D16),"",'B-Administrative Expenses'!D16)</f>
        <v/>
      </c>
      <c r="EN4" s="440" t="str">
        <f>IF(ISBLANK('B-Administrative Expenses'!E16),"",'B-Administrative Expenses'!E16)</f>
        <v/>
      </c>
      <c r="EO4" s="440" t="str">
        <f>IF(ISBLANK('B-Administrative Expenses'!F16),"",'B-Administrative Expenses'!F16)</f>
        <v/>
      </c>
      <c r="EP4" s="440" t="str">
        <f>IF(ISBLANK('B-Administrative Expenses'!G16),"",'B-Administrative Expenses'!G16)</f>
        <v/>
      </c>
      <c r="EQ4" s="440" t="str">
        <f>IF(ISBLANK('B-Administrative Expenses'!H16),"",'B-Administrative Expenses'!H16)</f>
        <v/>
      </c>
      <c r="ER4" s="440">
        <f>IF(ISBLANK('B-Administrative Expenses'!C18),"",'B-Administrative Expenses'!C18)</f>
        <v>0</v>
      </c>
      <c r="ES4" s="440">
        <f>IF(ISBLANK('B-Administrative Expenses'!D18),"",'B-Administrative Expenses'!D18)</f>
        <v>0</v>
      </c>
      <c r="ET4" s="440">
        <f>IF(ISBLANK('B-Administrative Expenses'!E18),"",'B-Administrative Expenses'!E18)</f>
        <v>0</v>
      </c>
      <c r="EU4" s="440">
        <f>IF(ISBLANK('B-Administrative Expenses'!F18),"",'B-Administrative Expenses'!F18)</f>
        <v>0</v>
      </c>
      <c r="EV4" s="440">
        <f>IF(ISBLANK('B-Administrative Expenses'!G18),"",'B-Administrative Expenses'!G18)</f>
        <v>0</v>
      </c>
      <c r="EW4" s="440">
        <f>IF(ISBLANK('B-Administrative Expenses'!H18),"",'B-Administrative Expenses'!H18)</f>
        <v>0</v>
      </c>
      <c r="EX4" s="440">
        <f>IF(ISBLANK('B-Administrative Expenses'!C19),"",'B-Administrative Expenses'!C19)</f>
        <v>0</v>
      </c>
      <c r="EY4" s="440">
        <f>IF(ISBLANK('B-Administrative Expenses'!D19),"",'B-Administrative Expenses'!D19)</f>
        <v>0</v>
      </c>
      <c r="EZ4" s="440">
        <f>IF(ISBLANK('B-Administrative Expenses'!E19),"",'B-Administrative Expenses'!E19)</f>
        <v>0</v>
      </c>
      <c r="FA4" s="440">
        <f>IF(ISBLANK('B-Administrative Expenses'!F19),"",'B-Administrative Expenses'!F19)</f>
        <v>0</v>
      </c>
      <c r="FB4" s="440">
        <f>IF(ISBLANK('B-Administrative Expenses'!G19),"",'B-Administrative Expenses'!G19)</f>
        <v>0</v>
      </c>
      <c r="FC4" s="440">
        <f>IF(ISBLANK('B-Administrative Expenses'!H19),"",'B-Administrative Expenses'!H19)</f>
        <v>0</v>
      </c>
      <c r="FD4" s="440" t="str">
        <f>IF(ISBLANK('B-Administrative Expenses'!C23),"",'B-Administrative Expenses'!C23)</f>
        <v/>
      </c>
      <c r="FE4" s="440" t="str">
        <f>IF(ISBLANK('B-Administrative Expenses'!C24),"",'B-Administrative Expenses'!C24)</f>
        <v/>
      </c>
      <c r="FF4" s="440" t="str">
        <f>IF(ISBLANK('B-Administrative Expenses'!C25),"",'B-Administrative Expenses'!C25)</f>
        <v/>
      </c>
      <c r="FG4" s="440" t="str">
        <f>IF(ISBLANK('B-Administrative Expenses'!C26),"",'B-Administrative Expenses'!C26)</f>
        <v/>
      </c>
      <c r="FH4" s="440" t="str">
        <f>IF(ISBLANK('B-Administrative Expenses'!C27),"",'B-Administrative Expenses'!C27)</f>
        <v/>
      </c>
      <c r="FI4" s="440" t="str">
        <f>IF(ISBLANK('B-Administrative Expenses'!C28),"",'B-Administrative Expenses'!C28)</f>
        <v/>
      </c>
      <c r="FJ4" s="440" t="str">
        <f>IF(ISBLANK('B-Administrative Expenses'!C29),"",'B-Administrative Expenses'!C29)</f>
        <v/>
      </c>
      <c r="FK4" s="440" t="str">
        <f>IF(ISBLANK('B-Administrative Expenses'!C30),"",'B-Administrative Expenses'!C30)</f>
        <v/>
      </c>
      <c r="FL4" s="440" t="str">
        <f>IF(ISBLANK('B-Administrative Expenses'!C31),"",'B-Administrative Expenses'!C31)</f>
        <v/>
      </c>
      <c r="FM4" s="440" t="str">
        <f>IF(ISBLANK('B-Administrative Expenses'!C32),"",'B-Administrative Expenses'!C32)</f>
        <v/>
      </c>
      <c r="FN4" s="440" t="str">
        <f>IF(ISBLANK('B-Administrative Expenses'!C33),"",'B-Administrative Expenses'!C33)</f>
        <v/>
      </c>
      <c r="FO4" s="440" t="str">
        <f>IF(ISBLANK('B-Administrative Expenses'!C34),"",'B-Administrative Expenses'!C34)</f>
        <v/>
      </c>
      <c r="FP4" s="440" t="str">
        <f>IF(ISBLANK('B-Administrative Expenses'!C35),"",'B-Administrative Expenses'!C35)</f>
        <v/>
      </c>
      <c r="FQ4" s="440" t="str">
        <f>IF(ISBLANK('B-Administrative Expenses'!C36),"",'B-Administrative Expenses'!C36)</f>
        <v/>
      </c>
      <c r="FR4" s="440" t="str">
        <f>IF(ISBLANK('B-Administrative Expenses'!C37),"",'B-Administrative Expenses'!C37)</f>
        <v/>
      </c>
      <c r="FS4" s="440" t="str">
        <f>IF(ISBLANK('B-Administrative Expenses'!C38),"",'B-Administrative Expenses'!C38)</f>
        <v/>
      </c>
      <c r="FT4" s="440">
        <f>IF(ISBLANK('B-Administrative Expenses'!C40),"",'B-Administrative Expenses'!C40)</f>
        <v>0</v>
      </c>
      <c r="FU4" s="440">
        <f>IF(ISBLANK('B-Administrative Expenses'!C41),"",'B-Administrative Expenses'!C41)</f>
        <v>0</v>
      </c>
      <c r="FV4" s="440">
        <f>IF(ISBLANK('B-Administrative Expenses'!C42),"",'B-Administrative Expenses'!C42)</f>
        <v>0</v>
      </c>
      <c r="FW4" s="440">
        <f>IF(ISBLANK('B-Administrative Expenses'!$C$45),"",'B-Administrative Expenses'!$C$45)</f>
        <v>0</v>
      </c>
      <c r="FX4" s="441" t="str">
        <f>IF(ISBLANK('B1-Other Indirect Staffing'!B7),"",'B1-Other Indirect Staffing'!B7)</f>
        <v/>
      </c>
      <c r="FY4" s="442">
        <f>IF(ISBLANK('B1-Other Indirect Staffing'!C7),"",'B1-Other Indirect Staffing'!C7)</f>
        <v>0</v>
      </c>
      <c r="FZ4" s="443" t="str">
        <f>IF(ISBLANK('B1-Other Indirect Staffing'!D7),"",'B1-Other Indirect Staffing'!D7)</f>
        <v/>
      </c>
      <c r="GA4" s="444" t="str">
        <f>IF(ISBLANK('B1-Other Indirect Staffing'!E7),"",'B1-Other Indirect Staffing'!E7)</f>
        <v/>
      </c>
      <c r="GB4" s="444" t="str">
        <f>IF(ISBLANK('B1-Other Indirect Staffing'!F7),"",'B1-Other Indirect Staffing'!F7)</f>
        <v/>
      </c>
      <c r="GC4" s="444" t="str">
        <f>IF(ISBLANK('B1-Other Indirect Staffing'!G7),"",'B1-Other Indirect Staffing'!G7)</f>
        <v/>
      </c>
      <c r="GD4" s="444" t="str">
        <f>IF(ISBLANK('B1-Other Indirect Staffing'!H7),"",'B1-Other Indirect Staffing'!H7)</f>
        <v/>
      </c>
      <c r="GE4" s="441" t="str">
        <f>IF(ISBLANK('B1-Other Indirect Staffing'!B8),"",'B1-Other Indirect Staffing'!B8)</f>
        <v/>
      </c>
      <c r="GF4" s="442">
        <f>IF(ISBLANK('B1-Other Indirect Staffing'!C8),"",'B1-Other Indirect Staffing'!C8)</f>
        <v>0</v>
      </c>
      <c r="GG4" s="443" t="str">
        <f>IF(ISBLANK('B1-Other Indirect Staffing'!D8),"",'B1-Other Indirect Staffing'!D8)</f>
        <v/>
      </c>
      <c r="GH4" s="444" t="str">
        <f>IF(ISBLANK('B1-Other Indirect Staffing'!E8),"",'B1-Other Indirect Staffing'!E8)</f>
        <v/>
      </c>
      <c r="GI4" s="444" t="str">
        <f>IF(ISBLANK('B1-Other Indirect Staffing'!F8),"",'B1-Other Indirect Staffing'!F8)</f>
        <v/>
      </c>
      <c r="GJ4" s="444" t="str">
        <f>IF(ISBLANK('B1-Other Indirect Staffing'!G8),"",'B1-Other Indirect Staffing'!G8)</f>
        <v/>
      </c>
      <c r="GK4" s="444" t="str">
        <f>IF(ISBLANK('B1-Other Indirect Staffing'!H8),"",'B1-Other Indirect Staffing'!H8)</f>
        <v/>
      </c>
      <c r="GL4" s="441" t="str">
        <f>IF(ISBLANK('B1-Other Indirect Staffing'!B9),"",'B1-Other Indirect Staffing'!B9)</f>
        <v/>
      </c>
      <c r="GM4" s="442">
        <f>IF(ISBLANK('B1-Other Indirect Staffing'!C9),"",'B1-Other Indirect Staffing'!C9)</f>
        <v>0</v>
      </c>
      <c r="GN4" s="443" t="str">
        <f>IF(ISBLANK('B1-Other Indirect Staffing'!D9),"",'B1-Other Indirect Staffing'!D9)</f>
        <v/>
      </c>
      <c r="GO4" s="444" t="str">
        <f>IF(ISBLANK('B1-Other Indirect Staffing'!E9),"",'B1-Other Indirect Staffing'!E9)</f>
        <v/>
      </c>
      <c r="GP4" s="444" t="str">
        <f>IF(ISBLANK('B1-Other Indirect Staffing'!F9),"",'B1-Other Indirect Staffing'!F9)</f>
        <v/>
      </c>
      <c r="GQ4" s="444" t="str">
        <f>IF(ISBLANK('B1-Other Indirect Staffing'!G9),"",'B1-Other Indirect Staffing'!G9)</f>
        <v/>
      </c>
      <c r="GR4" s="444" t="str">
        <f>IF(ISBLANK('B1-Other Indirect Staffing'!H9),"",'B1-Other Indirect Staffing'!H9)</f>
        <v/>
      </c>
      <c r="GS4" s="441" t="str">
        <f>IF(ISBLANK('B1-Other Indirect Staffing'!B10),"",'B1-Other Indirect Staffing'!B10)</f>
        <v/>
      </c>
      <c r="GT4" s="442">
        <f>IF(ISBLANK('B1-Other Indirect Staffing'!C10),"",'B1-Other Indirect Staffing'!C10)</f>
        <v>0</v>
      </c>
      <c r="GU4" s="443" t="str">
        <f>IF(ISBLANK('B1-Other Indirect Staffing'!D10),"",'B1-Other Indirect Staffing'!D10)</f>
        <v/>
      </c>
      <c r="GV4" s="444" t="str">
        <f>IF(ISBLANK('B1-Other Indirect Staffing'!E10),"",'B1-Other Indirect Staffing'!E10)</f>
        <v/>
      </c>
      <c r="GW4" s="444" t="str">
        <f>IF(ISBLANK('B1-Other Indirect Staffing'!F10),"",'B1-Other Indirect Staffing'!F10)</f>
        <v/>
      </c>
      <c r="GX4" s="444" t="str">
        <f>IF(ISBLANK('B1-Other Indirect Staffing'!G10),"",'B1-Other Indirect Staffing'!G10)</f>
        <v/>
      </c>
      <c r="GY4" s="444" t="str">
        <f>IF(ISBLANK('B1-Other Indirect Staffing'!H10),"",'B1-Other Indirect Staffing'!H10)</f>
        <v/>
      </c>
      <c r="GZ4" s="441" t="str">
        <f>IF(ISBLANK('B1-Other Indirect Staffing'!B11),"",'B1-Other Indirect Staffing'!B11)</f>
        <v/>
      </c>
      <c r="HA4" s="442">
        <f>IF(ISBLANK('B1-Other Indirect Staffing'!C11),"",'B1-Other Indirect Staffing'!C11)</f>
        <v>0</v>
      </c>
      <c r="HB4" s="443" t="str">
        <f>IF(ISBLANK('B1-Other Indirect Staffing'!D11),"",'B1-Other Indirect Staffing'!D11)</f>
        <v/>
      </c>
      <c r="HC4" s="444" t="str">
        <f>IF(ISBLANK('B1-Other Indirect Staffing'!E11),"",'B1-Other Indirect Staffing'!E11)</f>
        <v/>
      </c>
      <c r="HD4" s="444" t="str">
        <f>IF(ISBLANK('B1-Other Indirect Staffing'!F11),"",'B1-Other Indirect Staffing'!F11)</f>
        <v/>
      </c>
      <c r="HE4" s="444" t="str">
        <f>IF(ISBLANK('B1-Other Indirect Staffing'!G11),"",'B1-Other Indirect Staffing'!G11)</f>
        <v/>
      </c>
      <c r="HF4" s="444" t="str">
        <f>IF(ISBLANK('B1-Other Indirect Staffing'!H11),"",'B1-Other Indirect Staffing'!H11)</f>
        <v/>
      </c>
      <c r="HG4" s="441" t="str">
        <f>IF(ISBLANK('B1-Other Indirect Staffing'!B12),"",'B1-Other Indirect Staffing'!B12)</f>
        <v/>
      </c>
      <c r="HH4" s="442">
        <f>IF(ISBLANK('B1-Other Indirect Staffing'!C12),"",'B1-Other Indirect Staffing'!C12)</f>
        <v>0</v>
      </c>
      <c r="HI4" s="443" t="str">
        <f>IF(ISBLANK('B1-Other Indirect Staffing'!D12),"",'B1-Other Indirect Staffing'!D12)</f>
        <v/>
      </c>
      <c r="HJ4" s="444" t="str">
        <f>IF(ISBLANK('B1-Other Indirect Staffing'!E12),"",'B1-Other Indirect Staffing'!E12)</f>
        <v/>
      </c>
      <c r="HK4" s="444" t="str">
        <f>IF(ISBLANK('B1-Other Indirect Staffing'!F12),"",'B1-Other Indirect Staffing'!F12)</f>
        <v/>
      </c>
      <c r="HL4" s="444" t="str">
        <f>IF(ISBLANK('B1-Other Indirect Staffing'!G12),"",'B1-Other Indirect Staffing'!G12)</f>
        <v/>
      </c>
      <c r="HM4" s="444" t="str">
        <f>IF(ISBLANK('B1-Other Indirect Staffing'!H12),"",'B1-Other Indirect Staffing'!H12)</f>
        <v/>
      </c>
      <c r="HN4" s="441" t="str">
        <f>IF(ISBLANK('B1-Other Indirect Staffing'!B13),"",'B1-Other Indirect Staffing'!B13)</f>
        <v/>
      </c>
      <c r="HO4" s="442">
        <f>IF(ISBLANK('B1-Other Indirect Staffing'!C13),"",'B1-Other Indirect Staffing'!C13)</f>
        <v>0</v>
      </c>
      <c r="HP4" s="443" t="str">
        <f>IF(ISBLANK('B1-Other Indirect Staffing'!D13),"",'B1-Other Indirect Staffing'!D13)</f>
        <v/>
      </c>
      <c r="HQ4" s="444" t="str">
        <f>IF(ISBLANK('B1-Other Indirect Staffing'!E13),"",'B1-Other Indirect Staffing'!E13)</f>
        <v/>
      </c>
      <c r="HR4" s="444" t="str">
        <f>IF(ISBLANK('B1-Other Indirect Staffing'!F13),"",'B1-Other Indirect Staffing'!F13)</f>
        <v/>
      </c>
      <c r="HS4" s="444" t="str">
        <f>IF(ISBLANK('B1-Other Indirect Staffing'!G13),"",'B1-Other Indirect Staffing'!G13)</f>
        <v/>
      </c>
      <c r="HT4" s="444" t="str">
        <f>IF(ISBLANK('B1-Other Indirect Staffing'!H13),"",'B1-Other Indirect Staffing'!H13)</f>
        <v/>
      </c>
      <c r="HU4" s="441" t="str">
        <f>IF(ISBLANK('B1-Other Indirect Staffing'!B14),"",'B1-Other Indirect Staffing'!B14)</f>
        <v/>
      </c>
      <c r="HV4" s="442">
        <f>IF(ISBLANK('B1-Other Indirect Staffing'!C14),"",'B1-Other Indirect Staffing'!C14)</f>
        <v>0</v>
      </c>
      <c r="HW4" s="443" t="str">
        <f>IF(ISBLANK('B1-Other Indirect Staffing'!D14),"",'B1-Other Indirect Staffing'!D14)</f>
        <v/>
      </c>
      <c r="HX4" s="444" t="str">
        <f>IF(ISBLANK('B1-Other Indirect Staffing'!E14),"",'B1-Other Indirect Staffing'!E14)</f>
        <v/>
      </c>
      <c r="HY4" s="444" t="str">
        <f>IF(ISBLANK('B1-Other Indirect Staffing'!F14),"",'B1-Other Indirect Staffing'!F14)</f>
        <v/>
      </c>
      <c r="HZ4" s="444" t="str">
        <f>IF(ISBLANK('B1-Other Indirect Staffing'!G14),"",'B1-Other Indirect Staffing'!G14)</f>
        <v/>
      </c>
      <c r="IA4" s="444" t="str">
        <f>IF(ISBLANK('B1-Other Indirect Staffing'!H14),"",'B1-Other Indirect Staffing'!H14)</f>
        <v/>
      </c>
      <c r="IB4" s="441" t="str">
        <f>IF(ISBLANK('B1-Other Indirect Staffing'!B15),"",'B1-Other Indirect Staffing'!B15)</f>
        <v/>
      </c>
      <c r="IC4" s="442">
        <f>IF(ISBLANK('B1-Other Indirect Staffing'!C15),"",'B1-Other Indirect Staffing'!C15)</f>
        <v>0</v>
      </c>
      <c r="ID4" s="443" t="str">
        <f>IF(ISBLANK('B1-Other Indirect Staffing'!D15),"",'B1-Other Indirect Staffing'!D15)</f>
        <v/>
      </c>
      <c r="IE4" s="444" t="str">
        <f>IF(ISBLANK('B1-Other Indirect Staffing'!E15),"",'B1-Other Indirect Staffing'!E15)</f>
        <v/>
      </c>
      <c r="IF4" s="444" t="str">
        <f>IF(ISBLANK('B1-Other Indirect Staffing'!F15),"",'B1-Other Indirect Staffing'!F15)</f>
        <v/>
      </c>
      <c r="IG4" s="444" t="str">
        <f>IF(ISBLANK('B1-Other Indirect Staffing'!G15),"",'B1-Other Indirect Staffing'!G15)</f>
        <v/>
      </c>
      <c r="IH4" s="444" t="str">
        <f>IF(ISBLANK('B1-Other Indirect Staffing'!H15),"",'B1-Other Indirect Staffing'!H15)</f>
        <v/>
      </c>
      <c r="II4" s="441" t="str">
        <f>IF(ISBLANK('B1-Other Indirect Staffing'!B16),"",'B1-Other Indirect Staffing'!B16)</f>
        <v/>
      </c>
      <c r="IJ4" s="442">
        <f>IF(ISBLANK('B1-Other Indirect Staffing'!C16),"",'B1-Other Indirect Staffing'!C16)</f>
        <v>0</v>
      </c>
      <c r="IK4" s="443" t="str">
        <f>IF(ISBLANK('B1-Other Indirect Staffing'!D16),"",'B1-Other Indirect Staffing'!D16)</f>
        <v/>
      </c>
      <c r="IL4" s="444" t="str">
        <f>IF(ISBLANK('B1-Other Indirect Staffing'!E16),"",'B1-Other Indirect Staffing'!E16)</f>
        <v/>
      </c>
      <c r="IM4" s="444" t="str">
        <f>IF(ISBLANK('B1-Other Indirect Staffing'!F16),"",'B1-Other Indirect Staffing'!F16)</f>
        <v/>
      </c>
      <c r="IN4" s="444" t="str">
        <f>IF(ISBLANK('B1-Other Indirect Staffing'!G16),"",'B1-Other Indirect Staffing'!G16)</f>
        <v/>
      </c>
      <c r="IO4" s="444" t="str">
        <f>IF(ISBLANK('B1-Other Indirect Staffing'!H16),"",'B1-Other Indirect Staffing'!H16)</f>
        <v/>
      </c>
      <c r="IP4" s="441" t="str">
        <f>IF(ISBLANK('B1-Other Indirect Staffing'!B17),"",'B1-Other Indirect Staffing'!B17)</f>
        <v/>
      </c>
      <c r="IQ4" s="442">
        <f>IF(ISBLANK('B1-Other Indirect Staffing'!C17),"",'B1-Other Indirect Staffing'!C17)</f>
        <v>0</v>
      </c>
      <c r="IR4" s="443" t="str">
        <f>IF(ISBLANK('B1-Other Indirect Staffing'!D17),"",'B1-Other Indirect Staffing'!D17)</f>
        <v/>
      </c>
      <c r="IS4" s="444" t="str">
        <f>IF(ISBLANK('B1-Other Indirect Staffing'!E17),"",'B1-Other Indirect Staffing'!E17)</f>
        <v/>
      </c>
      <c r="IT4" s="444" t="str">
        <f>IF(ISBLANK('B1-Other Indirect Staffing'!F17),"",'B1-Other Indirect Staffing'!F17)</f>
        <v/>
      </c>
      <c r="IU4" s="444" t="str">
        <f>IF(ISBLANK('B1-Other Indirect Staffing'!G17),"",'B1-Other Indirect Staffing'!G17)</f>
        <v/>
      </c>
      <c r="IV4" s="444" t="str">
        <f>IF(ISBLANK('B1-Other Indirect Staffing'!H17),"",'B1-Other Indirect Staffing'!H17)</f>
        <v/>
      </c>
      <c r="IW4" s="441" t="str">
        <f>IF(ISBLANK('B1-Other Indirect Staffing'!B18),"",'B1-Other Indirect Staffing'!B18)</f>
        <v/>
      </c>
      <c r="IX4" s="442">
        <f>IF(ISBLANK('B1-Other Indirect Staffing'!C18),"",'B1-Other Indirect Staffing'!C18)</f>
        <v>0</v>
      </c>
      <c r="IY4" s="443" t="str">
        <f>IF(ISBLANK('B1-Other Indirect Staffing'!D18),"",'B1-Other Indirect Staffing'!D18)</f>
        <v/>
      </c>
      <c r="IZ4" s="444" t="str">
        <f>IF(ISBLANK('B1-Other Indirect Staffing'!E18),"",'B1-Other Indirect Staffing'!E18)</f>
        <v/>
      </c>
      <c r="JA4" s="444" t="str">
        <f>IF(ISBLANK('B1-Other Indirect Staffing'!F18),"",'B1-Other Indirect Staffing'!F18)</f>
        <v/>
      </c>
      <c r="JB4" s="444" t="str">
        <f>IF(ISBLANK('B1-Other Indirect Staffing'!G18),"",'B1-Other Indirect Staffing'!G18)</f>
        <v/>
      </c>
      <c r="JC4" s="444" t="str">
        <f>IF(ISBLANK('B1-Other Indirect Staffing'!H18),"",'B1-Other Indirect Staffing'!H18)</f>
        <v/>
      </c>
      <c r="JD4" s="441" t="str">
        <f>IF(ISBLANK('B1-Other Indirect Staffing'!B19),"",'B1-Other Indirect Staffing'!B19)</f>
        <v/>
      </c>
      <c r="JE4" s="442">
        <f>IF(ISBLANK('B1-Other Indirect Staffing'!C19),"",'B1-Other Indirect Staffing'!C19)</f>
        <v>0</v>
      </c>
      <c r="JF4" s="443" t="str">
        <f>IF(ISBLANK('B1-Other Indirect Staffing'!D19),"",'B1-Other Indirect Staffing'!D19)</f>
        <v/>
      </c>
      <c r="JG4" s="444" t="str">
        <f>IF(ISBLANK('B1-Other Indirect Staffing'!E19),"",'B1-Other Indirect Staffing'!E19)</f>
        <v/>
      </c>
      <c r="JH4" s="444" t="str">
        <f>IF(ISBLANK('B1-Other Indirect Staffing'!F19),"",'B1-Other Indirect Staffing'!F19)</f>
        <v/>
      </c>
      <c r="JI4" s="444" t="str">
        <f>IF(ISBLANK('B1-Other Indirect Staffing'!G19),"",'B1-Other Indirect Staffing'!G19)</f>
        <v/>
      </c>
      <c r="JJ4" s="444" t="str">
        <f>IF(ISBLANK('B1-Other Indirect Staffing'!H19),"",'B1-Other Indirect Staffing'!H19)</f>
        <v/>
      </c>
      <c r="JK4" s="441" t="str">
        <f>IF(ISBLANK('B1-Other Indirect Staffing'!B20),"",'B1-Other Indirect Staffing'!B20)</f>
        <v/>
      </c>
      <c r="JL4" s="442">
        <f>IF(ISBLANK('B1-Other Indirect Staffing'!C20),"",'B1-Other Indirect Staffing'!C20)</f>
        <v>0</v>
      </c>
      <c r="JM4" s="443" t="str">
        <f>IF(ISBLANK('B1-Other Indirect Staffing'!D20),"",'B1-Other Indirect Staffing'!D20)</f>
        <v/>
      </c>
      <c r="JN4" s="444" t="str">
        <f>IF(ISBLANK('B1-Other Indirect Staffing'!E20),"",'B1-Other Indirect Staffing'!E20)</f>
        <v/>
      </c>
      <c r="JO4" s="444" t="str">
        <f>IF(ISBLANK('B1-Other Indirect Staffing'!F20),"",'B1-Other Indirect Staffing'!F20)</f>
        <v/>
      </c>
      <c r="JP4" s="444" t="str">
        <f>IF(ISBLANK('B1-Other Indirect Staffing'!G20),"",'B1-Other Indirect Staffing'!G20)</f>
        <v/>
      </c>
      <c r="JQ4" s="444" t="str">
        <f>IF(ISBLANK('B1-Other Indirect Staffing'!H20),"",'B1-Other Indirect Staffing'!H20)</f>
        <v/>
      </c>
      <c r="JR4" s="441" t="str">
        <f>IF(ISBLANK('B1-Other Indirect Staffing'!B21),"",'B1-Other Indirect Staffing'!B21)</f>
        <v/>
      </c>
      <c r="JS4" s="442">
        <f>IF(ISBLANK('B1-Other Indirect Staffing'!C21),"",'B1-Other Indirect Staffing'!C21)</f>
        <v>0</v>
      </c>
      <c r="JT4" s="443" t="str">
        <f>IF(ISBLANK('B1-Other Indirect Staffing'!D21),"",'B1-Other Indirect Staffing'!D21)</f>
        <v/>
      </c>
      <c r="JU4" s="444" t="str">
        <f>IF(ISBLANK('B1-Other Indirect Staffing'!E21),"",'B1-Other Indirect Staffing'!E21)</f>
        <v/>
      </c>
      <c r="JV4" s="444" t="str">
        <f>IF(ISBLANK('B1-Other Indirect Staffing'!F21),"",'B1-Other Indirect Staffing'!F21)</f>
        <v/>
      </c>
      <c r="JW4" s="444" t="str">
        <f>IF(ISBLANK('B1-Other Indirect Staffing'!G21),"",'B1-Other Indirect Staffing'!G21)</f>
        <v/>
      </c>
      <c r="JX4" s="444" t="str">
        <f>IF(ISBLANK('B1-Other Indirect Staffing'!H21),"",'B1-Other Indirect Staffing'!H21)</f>
        <v/>
      </c>
      <c r="JY4" s="441" t="str">
        <f>IF(ISBLANK('B1-Other Indirect Staffing'!B22),"",'B1-Other Indirect Staffing'!B22)</f>
        <v/>
      </c>
      <c r="JZ4" s="442">
        <f>IF(ISBLANK('B1-Other Indirect Staffing'!C22),"",'B1-Other Indirect Staffing'!C22)</f>
        <v>0</v>
      </c>
      <c r="KA4" s="443" t="str">
        <f>IF(ISBLANK('B1-Other Indirect Staffing'!D22),"",'B1-Other Indirect Staffing'!D22)</f>
        <v/>
      </c>
      <c r="KB4" s="444" t="str">
        <f>IF(ISBLANK('B1-Other Indirect Staffing'!E22),"",'B1-Other Indirect Staffing'!E22)</f>
        <v/>
      </c>
      <c r="KC4" s="444" t="str">
        <f>IF(ISBLANK('B1-Other Indirect Staffing'!F22),"",'B1-Other Indirect Staffing'!F22)</f>
        <v/>
      </c>
      <c r="KD4" s="444" t="str">
        <f>IF(ISBLANK('B1-Other Indirect Staffing'!G22),"",'B1-Other Indirect Staffing'!G22)</f>
        <v/>
      </c>
      <c r="KE4" s="444" t="str">
        <f>IF(ISBLANK('B1-Other Indirect Staffing'!H22),"",'B1-Other Indirect Staffing'!H22)</f>
        <v/>
      </c>
      <c r="KF4" s="441" t="str">
        <f>IF(ISBLANK('B1-Other Indirect Staffing'!B23),"",'B1-Other Indirect Staffing'!B23)</f>
        <v/>
      </c>
      <c r="KG4" s="442">
        <f>IF(ISBLANK('B1-Other Indirect Staffing'!C23),"",'B1-Other Indirect Staffing'!C23)</f>
        <v>0</v>
      </c>
      <c r="KH4" s="443" t="str">
        <f>IF(ISBLANK('B1-Other Indirect Staffing'!D23),"",'B1-Other Indirect Staffing'!D23)</f>
        <v/>
      </c>
      <c r="KI4" s="444" t="str">
        <f>IF(ISBLANK('B1-Other Indirect Staffing'!E23),"",'B1-Other Indirect Staffing'!E23)</f>
        <v/>
      </c>
      <c r="KJ4" s="444" t="str">
        <f>IF(ISBLANK('B1-Other Indirect Staffing'!F23),"",'B1-Other Indirect Staffing'!F23)</f>
        <v/>
      </c>
      <c r="KK4" s="444" t="str">
        <f>IF(ISBLANK('B1-Other Indirect Staffing'!G23),"",'B1-Other Indirect Staffing'!G23)</f>
        <v/>
      </c>
      <c r="KL4" s="444" t="str">
        <f>IF(ISBLANK('B1-Other Indirect Staffing'!H23),"",'B1-Other Indirect Staffing'!H23)</f>
        <v/>
      </c>
      <c r="KM4" s="441" t="str">
        <f>IF(ISBLANK('B1-Other Indirect Staffing'!B24),"",'B1-Other Indirect Staffing'!B24)</f>
        <v/>
      </c>
      <c r="KN4" s="442">
        <f>IF(ISBLANK('B1-Other Indirect Staffing'!C24),"",'B1-Other Indirect Staffing'!C24)</f>
        <v>0</v>
      </c>
      <c r="KO4" s="443" t="str">
        <f>IF(ISBLANK('B1-Other Indirect Staffing'!D24),"",'B1-Other Indirect Staffing'!D24)</f>
        <v/>
      </c>
      <c r="KP4" s="444" t="str">
        <f>IF(ISBLANK('B1-Other Indirect Staffing'!E24),"",'B1-Other Indirect Staffing'!E24)</f>
        <v/>
      </c>
      <c r="KQ4" s="444" t="str">
        <f>IF(ISBLANK('B1-Other Indirect Staffing'!F24),"",'B1-Other Indirect Staffing'!F24)</f>
        <v/>
      </c>
      <c r="KR4" s="444" t="str">
        <f>IF(ISBLANK('B1-Other Indirect Staffing'!G24),"",'B1-Other Indirect Staffing'!G24)</f>
        <v/>
      </c>
      <c r="KS4" s="444" t="str">
        <f>IF(ISBLANK('B1-Other Indirect Staffing'!H24),"",'B1-Other Indirect Staffing'!H24)</f>
        <v/>
      </c>
      <c r="KT4" s="441" t="str">
        <f>IF(ISBLANK('B1-Other Indirect Staffing'!B25),"",'B1-Other Indirect Staffing'!B25)</f>
        <v/>
      </c>
      <c r="KU4" s="442">
        <f>IF(ISBLANK('B1-Other Indirect Staffing'!C25),"",'B1-Other Indirect Staffing'!C25)</f>
        <v>0</v>
      </c>
      <c r="KV4" s="443" t="str">
        <f>IF(ISBLANK('B1-Other Indirect Staffing'!D25),"",'B1-Other Indirect Staffing'!D25)</f>
        <v/>
      </c>
      <c r="KW4" s="444" t="str">
        <f>IF(ISBLANK('B1-Other Indirect Staffing'!E25),"",'B1-Other Indirect Staffing'!E25)</f>
        <v/>
      </c>
      <c r="KX4" s="444" t="str">
        <f>IF(ISBLANK('B1-Other Indirect Staffing'!F25),"",'B1-Other Indirect Staffing'!F25)</f>
        <v/>
      </c>
      <c r="KY4" s="444" t="str">
        <f>IF(ISBLANK('B1-Other Indirect Staffing'!G25),"",'B1-Other Indirect Staffing'!G25)</f>
        <v/>
      </c>
      <c r="KZ4" s="444" t="str">
        <f>IF(ISBLANK('B1-Other Indirect Staffing'!H25),"",'B1-Other Indirect Staffing'!H25)</f>
        <v/>
      </c>
      <c r="LA4" s="441" t="str">
        <f>IF(ISBLANK('B1-Other Indirect Staffing'!B26),"",'B1-Other Indirect Staffing'!B26)</f>
        <v/>
      </c>
      <c r="LB4" s="442">
        <f>IF(ISBLANK('B1-Other Indirect Staffing'!C26),"",'B1-Other Indirect Staffing'!C26)</f>
        <v>0</v>
      </c>
      <c r="LC4" s="443" t="str">
        <f>IF(ISBLANK('B1-Other Indirect Staffing'!D26),"",'B1-Other Indirect Staffing'!D26)</f>
        <v/>
      </c>
      <c r="LD4" s="444" t="str">
        <f>IF(ISBLANK('B1-Other Indirect Staffing'!E26),"",'B1-Other Indirect Staffing'!E26)</f>
        <v/>
      </c>
      <c r="LE4" s="444" t="str">
        <f>IF(ISBLANK('B1-Other Indirect Staffing'!F26),"",'B1-Other Indirect Staffing'!F26)</f>
        <v/>
      </c>
      <c r="LF4" s="444" t="str">
        <f>IF(ISBLANK('B1-Other Indirect Staffing'!G26),"",'B1-Other Indirect Staffing'!G26)</f>
        <v/>
      </c>
      <c r="LG4" s="444" t="str">
        <f>IF(ISBLANK('B1-Other Indirect Staffing'!H26),"",'B1-Other Indirect Staffing'!H26)</f>
        <v/>
      </c>
      <c r="LH4" s="441" t="str">
        <f>IF(ISBLANK('B1-Other Indirect Staffing'!B27),"",'B1-Other Indirect Staffing'!B27)</f>
        <v/>
      </c>
      <c r="LI4" s="442">
        <f>IF(ISBLANK('B1-Other Indirect Staffing'!C27),"",'B1-Other Indirect Staffing'!C27)</f>
        <v>0</v>
      </c>
      <c r="LJ4" s="443" t="str">
        <f>IF(ISBLANK('B1-Other Indirect Staffing'!D27),"",'B1-Other Indirect Staffing'!D27)</f>
        <v/>
      </c>
      <c r="LK4" s="444" t="str">
        <f>IF(ISBLANK('B1-Other Indirect Staffing'!E27),"",'B1-Other Indirect Staffing'!E27)</f>
        <v/>
      </c>
      <c r="LL4" s="444" t="str">
        <f>IF(ISBLANK('B1-Other Indirect Staffing'!F27),"",'B1-Other Indirect Staffing'!F27)</f>
        <v/>
      </c>
      <c r="LM4" s="444" t="str">
        <f>IF(ISBLANK('B1-Other Indirect Staffing'!G27),"",'B1-Other Indirect Staffing'!G27)</f>
        <v/>
      </c>
      <c r="LN4" s="444" t="str">
        <f>IF(ISBLANK('B1-Other Indirect Staffing'!H27),"",'B1-Other Indirect Staffing'!H27)</f>
        <v/>
      </c>
      <c r="LO4" s="441" t="str">
        <f>IF(ISBLANK('B1-Other Indirect Staffing'!B28),"",'B1-Other Indirect Staffing'!B28)</f>
        <v/>
      </c>
      <c r="LP4" s="442">
        <f>IF(ISBLANK('B1-Other Indirect Staffing'!C28),"",'B1-Other Indirect Staffing'!C28)</f>
        <v>0</v>
      </c>
      <c r="LQ4" s="443" t="str">
        <f>IF(ISBLANK('B1-Other Indirect Staffing'!D28),"",'B1-Other Indirect Staffing'!D28)</f>
        <v/>
      </c>
      <c r="LR4" s="444" t="str">
        <f>IF(ISBLANK('B1-Other Indirect Staffing'!E28),"",'B1-Other Indirect Staffing'!E28)</f>
        <v/>
      </c>
      <c r="LS4" s="444" t="str">
        <f>IF(ISBLANK('B1-Other Indirect Staffing'!F28),"",'B1-Other Indirect Staffing'!F28)</f>
        <v/>
      </c>
      <c r="LT4" s="444" t="str">
        <f>IF(ISBLANK('B1-Other Indirect Staffing'!G28),"",'B1-Other Indirect Staffing'!G28)</f>
        <v/>
      </c>
      <c r="LU4" s="444" t="str">
        <f>IF(ISBLANK('B1-Other Indirect Staffing'!H28),"",'B1-Other Indirect Staffing'!H28)</f>
        <v/>
      </c>
      <c r="LV4" s="441" t="str">
        <f>IF(ISBLANK('B1-Other Indirect Staffing'!B29),"",'B1-Other Indirect Staffing'!B29)</f>
        <v/>
      </c>
      <c r="LW4" s="442">
        <f>IF(ISBLANK('B1-Other Indirect Staffing'!C29),"",'B1-Other Indirect Staffing'!C29)</f>
        <v>0</v>
      </c>
      <c r="LX4" s="443" t="str">
        <f>IF(ISBLANK('B1-Other Indirect Staffing'!D29),"",'B1-Other Indirect Staffing'!D29)</f>
        <v/>
      </c>
      <c r="LY4" s="444" t="str">
        <f>IF(ISBLANK('B1-Other Indirect Staffing'!E29),"",'B1-Other Indirect Staffing'!E29)</f>
        <v/>
      </c>
      <c r="LZ4" s="444" t="str">
        <f>IF(ISBLANK('B1-Other Indirect Staffing'!F29),"",'B1-Other Indirect Staffing'!F29)</f>
        <v/>
      </c>
      <c r="MA4" s="444" t="str">
        <f>IF(ISBLANK('B1-Other Indirect Staffing'!G29),"",'B1-Other Indirect Staffing'!G29)</f>
        <v/>
      </c>
      <c r="MB4" s="444" t="str">
        <f>IF(ISBLANK('B1-Other Indirect Staffing'!H29),"",'B1-Other Indirect Staffing'!H29)</f>
        <v/>
      </c>
      <c r="MC4" s="441" t="str">
        <f>IF(ISBLANK('B1-Other Indirect Staffing'!B30),"",'B1-Other Indirect Staffing'!B30)</f>
        <v/>
      </c>
      <c r="MD4" s="442">
        <f>IF(ISBLANK('B1-Other Indirect Staffing'!C30),"",'B1-Other Indirect Staffing'!C30)</f>
        <v>0</v>
      </c>
      <c r="ME4" s="443" t="str">
        <f>IF(ISBLANK('B1-Other Indirect Staffing'!D30),"",'B1-Other Indirect Staffing'!D30)</f>
        <v/>
      </c>
      <c r="MF4" s="444" t="str">
        <f>IF(ISBLANK('B1-Other Indirect Staffing'!E30),"",'B1-Other Indirect Staffing'!E30)</f>
        <v/>
      </c>
      <c r="MG4" s="444" t="str">
        <f>IF(ISBLANK('B1-Other Indirect Staffing'!F30),"",'B1-Other Indirect Staffing'!F30)</f>
        <v/>
      </c>
      <c r="MH4" s="444" t="str">
        <f>IF(ISBLANK('B1-Other Indirect Staffing'!G30),"",'B1-Other Indirect Staffing'!G30)</f>
        <v/>
      </c>
      <c r="MI4" s="444" t="str">
        <f>IF(ISBLANK('B1-Other Indirect Staffing'!H30),"",'B1-Other Indirect Staffing'!H30)</f>
        <v/>
      </c>
      <c r="MJ4" s="441" t="str">
        <f>IF(ISBLANK('B1-Other Indirect Staffing'!B31),"",'B1-Other Indirect Staffing'!B31)</f>
        <v/>
      </c>
      <c r="MK4" s="442">
        <f>IF(ISBLANK('B1-Other Indirect Staffing'!C31),"",'B1-Other Indirect Staffing'!C31)</f>
        <v>0</v>
      </c>
      <c r="ML4" s="443" t="str">
        <f>IF(ISBLANK('B1-Other Indirect Staffing'!D31),"",'B1-Other Indirect Staffing'!D31)</f>
        <v/>
      </c>
      <c r="MM4" s="444" t="str">
        <f>IF(ISBLANK('B1-Other Indirect Staffing'!E31),"",'B1-Other Indirect Staffing'!E31)</f>
        <v/>
      </c>
      <c r="MN4" s="444" t="str">
        <f>IF(ISBLANK('B1-Other Indirect Staffing'!F31),"",'B1-Other Indirect Staffing'!F31)</f>
        <v/>
      </c>
      <c r="MO4" s="444" t="str">
        <f>IF(ISBLANK('B1-Other Indirect Staffing'!G31),"",'B1-Other Indirect Staffing'!G31)</f>
        <v/>
      </c>
      <c r="MP4" s="444" t="str">
        <f>IF(ISBLANK('B1-Other Indirect Staffing'!H31),"",'B1-Other Indirect Staffing'!H31)</f>
        <v/>
      </c>
      <c r="MQ4" s="441" t="str">
        <f>IF(ISBLANK('B1-Other Indirect Staffing'!B32),"",'B1-Other Indirect Staffing'!B32)</f>
        <v/>
      </c>
      <c r="MR4" s="442">
        <f>IF(ISBLANK('B1-Other Indirect Staffing'!C32),"",'B1-Other Indirect Staffing'!C32)</f>
        <v>0</v>
      </c>
      <c r="MS4" s="443" t="str">
        <f>IF(ISBLANK('B1-Other Indirect Staffing'!D32),"",'B1-Other Indirect Staffing'!D32)</f>
        <v/>
      </c>
      <c r="MT4" s="444" t="str">
        <f>IF(ISBLANK('B1-Other Indirect Staffing'!E32),"",'B1-Other Indirect Staffing'!E32)</f>
        <v/>
      </c>
      <c r="MU4" s="444" t="str">
        <f>IF(ISBLANK('B1-Other Indirect Staffing'!F32),"",'B1-Other Indirect Staffing'!F32)</f>
        <v/>
      </c>
      <c r="MV4" s="444" t="str">
        <f>IF(ISBLANK('B1-Other Indirect Staffing'!G32),"",'B1-Other Indirect Staffing'!G32)</f>
        <v/>
      </c>
      <c r="MW4" s="444" t="str">
        <f>IF(ISBLANK('B1-Other Indirect Staffing'!H32),"",'B1-Other Indirect Staffing'!H32)</f>
        <v/>
      </c>
      <c r="MX4" s="445">
        <f>IF(ISBLANK('B1-Other Indirect Staffing'!D33),"",'B1-Other Indirect Staffing'!D33)</f>
        <v>0</v>
      </c>
      <c r="MY4" s="446">
        <f>IF(ISBLANK('B1-Other Indirect Staffing'!E33),"",'B1-Other Indirect Staffing'!E33)</f>
        <v>0</v>
      </c>
      <c r="MZ4" s="446">
        <f>IF(ISBLANK('B1-Other Indirect Staffing'!F33),"",'B1-Other Indirect Staffing'!F33)</f>
        <v>0</v>
      </c>
      <c r="NA4" s="446">
        <f>IF(ISBLANK('B1-Other Indirect Staffing'!G33),"",'B1-Other Indirect Staffing'!G33)</f>
        <v>0</v>
      </c>
      <c r="NB4" s="446">
        <f>IF(ISBLANK('B1-Other Indirect Staffing'!H33),"",'B1-Other Indirect Staffing'!H33)</f>
        <v>0</v>
      </c>
      <c r="NC4" s="447" t="str">
        <f>IF(ISBLANK('B2-Occupancy Expenses'!C7),"",'B2-Occupancy Expenses'!C7)</f>
        <v/>
      </c>
      <c r="ND4" s="447" t="str">
        <f>IF(ISBLANK('B2-Occupancy Expenses'!C8),"",'B2-Occupancy Expenses'!C8)</f>
        <v/>
      </c>
      <c r="NE4" s="447" t="str">
        <f>IF(ISBLANK('B2-Occupancy Expenses'!C9),"",'B2-Occupancy Expenses'!C9)</f>
        <v/>
      </c>
      <c r="NF4" s="447" t="str">
        <f>IF(ISBLANK('B2-Occupancy Expenses'!C10),"",'B2-Occupancy Expenses'!C10)</f>
        <v/>
      </c>
      <c r="NG4" s="447" t="str">
        <f>IF(ISBLANK('B2-Occupancy Expenses'!C11),"",'B2-Occupancy Expenses'!C11)</f>
        <v/>
      </c>
      <c r="NH4" s="447" t="str">
        <f>IF(ISBLANK('B2-Occupancy Expenses'!C12),"",'B2-Occupancy Expenses'!C12)</f>
        <v/>
      </c>
      <c r="NI4" s="447" t="str">
        <f>IF(ISBLANK('B2-Occupancy Expenses'!C13),"",'B2-Occupancy Expenses'!C13)</f>
        <v/>
      </c>
      <c r="NJ4" s="447" t="str">
        <f>IF(ISBLANK('B2-Occupancy Expenses'!C14),"",'B2-Occupancy Expenses'!C14)</f>
        <v/>
      </c>
      <c r="NK4" s="447">
        <f>IF(ISBLANK('B2-Occupancy Expenses'!C15),"",'B2-Occupancy Expenses'!C15)</f>
        <v>0</v>
      </c>
      <c r="NL4" s="448" t="str">
        <f>IF(ISBLANK('B3-Other Admin Expenses'!B7),"",'B3-Other Admin Expenses'!B7)</f>
        <v/>
      </c>
      <c r="NM4" s="449" t="str">
        <f>IF(ISBLANK('B3-Other Admin Expenses'!C7),"",'B3-Other Admin Expenses'!C7)</f>
        <v/>
      </c>
      <c r="NN4" s="448" t="str">
        <f>IF(ISBLANK('B3-Other Admin Expenses'!B8),"",'B3-Other Admin Expenses'!B8)</f>
        <v/>
      </c>
      <c r="NO4" s="449" t="str">
        <f>IF(ISBLANK('B3-Other Admin Expenses'!C8),"",'B3-Other Admin Expenses'!C8)</f>
        <v/>
      </c>
      <c r="NP4" s="448" t="str">
        <f>IF(ISBLANK('B3-Other Admin Expenses'!B9),"",'B3-Other Admin Expenses'!B9)</f>
        <v/>
      </c>
      <c r="NQ4" s="449" t="str">
        <f>IF(ISBLANK('B3-Other Admin Expenses'!C9),"",'B3-Other Admin Expenses'!C9)</f>
        <v/>
      </c>
      <c r="NR4" s="448" t="str">
        <f>IF(ISBLANK('B3-Other Admin Expenses'!B10),"",'B3-Other Admin Expenses'!B10)</f>
        <v/>
      </c>
      <c r="NS4" s="449" t="str">
        <f>IF(ISBLANK('B3-Other Admin Expenses'!C10),"",'B3-Other Admin Expenses'!C10)</f>
        <v/>
      </c>
      <c r="NT4" s="448" t="str">
        <f>IF(ISBLANK('B3-Other Admin Expenses'!B11),"",'B3-Other Admin Expenses'!B11)</f>
        <v/>
      </c>
      <c r="NU4" s="449" t="str">
        <f>IF(ISBLANK('B3-Other Admin Expenses'!C11),"",'B3-Other Admin Expenses'!C11)</f>
        <v/>
      </c>
      <c r="NV4" s="448" t="str">
        <f>IF(ISBLANK('B3-Other Admin Expenses'!B12),"",'B3-Other Admin Expenses'!B12)</f>
        <v/>
      </c>
      <c r="NW4" s="449" t="str">
        <f>IF(ISBLANK('B3-Other Admin Expenses'!C12),"",'B3-Other Admin Expenses'!C12)</f>
        <v/>
      </c>
      <c r="NX4" s="448" t="str">
        <f>IF(ISBLANK('B3-Other Admin Expenses'!B13),"",'B3-Other Admin Expenses'!B13)</f>
        <v/>
      </c>
      <c r="NY4" s="449" t="str">
        <f>IF(ISBLANK('B3-Other Admin Expenses'!C13),"",'B3-Other Admin Expenses'!C13)</f>
        <v/>
      </c>
      <c r="NZ4" s="448" t="str">
        <f>IF(ISBLANK('B3-Other Admin Expenses'!B14),"",'B3-Other Admin Expenses'!B14)</f>
        <v/>
      </c>
      <c r="OA4" s="449" t="str">
        <f>IF(ISBLANK('B3-Other Admin Expenses'!C14),"",'B3-Other Admin Expenses'!C14)</f>
        <v/>
      </c>
      <c r="OB4" s="448" t="str">
        <f>IF(ISBLANK('B3-Other Admin Expenses'!B15),"",'B3-Other Admin Expenses'!B15)</f>
        <v/>
      </c>
      <c r="OC4" s="449" t="str">
        <f>IF(ISBLANK('B3-Other Admin Expenses'!C15),"",'B3-Other Admin Expenses'!C15)</f>
        <v/>
      </c>
      <c r="OD4" s="448" t="str">
        <f>IF(ISBLANK('B3-Other Admin Expenses'!B16),"",'B3-Other Admin Expenses'!B16)</f>
        <v/>
      </c>
      <c r="OE4" s="449" t="str">
        <f>IF(ISBLANK('B3-Other Admin Expenses'!C16),"",'B3-Other Admin Expenses'!C16)</f>
        <v/>
      </c>
      <c r="OF4" s="448" t="str">
        <f>IF(ISBLANK('B3-Other Admin Expenses'!B17),"",'B3-Other Admin Expenses'!B17)</f>
        <v/>
      </c>
      <c r="OG4" s="449" t="str">
        <f>IF(ISBLANK('B3-Other Admin Expenses'!C17),"",'B3-Other Admin Expenses'!C17)</f>
        <v/>
      </c>
      <c r="OH4" s="448" t="str">
        <f>IF(ISBLANK('B3-Other Admin Expenses'!B18),"",'B3-Other Admin Expenses'!B18)</f>
        <v/>
      </c>
      <c r="OI4" s="449" t="str">
        <f>IF(ISBLANK('B3-Other Admin Expenses'!C18),"",'B3-Other Admin Expenses'!C18)</f>
        <v/>
      </c>
      <c r="OJ4" s="448" t="str">
        <f>IF(ISBLANK('B3-Other Admin Expenses'!B19),"",'B3-Other Admin Expenses'!B19)</f>
        <v/>
      </c>
      <c r="OK4" s="449" t="str">
        <f>IF(ISBLANK('B3-Other Admin Expenses'!C19),"",'B3-Other Admin Expenses'!C19)</f>
        <v/>
      </c>
      <c r="OL4" s="448" t="str">
        <f>IF(ISBLANK('B3-Other Admin Expenses'!B20),"",'B3-Other Admin Expenses'!B20)</f>
        <v/>
      </c>
      <c r="OM4" s="449" t="str">
        <f>IF(ISBLANK('B3-Other Admin Expenses'!C20),"",'B3-Other Admin Expenses'!C20)</f>
        <v/>
      </c>
      <c r="ON4" s="448" t="str">
        <f>IF(ISBLANK('B3-Other Admin Expenses'!B21),"",'B3-Other Admin Expenses'!B21)</f>
        <v/>
      </c>
      <c r="OO4" s="449" t="str">
        <f>IF(ISBLANK('B3-Other Admin Expenses'!C21),"",'B3-Other Admin Expenses'!C21)</f>
        <v/>
      </c>
      <c r="OP4" s="448" t="str">
        <f>IF(ISBLANK('B3-Other Admin Expenses'!B22),"",'B3-Other Admin Expenses'!B22)</f>
        <v/>
      </c>
      <c r="OQ4" s="449" t="str">
        <f>IF(ISBLANK('B3-Other Admin Expenses'!C22),"",'B3-Other Admin Expenses'!C22)</f>
        <v/>
      </c>
      <c r="OR4" s="448" t="str">
        <f>IF(ISBLANK('B3-Other Admin Expenses'!B23),"",'B3-Other Admin Expenses'!B23)</f>
        <v/>
      </c>
      <c r="OS4" s="449" t="str">
        <f>IF(ISBLANK('B3-Other Admin Expenses'!C23),"",'B3-Other Admin Expenses'!C23)</f>
        <v/>
      </c>
      <c r="OT4" s="448" t="str">
        <f>IF(ISBLANK('B3-Other Admin Expenses'!B24),"",'B3-Other Admin Expenses'!B24)</f>
        <v/>
      </c>
      <c r="OU4" s="449" t="str">
        <f>IF(ISBLANK('B3-Other Admin Expenses'!C24),"",'B3-Other Admin Expenses'!C24)</f>
        <v/>
      </c>
      <c r="OV4" s="448" t="str">
        <f>IF(ISBLANK('B3-Other Admin Expenses'!B25),"",'B3-Other Admin Expenses'!B25)</f>
        <v/>
      </c>
      <c r="OW4" s="449" t="str">
        <f>IF(ISBLANK('B3-Other Admin Expenses'!C25),"",'B3-Other Admin Expenses'!C25)</f>
        <v/>
      </c>
      <c r="OX4" s="448" t="str">
        <f>IF(ISBLANK('B3-Other Admin Expenses'!B26),"",'B3-Other Admin Expenses'!B26)</f>
        <v/>
      </c>
      <c r="OY4" s="449" t="str">
        <f>IF(ISBLANK('B3-Other Admin Expenses'!C26),"",'B3-Other Admin Expenses'!C26)</f>
        <v/>
      </c>
      <c r="OZ4" s="448" t="str">
        <f>IF(ISBLANK('B3-Other Admin Expenses'!B27),"",'B3-Other Admin Expenses'!B27)</f>
        <v/>
      </c>
      <c r="PA4" s="449" t="str">
        <f>IF(ISBLANK('B3-Other Admin Expenses'!C27),"",'B3-Other Admin Expenses'!C27)</f>
        <v/>
      </c>
      <c r="PB4" s="448" t="str">
        <f>IF(ISBLANK('B3-Other Admin Expenses'!B28),"",'B3-Other Admin Expenses'!B28)</f>
        <v/>
      </c>
      <c r="PC4" s="449" t="str">
        <f>IF(ISBLANK('B3-Other Admin Expenses'!C28),"",'B3-Other Admin Expenses'!C28)</f>
        <v/>
      </c>
      <c r="PD4" s="448" t="str">
        <f>IF(ISBLANK('B3-Other Admin Expenses'!B29),"",'B3-Other Admin Expenses'!B29)</f>
        <v/>
      </c>
      <c r="PE4" s="449" t="str">
        <f>IF(ISBLANK('B3-Other Admin Expenses'!C29),"",'B3-Other Admin Expenses'!C29)</f>
        <v/>
      </c>
      <c r="PF4" s="448" t="str">
        <f>IF(ISBLANK('B3-Other Admin Expenses'!B30),"",'B3-Other Admin Expenses'!B30)</f>
        <v/>
      </c>
      <c r="PG4" s="449" t="str">
        <f>IF(ISBLANK('B3-Other Admin Expenses'!C30),"",'B3-Other Admin Expenses'!C30)</f>
        <v/>
      </c>
      <c r="PH4" s="448" t="str">
        <f>IF(ISBLANK('B3-Other Admin Expenses'!B31),"",'B3-Other Admin Expenses'!B31)</f>
        <v/>
      </c>
      <c r="PI4" s="449" t="str">
        <f>IF(ISBLANK('B3-Other Admin Expenses'!C31),"",'B3-Other Admin Expenses'!C31)</f>
        <v/>
      </c>
      <c r="PJ4" s="448" t="str">
        <f>IF(ISBLANK('B3-Other Admin Expenses'!B32),"",'B3-Other Admin Expenses'!B32)</f>
        <v/>
      </c>
      <c r="PK4" s="449" t="str">
        <f>IF(ISBLANK('B3-Other Admin Expenses'!C32),"",'B3-Other Admin Expenses'!C32)</f>
        <v/>
      </c>
      <c r="PL4" s="450">
        <f>IF(ISBLANK('B3-Other Admin Expenses'!C33),"",'B3-Other Admin Expenses'!C33)</f>
        <v>0</v>
      </c>
      <c r="PM4" s="451" t="str">
        <f>IF(ISBLANK('B4-Non-Reimbursable Expense'!B7),"",'B4-Non-Reimbursable Expense'!B7)</f>
        <v/>
      </c>
      <c r="PN4" s="452" t="str">
        <f>IF(ISBLANK('B4-Non-Reimbursable Expense'!C7),"",'B4-Non-Reimbursable Expense'!C7)</f>
        <v/>
      </c>
      <c r="PO4" s="451" t="str">
        <f>IF(ISBLANK('B4-Non-Reimbursable Expense'!B8),"",'B4-Non-Reimbursable Expense'!B8)</f>
        <v/>
      </c>
      <c r="PP4" s="452" t="str">
        <f>IF(ISBLANK('B4-Non-Reimbursable Expense'!C8),"",'B4-Non-Reimbursable Expense'!C8)</f>
        <v/>
      </c>
      <c r="PQ4" s="451" t="str">
        <f>IF(ISBLANK('B4-Non-Reimbursable Expense'!B9),"",'B4-Non-Reimbursable Expense'!B9)</f>
        <v/>
      </c>
      <c r="PR4" s="452" t="str">
        <f>IF(ISBLANK('B4-Non-Reimbursable Expense'!C9),"",'B4-Non-Reimbursable Expense'!C9)</f>
        <v/>
      </c>
      <c r="PS4" s="451" t="str">
        <f>IF(ISBLANK('B4-Non-Reimbursable Expense'!B10),"",'B4-Non-Reimbursable Expense'!B10)</f>
        <v/>
      </c>
      <c r="PT4" s="452" t="str">
        <f>IF(ISBLANK('B4-Non-Reimbursable Expense'!C10),"",'B4-Non-Reimbursable Expense'!C10)</f>
        <v/>
      </c>
      <c r="PU4" s="451" t="str">
        <f>IF(ISBLANK('B4-Non-Reimbursable Expense'!B11),"",'B4-Non-Reimbursable Expense'!B11)</f>
        <v/>
      </c>
      <c r="PV4" s="452" t="str">
        <f>IF(ISBLANK('B4-Non-Reimbursable Expense'!C11),"",'B4-Non-Reimbursable Expense'!C11)</f>
        <v/>
      </c>
      <c r="PW4" s="451" t="str">
        <f>IF(ISBLANK('B4-Non-Reimbursable Expense'!B12),"",'B4-Non-Reimbursable Expense'!B12)</f>
        <v/>
      </c>
      <c r="PX4" s="452" t="str">
        <f>IF(ISBLANK('B4-Non-Reimbursable Expense'!C12),"",'B4-Non-Reimbursable Expense'!C12)</f>
        <v/>
      </c>
      <c r="PY4" s="451" t="str">
        <f>IF(ISBLANK('B4-Non-Reimbursable Expense'!B13),"",'B4-Non-Reimbursable Expense'!B13)</f>
        <v/>
      </c>
      <c r="PZ4" s="452" t="str">
        <f>IF(ISBLANK('B4-Non-Reimbursable Expense'!C13),"",'B4-Non-Reimbursable Expense'!C13)</f>
        <v/>
      </c>
      <c r="QA4" s="451" t="str">
        <f>IF(ISBLANK('B4-Non-Reimbursable Expense'!B14),"",'B4-Non-Reimbursable Expense'!B14)</f>
        <v/>
      </c>
      <c r="QB4" s="452" t="str">
        <f>IF(ISBLANK('B4-Non-Reimbursable Expense'!C14),"",'B4-Non-Reimbursable Expense'!C14)</f>
        <v/>
      </c>
      <c r="QC4" s="451" t="str">
        <f>IF(ISBLANK('B4-Non-Reimbursable Expense'!B15),"",'B4-Non-Reimbursable Expense'!B15)</f>
        <v/>
      </c>
      <c r="QD4" s="452" t="str">
        <f>IF(ISBLANK('B4-Non-Reimbursable Expense'!C15),"",'B4-Non-Reimbursable Expense'!C15)</f>
        <v/>
      </c>
      <c r="QE4" s="451" t="str">
        <f>IF(ISBLANK('B4-Non-Reimbursable Expense'!B16),"",'B4-Non-Reimbursable Expense'!B16)</f>
        <v/>
      </c>
      <c r="QF4" s="452" t="str">
        <f>IF(ISBLANK('B4-Non-Reimbursable Expense'!C16),"",'B4-Non-Reimbursable Expense'!C16)</f>
        <v/>
      </c>
      <c r="QG4" s="451" t="str">
        <f>IF(ISBLANK('B4-Non-Reimbursable Expense'!B17),"",'B4-Non-Reimbursable Expense'!B17)</f>
        <v/>
      </c>
      <c r="QH4" s="452" t="str">
        <f>IF(ISBLANK('B4-Non-Reimbursable Expense'!C17),"",'B4-Non-Reimbursable Expense'!C17)</f>
        <v/>
      </c>
      <c r="QI4" s="451" t="str">
        <f>IF(ISBLANK('B4-Non-Reimbursable Expense'!B18),"",'B4-Non-Reimbursable Expense'!B18)</f>
        <v/>
      </c>
      <c r="QJ4" s="452" t="str">
        <f>IF(ISBLANK('B4-Non-Reimbursable Expense'!C18),"",'B4-Non-Reimbursable Expense'!C18)</f>
        <v/>
      </c>
      <c r="QK4" s="451" t="str">
        <f>IF(ISBLANK('B4-Non-Reimbursable Expense'!B19),"",'B4-Non-Reimbursable Expense'!B19)</f>
        <v/>
      </c>
      <c r="QL4" s="452" t="str">
        <f>IF(ISBLANK('B4-Non-Reimbursable Expense'!C19),"",'B4-Non-Reimbursable Expense'!C19)</f>
        <v/>
      </c>
      <c r="QM4" s="451" t="str">
        <f>IF(ISBLANK('B4-Non-Reimbursable Expense'!B20),"",'B4-Non-Reimbursable Expense'!B20)</f>
        <v/>
      </c>
      <c r="QN4" s="452" t="str">
        <f>IF(ISBLANK('B4-Non-Reimbursable Expense'!C20),"",'B4-Non-Reimbursable Expense'!C20)</f>
        <v/>
      </c>
      <c r="QO4" s="451" t="str">
        <f>IF(ISBLANK('B4-Non-Reimbursable Expense'!B21),"",'B4-Non-Reimbursable Expense'!B21)</f>
        <v/>
      </c>
      <c r="QP4" s="452" t="str">
        <f>IF(ISBLANK('B4-Non-Reimbursable Expense'!C21),"",'B4-Non-Reimbursable Expense'!C21)</f>
        <v/>
      </c>
      <c r="QQ4" s="451" t="str">
        <f>IF(ISBLANK('B4-Non-Reimbursable Expense'!B22),"",'B4-Non-Reimbursable Expense'!B22)</f>
        <v/>
      </c>
      <c r="QR4" s="452" t="str">
        <f>IF(ISBLANK('B4-Non-Reimbursable Expense'!C22),"",'B4-Non-Reimbursable Expense'!C22)</f>
        <v/>
      </c>
      <c r="QS4" s="451" t="str">
        <f>IF(ISBLANK('B4-Non-Reimbursable Expense'!B23),"",'B4-Non-Reimbursable Expense'!B23)</f>
        <v/>
      </c>
      <c r="QT4" s="452" t="str">
        <f>IF(ISBLANK('B4-Non-Reimbursable Expense'!C23),"",'B4-Non-Reimbursable Expense'!C23)</f>
        <v/>
      </c>
      <c r="QU4" s="451" t="str">
        <f>IF(ISBLANK('B4-Non-Reimbursable Expense'!B24),"",'B4-Non-Reimbursable Expense'!B24)</f>
        <v/>
      </c>
      <c r="QV4" s="452" t="str">
        <f>IF(ISBLANK('B4-Non-Reimbursable Expense'!C24),"",'B4-Non-Reimbursable Expense'!C24)</f>
        <v/>
      </c>
      <c r="QW4" s="451" t="str">
        <f>IF(ISBLANK('B4-Non-Reimbursable Expense'!B25),"",'B4-Non-Reimbursable Expense'!B25)</f>
        <v/>
      </c>
      <c r="QX4" s="452" t="str">
        <f>IF(ISBLANK('B4-Non-Reimbursable Expense'!C25),"",'B4-Non-Reimbursable Expense'!C25)</f>
        <v/>
      </c>
      <c r="QY4" s="451" t="str">
        <f>IF(ISBLANK('B4-Non-Reimbursable Expense'!B26),"",'B4-Non-Reimbursable Expense'!B26)</f>
        <v/>
      </c>
      <c r="QZ4" s="452" t="str">
        <f>IF(ISBLANK('B4-Non-Reimbursable Expense'!C26),"",'B4-Non-Reimbursable Expense'!C26)</f>
        <v/>
      </c>
      <c r="RA4" s="451" t="str">
        <f>IF(ISBLANK('B4-Non-Reimbursable Expense'!B27),"",'B4-Non-Reimbursable Expense'!B27)</f>
        <v/>
      </c>
      <c r="RB4" s="452" t="str">
        <f>IF(ISBLANK('B4-Non-Reimbursable Expense'!C27),"",'B4-Non-Reimbursable Expense'!C27)</f>
        <v/>
      </c>
      <c r="RC4" s="451" t="str">
        <f>IF(ISBLANK('B4-Non-Reimbursable Expense'!B28),"",'B4-Non-Reimbursable Expense'!B28)</f>
        <v/>
      </c>
      <c r="RD4" s="452" t="str">
        <f>IF(ISBLANK('B4-Non-Reimbursable Expense'!C28),"",'B4-Non-Reimbursable Expense'!C28)</f>
        <v/>
      </c>
      <c r="RE4" s="451" t="str">
        <f>IF(ISBLANK('B4-Non-Reimbursable Expense'!B29),"",'B4-Non-Reimbursable Expense'!B29)</f>
        <v/>
      </c>
      <c r="RF4" s="452" t="str">
        <f>IF(ISBLANK('B4-Non-Reimbursable Expense'!C29),"",'B4-Non-Reimbursable Expense'!C29)</f>
        <v/>
      </c>
      <c r="RG4" s="451" t="str">
        <f>IF(ISBLANK('B4-Non-Reimbursable Expense'!B30),"",'B4-Non-Reimbursable Expense'!B30)</f>
        <v/>
      </c>
      <c r="RH4" s="452" t="str">
        <f>IF(ISBLANK('B4-Non-Reimbursable Expense'!C30),"",'B4-Non-Reimbursable Expense'!C30)</f>
        <v/>
      </c>
      <c r="RI4" s="451" t="str">
        <f>IF(ISBLANK('B4-Non-Reimbursable Expense'!B31),"",'B4-Non-Reimbursable Expense'!B31)</f>
        <v/>
      </c>
      <c r="RJ4" s="452" t="str">
        <f>IF(ISBLANK('B4-Non-Reimbursable Expense'!C31),"",'B4-Non-Reimbursable Expense'!C31)</f>
        <v/>
      </c>
      <c r="RK4" s="451" t="str">
        <f>IF(ISBLANK('B4-Non-Reimbursable Expense'!B32),"",'B4-Non-Reimbursable Expense'!B32)</f>
        <v/>
      </c>
      <c r="RL4" s="452" t="str">
        <f>IF(ISBLANK('B4-Non-Reimbursable Expense'!C32),"",'B4-Non-Reimbursable Expense'!C32)</f>
        <v/>
      </c>
      <c r="RM4" s="453">
        <f>IF(ISBLANK('B4-Non-Reimbursable Expense'!C33),"",'B4-Non-Reimbursable Expense'!C33)</f>
        <v>0</v>
      </c>
      <c r="RN4" s="454">
        <f>IF(ISBLANK('C-Direct Care Expenses'!C7),"",'C-Direct Care Expenses'!C7)</f>
        <v>0</v>
      </c>
      <c r="RO4" s="455" t="str">
        <f>IF(ISBLANK('C-Direct Care Expenses'!D7),"",'C-Direct Care Expenses'!D7)</f>
        <v/>
      </c>
      <c r="RP4" s="456" t="str">
        <f>IF(ISBLANK('C-Direct Care Expenses'!E7),"",'C-Direct Care Expenses'!E7)</f>
        <v/>
      </c>
      <c r="RQ4" s="456" t="str">
        <f>IF(ISBLANK('C-Direct Care Expenses'!F7),"",'C-Direct Care Expenses'!F7)</f>
        <v/>
      </c>
      <c r="RR4" s="456" t="str">
        <f>IF(ISBLANK('C-Direct Care Expenses'!G7),"",'C-Direct Care Expenses'!G7)</f>
        <v/>
      </c>
      <c r="RS4" s="456" t="str">
        <f>IF(ISBLANK('C-Direct Care Expenses'!H7),"",'C-Direct Care Expenses'!H7)</f>
        <v/>
      </c>
      <c r="RT4" s="454">
        <f>IF(ISBLANK('C-Direct Care Expenses'!C8),"",'C-Direct Care Expenses'!C8)</f>
        <v>0</v>
      </c>
      <c r="RU4" s="455" t="str">
        <f>IF(ISBLANK('C-Direct Care Expenses'!D8),"",'C-Direct Care Expenses'!D8)</f>
        <v/>
      </c>
      <c r="RV4" s="456" t="str">
        <f>IF(ISBLANK('C-Direct Care Expenses'!E8),"",'C-Direct Care Expenses'!E8)</f>
        <v/>
      </c>
      <c r="RW4" s="456" t="str">
        <f>IF(ISBLANK('C-Direct Care Expenses'!F8),"",'C-Direct Care Expenses'!F8)</f>
        <v/>
      </c>
      <c r="RX4" s="456" t="str">
        <f>IF(ISBLANK('C-Direct Care Expenses'!G8),"",'C-Direct Care Expenses'!G8)</f>
        <v/>
      </c>
      <c r="RY4" s="456" t="str">
        <f>IF(ISBLANK('C-Direct Care Expenses'!H8),"",'C-Direct Care Expenses'!H8)</f>
        <v/>
      </c>
      <c r="RZ4" s="454">
        <f>IF(ISBLANK('C-Direct Care Expenses'!C9),"",'C-Direct Care Expenses'!C9)</f>
        <v>0</v>
      </c>
      <c r="SA4" s="455" t="str">
        <f>IF(ISBLANK('C-Direct Care Expenses'!D9),"",'C-Direct Care Expenses'!D9)</f>
        <v/>
      </c>
      <c r="SB4" s="456" t="str">
        <f>IF(ISBLANK('C-Direct Care Expenses'!E9),"",'C-Direct Care Expenses'!E9)</f>
        <v/>
      </c>
      <c r="SC4" s="456" t="str">
        <f>IF(ISBLANK('C-Direct Care Expenses'!F9),"",'C-Direct Care Expenses'!F9)</f>
        <v/>
      </c>
      <c r="SD4" s="456" t="str">
        <f>IF(ISBLANK('C-Direct Care Expenses'!G9),"",'C-Direct Care Expenses'!G9)</f>
        <v/>
      </c>
      <c r="SE4" s="456" t="str">
        <f>IF(ISBLANK('C-Direct Care Expenses'!H9),"",'C-Direct Care Expenses'!H9)</f>
        <v/>
      </c>
      <c r="SF4" s="454">
        <f>IF(ISBLANK('C-Direct Care Expenses'!C10),"",'C-Direct Care Expenses'!C10)</f>
        <v>0</v>
      </c>
      <c r="SG4" s="455" t="str">
        <f>IF(ISBLANK('C-Direct Care Expenses'!D10),"",'C-Direct Care Expenses'!D10)</f>
        <v/>
      </c>
      <c r="SH4" s="456" t="str">
        <f>IF(ISBLANK('C-Direct Care Expenses'!E10),"",'C-Direct Care Expenses'!E10)</f>
        <v/>
      </c>
      <c r="SI4" s="456" t="str">
        <f>IF(ISBLANK('C-Direct Care Expenses'!F10),"",'C-Direct Care Expenses'!F10)</f>
        <v/>
      </c>
      <c r="SJ4" s="456" t="str">
        <f>IF(ISBLANK('C-Direct Care Expenses'!G10),"",'C-Direct Care Expenses'!G10)</f>
        <v/>
      </c>
      <c r="SK4" s="456" t="str">
        <f>IF(ISBLANK('C-Direct Care Expenses'!H10),"",'C-Direct Care Expenses'!H10)</f>
        <v/>
      </c>
      <c r="SL4" s="454">
        <f>IF(ISBLANK('C-Direct Care Expenses'!C11),"",'C-Direct Care Expenses'!C11)</f>
        <v>0</v>
      </c>
      <c r="SM4" s="455" t="str">
        <f>IF(ISBLANK('C-Direct Care Expenses'!D11),"",'C-Direct Care Expenses'!D11)</f>
        <v/>
      </c>
      <c r="SN4" s="456" t="str">
        <f>IF(ISBLANK('C-Direct Care Expenses'!E11),"",'C-Direct Care Expenses'!E11)</f>
        <v/>
      </c>
      <c r="SO4" s="456" t="str">
        <f>IF(ISBLANK('C-Direct Care Expenses'!F11),"",'C-Direct Care Expenses'!F11)</f>
        <v/>
      </c>
      <c r="SP4" s="456" t="str">
        <f>IF(ISBLANK('C-Direct Care Expenses'!G11),"",'C-Direct Care Expenses'!G11)</f>
        <v/>
      </c>
      <c r="SQ4" s="456" t="str">
        <f>IF(ISBLANK('C-Direct Care Expenses'!H11),"",'C-Direct Care Expenses'!H11)</f>
        <v/>
      </c>
      <c r="SR4" s="454">
        <f>IF(ISBLANK('C-Direct Care Expenses'!C12),"",'C-Direct Care Expenses'!C12)</f>
        <v>0</v>
      </c>
      <c r="SS4" s="455" t="str">
        <f>IF(ISBLANK('C-Direct Care Expenses'!D12),"",'C-Direct Care Expenses'!D12)</f>
        <v/>
      </c>
      <c r="ST4" s="456" t="str">
        <f>IF(ISBLANK('C-Direct Care Expenses'!E12),"",'C-Direct Care Expenses'!E12)</f>
        <v/>
      </c>
      <c r="SU4" s="456" t="str">
        <f>IF(ISBLANK('C-Direct Care Expenses'!F12),"",'C-Direct Care Expenses'!F12)</f>
        <v/>
      </c>
      <c r="SV4" s="456" t="str">
        <f>IF(ISBLANK('C-Direct Care Expenses'!G12),"",'C-Direct Care Expenses'!G12)</f>
        <v/>
      </c>
      <c r="SW4" s="456" t="str">
        <f>IF(ISBLANK('C-Direct Care Expenses'!H12),"",'C-Direct Care Expenses'!H12)</f>
        <v/>
      </c>
      <c r="SX4" s="454">
        <f>IF(ISBLANK('C-Direct Care Expenses'!C13),"",'C-Direct Care Expenses'!C13)</f>
        <v>0</v>
      </c>
      <c r="SY4" s="455" t="str">
        <f>IF(ISBLANK('C-Direct Care Expenses'!D13),"",'C-Direct Care Expenses'!D13)</f>
        <v/>
      </c>
      <c r="SZ4" s="456" t="str">
        <f>IF(ISBLANK('C-Direct Care Expenses'!E13),"",'C-Direct Care Expenses'!E13)</f>
        <v/>
      </c>
      <c r="TA4" s="456" t="str">
        <f>IF(ISBLANK('C-Direct Care Expenses'!F13),"",'C-Direct Care Expenses'!F13)</f>
        <v/>
      </c>
      <c r="TB4" s="456" t="str">
        <f>IF(ISBLANK('C-Direct Care Expenses'!G13),"",'C-Direct Care Expenses'!G13)</f>
        <v/>
      </c>
      <c r="TC4" s="456" t="str">
        <f>IF(ISBLANK('C-Direct Care Expenses'!H13),"",'C-Direct Care Expenses'!H13)</f>
        <v/>
      </c>
      <c r="TD4" s="454">
        <f>IF(ISBLANK('C-Direct Care Expenses'!C15),"",'C-Direct Care Expenses'!C15)</f>
        <v>0</v>
      </c>
      <c r="TE4" s="457">
        <f>IF(ISBLANK('C-Direct Care Expenses'!D15),"",'C-Direct Care Expenses'!D15)</f>
        <v>0</v>
      </c>
      <c r="TF4" s="458">
        <f>IF(ISBLANK('C-Direct Care Expenses'!E15),"",'C-Direct Care Expenses'!E15)</f>
        <v>0</v>
      </c>
      <c r="TG4" s="458">
        <f>IF(ISBLANK('C-Direct Care Expenses'!F15),"",'C-Direct Care Expenses'!F15)</f>
        <v>0</v>
      </c>
      <c r="TH4" s="458">
        <f>IF(ISBLANK('C-Direct Care Expenses'!G15),"",'C-Direct Care Expenses'!G15)</f>
        <v>0</v>
      </c>
      <c r="TI4" s="458">
        <f>IF(ISBLANK('C-Direct Care Expenses'!H15),"",'C-Direct Care Expenses'!H15)</f>
        <v>0</v>
      </c>
      <c r="TJ4" s="454">
        <f>IF(ISBLANK('C-Direct Care Expenses'!C16),"",'C-Direct Care Expenses'!C16)</f>
        <v>0</v>
      </c>
      <c r="TK4" s="457">
        <f>IF(ISBLANK('C-Direct Care Expenses'!D16),"",'C-Direct Care Expenses'!D16)</f>
        <v>0</v>
      </c>
      <c r="TL4" s="458">
        <f>IF(ISBLANK('C-Direct Care Expenses'!E16),"",'C-Direct Care Expenses'!E16)</f>
        <v>0</v>
      </c>
      <c r="TM4" s="458">
        <f>IF(ISBLANK('C-Direct Care Expenses'!F16),"",'C-Direct Care Expenses'!F16)</f>
        <v>0</v>
      </c>
      <c r="TN4" s="458">
        <f>IF(ISBLANK('C-Direct Care Expenses'!G16),"",'C-Direct Care Expenses'!G16)</f>
        <v>0</v>
      </c>
      <c r="TO4" s="458">
        <f>IF(ISBLANK('C-Direct Care Expenses'!H16),"",'C-Direct Care Expenses'!H16)</f>
        <v>0</v>
      </c>
      <c r="TP4" s="459" t="str">
        <f>IF(ISBLANK('C-Direct Care Expenses'!C18),"",'C-Direct Care Expenses'!C18)</f>
        <v/>
      </c>
      <c r="TQ4" s="459" t="str">
        <f>IF(ISBLANK('C-Direct Care Expenses'!C19),"",'C-Direct Care Expenses'!C19)</f>
        <v/>
      </c>
      <c r="TR4" s="454">
        <f>IF(ISBLANK('C-Direct Care Expenses'!C20),"",'C-Direct Care Expenses'!C20)</f>
        <v>0</v>
      </c>
      <c r="TS4" s="460" t="str">
        <f>IF(ISBLANK('C-Direct Care Expenses'!$C$23),"",'C-Direct Care Expenses'!$C$23)</f>
        <v/>
      </c>
      <c r="TT4" s="460" t="str">
        <f>IF(ISBLANK('C-Direct Care Expenses'!$C$26),"",'C-Direct Care Expenses'!$C$26)</f>
        <v/>
      </c>
      <c r="TU4" s="461" t="str">
        <f>IF(ISBLANK('C-Direct Care Expenses'!$C$29),"",'C-Direct Care Expenses'!$C$29)</f>
        <v/>
      </c>
      <c r="TV4" s="462" t="str">
        <f>IF(ISBLANK('C-Direct Care Expenses'!$C$31),"",'C-Direct Care Expenses'!$C$31)</f>
        <v/>
      </c>
      <c r="TW4" s="463" t="str">
        <f>IF(ISBLANK('C1-Other Direct Staffing'!B7),"",'C1-Other Direct Staffing'!B7)</f>
        <v/>
      </c>
      <c r="TX4" s="464">
        <f>IF(ISBLANK('C1-Other Direct Staffing'!C7),"",'C1-Other Direct Staffing'!C7)</f>
        <v>0</v>
      </c>
      <c r="TY4" s="465" t="str">
        <f>IF(ISBLANK('C1-Other Direct Staffing'!D7),"",'C1-Other Direct Staffing'!D7)</f>
        <v/>
      </c>
      <c r="TZ4" s="466" t="str">
        <f>IF(ISBLANK('C1-Other Direct Staffing'!E7),"",'C1-Other Direct Staffing'!E7)</f>
        <v/>
      </c>
      <c r="UA4" s="466" t="str">
        <f>IF(ISBLANK('C1-Other Direct Staffing'!F7),"",'C1-Other Direct Staffing'!F7)</f>
        <v/>
      </c>
      <c r="UB4" s="466" t="str">
        <f>IF(ISBLANK('C1-Other Direct Staffing'!G7),"",'C1-Other Direct Staffing'!G7)</f>
        <v/>
      </c>
      <c r="UC4" s="466" t="str">
        <f>IF(ISBLANK('C1-Other Direct Staffing'!H7),"",'C1-Other Direct Staffing'!H7)</f>
        <v/>
      </c>
      <c r="UD4" s="463" t="str">
        <f>IF(ISBLANK('C1-Other Direct Staffing'!B8),"",'C1-Other Direct Staffing'!B8)</f>
        <v/>
      </c>
      <c r="UE4" s="464">
        <f>IF(ISBLANK('C1-Other Direct Staffing'!C8),"",'C1-Other Direct Staffing'!C8)</f>
        <v>0</v>
      </c>
      <c r="UF4" s="465" t="str">
        <f>IF(ISBLANK('C1-Other Direct Staffing'!D8),"",'C1-Other Direct Staffing'!D8)</f>
        <v/>
      </c>
      <c r="UG4" s="466" t="str">
        <f>IF(ISBLANK('C1-Other Direct Staffing'!E8),"",'C1-Other Direct Staffing'!E8)</f>
        <v/>
      </c>
      <c r="UH4" s="466" t="str">
        <f>IF(ISBLANK('C1-Other Direct Staffing'!F8),"",'C1-Other Direct Staffing'!F8)</f>
        <v/>
      </c>
      <c r="UI4" s="466" t="str">
        <f>IF(ISBLANK('C1-Other Direct Staffing'!G8),"",'C1-Other Direct Staffing'!G8)</f>
        <v/>
      </c>
      <c r="UJ4" s="466" t="str">
        <f>IF(ISBLANK('C1-Other Direct Staffing'!H8),"",'C1-Other Direct Staffing'!H8)</f>
        <v/>
      </c>
      <c r="UK4" s="463" t="str">
        <f>IF(ISBLANK('C1-Other Direct Staffing'!B9),"",'C1-Other Direct Staffing'!B9)</f>
        <v/>
      </c>
      <c r="UL4" s="464">
        <f>IF(ISBLANK('C1-Other Direct Staffing'!C9),"",'C1-Other Direct Staffing'!C9)</f>
        <v>0</v>
      </c>
      <c r="UM4" s="465" t="str">
        <f>IF(ISBLANK('C1-Other Direct Staffing'!D9),"",'C1-Other Direct Staffing'!D9)</f>
        <v/>
      </c>
      <c r="UN4" s="466" t="str">
        <f>IF(ISBLANK('C1-Other Direct Staffing'!E9),"",'C1-Other Direct Staffing'!E9)</f>
        <v/>
      </c>
      <c r="UO4" s="466" t="str">
        <f>IF(ISBLANK('C1-Other Direct Staffing'!F9),"",'C1-Other Direct Staffing'!F9)</f>
        <v/>
      </c>
      <c r="UP4" s="466" t="str">
        <f>IF(ISBLANK('C1-Other Direct Staffing'!G9),"",'C1-Other Direct Staffing'!G9)</f>
        <v/>
      </c>
      <c r="UQ4" s="466" t="str">
        <f>IF(ISBLANK('C1-Other Direct Staffing'!H9),"",'C1-Other Direct Staffing'!H9)</f>
        <v/>
      </c>
      <c r="UR4" s="463" t="str">
        <f>IF(ISBLANK('C1-Other Direct Staffing'!B10),"",'C1-Other Direct Staffing'!B10)</f>
        <v/>
      </c>
      <c r="US4" s="464">
        <f>IF(ISBLANK('C1-Other Direct Staffing'!C10),"",'C1-Other Direct Staffing'!C10)</f>
        <v>0</v>
      </c>
      <c r="UT4" s="465" t="str">
        <f>IF(ISBLANK('C1-Other Direct Staffing'!D10),"",'C1-Other Direct Staffing'!D10)</f>
        <v/>
      </c>
      <c r="UU4" s="466" t="str">
        <f>IF(ISBLANK('C1-Other Direct Staffing'!E10),"",'C1-Other Direct Staffing'!E10)</f>
        <v/>
      </c>
      <c r="UV4" s="466" t="str">
        <f>IF(ISBLANK('C1-Other Direct Staffing'!F10),"",'C1-Other Direct Staffing'!F10)</f>
        <v/>
      </c>
      <c r="UW4" s="466" t="str">
        <f>IF(ISBLANK('C1-Other Direct Staffing'!G10),"",'C1-Other Direct Staffing'!G10)</f>
        <v/>
      </c>
      <c r="UX4" s="466" t="str">
        <f>IF(ISBLANK('C1-Other Direct Staffing'!H10),"",'C1-Other Direct Staffing'!H10)</f>
        <v/>
      </c>
      <c r="UY4" s="463" t="str">
        <f>IF(ISBLANK('C1-Other Direct Staffing'!B11),"",'C1-Other Direct Staffing'!B11)</f>
        <v/>
      </c>
      <c r="UZ4" s="464">
        <f>IF(ISBLANK('C1-Other Direct Staffing'!C11),"",'C1-Other Direct Staffing'!C11)</f>
        <v>0</v>
      </c>
      <c r="VA4" s="465" t="str">
        <f>IF(ISBLANK('C1-Other Direct Staffing'!D11),"",'C1-Other Direct Staffing'!D11)</f>
        <v/>
      </c>
      <c r="VB4" s="466" t="str">
        <f>IF(ISBLANK('C1-Other Direct Staffing'!E11),"",'C1-Other Direct Staffing'!E11)</f>
        <v/>
      </c>
      <c r="VC4" s="466" t="str">
        <f>IF(ISBLANK('C1-Other Direct Staffing'!F11),"",'C1-Other Direct Staffing'!F11)</f>
        <v/>
      </c>
      <c r="VD4" s="466" t="str">
        <f>IF(ISBLANK('C1-Other Direct Staffing'!G11),"",'C1-Other Direct Staffing'!G11)</f>
        <v/>
      </c>
      <c r="VE4" s="466" t="str">
        <f>IF(ISBLANK('C1-Other Direct Staffing'!H11),"",'C1-Other Direct Staffing'!H11)</f>
        <v/>
      </c>
      <c r="VF4" s="463" t="str">
        <f>IF(ISBLANK('C1-Other Direct Staffing'!B12),"",'C1-Other Direct Staffing'!B12)</f>
        <v/>
      </c>
      <c r="VG4" s="464">
        <f>IF(ISBLANK('C1-Other Direct Staffing'!C12),"",'C1-Other Direct Staffing'!C12)</f>
        <v>0</v>
      </c>
      <c r="VH4" s="465" t="str">
        <f>IF(ISBLANK('C1-Other Direct Staffing'!D12),"",'C1-Other Direct Staffing'!D12)</f>
        <v/>
      </c>
      <c r="VI4" s="466" t="str">
        <f>IF(ISBLANK('C1-Other Direct Staffing'!E12),"",'C1-Other Direct Staffing'!E12)</f>
        <v/>
      </c>
      <c r="VJ4" s="466" t="str">
        <f>IF(ISBLANK('C1-Other Direct Staffing'!F12),"",'C1-Other Direct Staffing'!F12)</f>
        <v/>
      </c>
      <c r="VK4" s="466" t="str">
        <f>IF(ISBLANK('C1-Other Direct Staffing'!G12),"",'C1-Other Direct Staffing'!G12)</f>
        <v/>
      </c>
      <c r="VL4" s="466" t="str">
        <f>IF(ISBLANK('C1-Other Direct Staffing'!H12),"",'C1-Other Direct Staffing'!H12)</f>
        <v/>
      </c>
      <c r="VM4" s="463" t="str">
        <f>IF(ISBLANK('C1-Other Direct Staffing'!B13),"",'C1-Other Direct Staffing'!B13)</f>
        <v/>
      </c>
      <c r="VN4" s="464">
        <f>IF(ISBLANK('C1-Other Direct Staffing'!C13),"",'C1-Other Direct Staffing'!C13)</f>
        <v>0</v>
      </c>
      <c r="VO4" s="465" t="str">
        <f>IF(ISBLANK('C1-Other Direct Staffing'!D13),"",'C1-Other Direct Staffing'!D13)</f>
        <v/>
      </c>
      <c r="VP4" s="466" t="str">
        <f>IF(ISBLANK('C1-Other Direct Staffing'!E13),"",'C1-Other Direct Staffing'!E13)</f>
        <v/>
      </c>
      <c r="VQ4" s="466" t="str">
        <f>IF(ISBLANK('C1-Other Direct Staffing'!F13),"",'C1-Other Direct Staffing'!F13)</f>
        <v/>
      </c>
      <c r="VR4" s="466" t="str">
        <f>IF(ISBLANK('C1-Other Direct Staffing'!G13),"",'C1-Other Direct Staffing'!G13)</f>
        <v/>
      </c>
      <c r="VS4" s="466" t="str">
        <f>IF(ISBLANK('C1-Other Direct Staffing'!H13),"",'C1-Other Direct Staffing'!H13)</f>
        <v/>
      </c>
      <c r="VT4" s="463" t="str">
        <f>IF(ISBLANK('C1-Other Direct Staffing'!B14),"",'C1-Other Direct Staffing'!B14)</f>
        <v/>
      </c>
      <c r="VU4" s="464">
        <f>IF(ISBLANK('C1-Other Direct Staffing'!C14),"",'C1-Other Direct Staffing'!C14)</f>
        <v>0</v>
      </c>
      <c r="VV4" s="465" t="str">
        <f>IF(ISBLANK('C1-Other Direct Staffing'!D14),"",'C1-Other Direct Staffing'!D14)</f>
        <v/>
      </c>
      <c r="VW4" s="466" t="str">
        <f>IF(ISBLANK('C1-Other Direct Staffing'!E14),"",'C1-Other Direct Staffing'!E14)</f>
        <v/>
      </c>
      <c r="VX4" s="466" t="str">
        <f>IF(ISBLANK('C1-Other Direct Staffing'!F14),"",'C1-Other Direct Staffing'!F14)</f>
        <v/>
      </c>
      <c r="VY4" s="466" t="str">
        <f>IF(ISBLANK('C1-Other Direct Staffing'!G14),"",'C1-Other Direct Staffing'!G14)</f>
        <v/>
      </c>
      <c r="VZ4" s="466" t="str">
        <f>IF(ISBLANK('C1-Other Direct Staffing'!H14),"",'C1-Other Direct Staffing'!H14)</f>
        <v/>
      </c>
      <c r="WA4" s="463" t="str">
        <f>IF(ISBLANK('C1-Other Direct Staffing'!B15),"",'C1-Other Direct Staffing'!B15)</f>
        <v/>
      </c>
      <c r="WB4" s="464">
        <f>IF(ISBLANK('C1-Other Direct Staffing'!C15),"",'C1-Other Direct Staffing'!C15)</f>
        <v>0</v>
      </c>
      <c r="WC4" s="465" t="str">
        <f>IF(ISBLANK('C1-Other Direct Staffing'!D15),"",'C1-Other Direct Staffing'!D15)</f>
        <v/>
      </c>
      <c r="WD4" s="466" t="str">
        <f>IF(ISBLANK('C1-Other Direct Staffing'!E15),"",'C1-Other Direct Staffing'!E15)</f>
        <v/>
      </c>
      <c r="WE4" s="466" t="str">
        <f>IF(ISBLANK('C1-Other Direct Staffing'!F15),"",'C1-Other Direct Staffing'!F15)</f>
        <v/>
      </c>
      <c r="WF4" s="466" t="str">
        <f>IF(ISBLANK('C1-Other Direct Staffing'!G15),"",'C1-Other Direct Staffing'!G15)</f>
        <v/>
      </c>
      <c r="WG4" s="466" t="str">
        <f>IF(ISBLANK('C1-Other Direct Staffing'!H15),"",'C1-Other Direct Staffing'!H15)</f>
        <v/>
      </c>
      <c r="WH4" s="463" t="str">
        <f>IF(ISBLANK('C1-Other Direct Staffing'!B16),"",'C1-Other Direct Staffing'!B16)</f>
        <v/>
      </c>
      <c r="WI4" s="464">
        <f>IF(ISBLANK('C1-Other Direct Staffing'!C16),"",'C1-Other Direct Staffing'!C16)</f>
        <v>0</v>
      </c>
      <c r="WJ4" s="465" t="str">
        <f>IF(ISBLANK('C1-Other Direct Staffing'!D16),"",'C1-Other Direct Staffing'!D16)</f>
        <v/>
      </c>
      <c r="WK4" s="466" t="str">
        <f>IF(ISBLANK('C1-Other Direct Staffing'!E16),"",'C1-Other Direct Staffing'!E16)</f>
        <v/>
      </c>
      <c r="WL4" s="466" t="str">
        <f>IF(ISBLANK('C1-Other Direct Staffing'!F16),"",'C1-Other Direct Staffing'!F16)</f>
        <v/>
      </c>
      <c r="WM4" s="466" t="str">
        <f>IF(ISBLANK('C1-Other Direct Staffing'!G16),"",'C1-Other Direct Staffing'!G16)</f>
        <v/>
      </c>
      <c r="WN4" s="466" t="str">
        <f>IF(ISBLANK('C1-Other Direct Staffing'!H16),"",'C1-Other Direct Staffing'!H16)</f>
        <v/>
      </c>
      <c r="WO4" s="463" t="str">
        <f>IF(ISBLANK('C1-Other Direct Staffing'!B17),"",'C1-Other Direct Staffing'!B17)</f>
        <v/>
      </c>
      <c r="WP4" s="464">
        <f>IF(ISBLANK('C1-Other Direct Staffing'!C17),"",'C1-Other Direct Staffing'!C17)</f>
        <v>0</v>
      </c>
      <c r="WQ4" s="465" t="str">
        <f>IF(ISBLANK('C1-Other Direct Staffing'!D17),"",'C1-Other Direct Staffing'!D17)</f>
        <v/>
      </c>
      <c r="WR4" s="466" t="str">
        <f>IF(ISBLANK('C1-Other Direct Staffing'!E17),"",'C1-Other Direct Staffing'!E17)</f>
        <v/>
      </c>
      <c r="WS4" s="466" t="str">
        <f>IF(ISBLANK('C1-Other Direct Staffing'!F17),"",'C1-Other Direct Staffing'!F17)</f>
        <v/>
      </c>
      <c r="WT4" s="466" t="str">
        <f>IF(ISBLANK('C1-Other Direct Staffing'!G17),"",'C1-Other Direct Staffing'!G17)</f>
        <v/>
      </c>
      <c r="WU4" s="466" t="str">
        <f>IF(ISBLANK('C1-Other Direct Staffing'!H17),"",'C1-Other Direct Staffing'!H17)</f>
        <v/>
      </c>
      <c r="WV4" s="463" t="str">
        <f>IF(ISBLANK('C1-Other Direct Staffing'!B18),"",'C1-Other Direct Staffing'!B18)</f>
        <v/>
      </c>
      <c r="WW4" s="464">
        <f>IF(ISBLANK('C1-Other Direct Staffing'!C18),"",'C1-Other Direct Staffing'!C18)</f>
        <v>0</v>
      </c>
      <c r="WX4" s="465" t="str">
        <f>IF(ISBLANK('C1-Other Direct Staffing'!D18),"",'C1-Other Direct Staffing'!D18)</f>
        <v/>
      </c>
      <c r="WY4" s="466" t="str">
        <f>IF(ISBLANK('C1-Other Direct Staffing'!E18),"",'C1-Other Direct Staffing'!E18)</f>
        <v/>
      </c>
      <c r="WZ4" s="466" t="str">
        <f>IF(ISBLANK('C1-Other Direct Staffing'!F18),"",'C1-Other Direct Staffing'!F18)</f>
        <v/>
      </c>
      <c r="XA4" s="466" t="str">
        <f>IF(ISBLANK('C1-Other Direct Staffing'!G18),"",'C1-Other Direct Staffing'!G18)</f>
        <v/>
      </c>
      <c r="XB4" s="466" t="str">
        <f>IF(ISBLANK('C1-Other Direct Staffing'!H18),"",'C1-Other Direct Staffing'!H18)</f>
        <v/>
      </c>
      <c r="XC4" s="463" t="str">
        <f>IF(ISBLANK('C1-Other Direct Staffing'!B19),"",'C1-Other Direct Staffing'!B19)</f>
        <v/>
      </c>
      <c r="XD4" s="464">
        <f>IF(ISBLANK('C1-Other Direct Staffing'!C19),"",'C1-Other Direct Staffing'!C19)</f>
        <v>0</v>
      </c>
      <c r="XE4" s="465" t="str">
        <f>IF(ISBLANK('C1-Other Direct Staffing'!D19),"",'C1-Other Direct Staffing'!D19)</f>
        <v/>
      </c>
      <c r="XF4" s="466" t="str">
        <f>IF(ISBLANK('C1-Other Direct Staffing'!E19),"",'C1-Other Direct Staffing'!E19)</f>
        <v/>
      </c>
      <c r="XG4" s="466" t="str">
        <f>IF(ISBLANK('C1-Other Direct Staffing'!F19),"",'C1-Other Direct Staffing'!F19)</f>
        <v/>
      </c>
      <c r="XH4" s="466" t="str">
        <f>IF(ISBLANK('C1-Other Direct Staffing'!G19),"",'C1-Other Direct Staffing'!G19)</f>
        <v/>
      </c>
      <c r="XI4" s="466" t="str">
        <f>IF(ISBLANK('C1-Other Direct Staffing'!H19),"",'C1-Other Direct Staffing'!H19)</f>
        <v/>
      </c>
      <c r="XJ4" s="463" t="str">
        <f>IF(ISBLANK('C1-Other Direct Staffing'!B20),"",'C1-Other Direct Staffing'!B20)</f>
        <v/>
      </c>
      <c r="XK4" s="464">
        <f>IF(ISBLANK('C1-Other Direct Staffing'!C20),"",'C1-Other Direct Staffing'!C20)</f>
        <v>0</v>
      </c>
      <c r="XL4" s="465" t="str">
        <f>IF(ISBLANK('C1-Other Direct Staffing'!D20),"",'C1-Other Direct Staffing'!D20)</f>
        <v/>
      </c>
      <c r="XM4" s="466" t="str">
        <f>IF(ISBLANK('C1-Other Direct Staffing'!E20),"",'C1-Other Direct Staffing'!E20)</f>
        <v/>
      </c>
      <c r="XN4" s="466" t="str">
        <f>IF(ISBLANK('C1-Other Direct Staffing'!F20),"",'C1-Other Direct Staffing'!F20)</f>
        <v/>
      </c>
      <c r="XO4" s="466" t="str">
        <f>IF(ISBLANK('C1-Other Direct Staffing'!G20),"",'C1-Other Direct Staffing'!G20)</f>
        <v/>
      </c>
      <c r="XP4" s="466" t="str">
        <f>IF(ISBLANK('C1-Other Direct Staffing'!H20),"",'C1-Other Direct Staffing'!H20)</f>
        <v/>
      </c>
      <c r="XQ4" s="463" t="str">
        <f>IF(ISBLANK('C1-Other Direct Staffing'!B21),"",'C1-Other Direct Staffing'!B21)</f>
        <v/>
      </c>
      <c r="XR4" s="464">
        <f>IF(ISBLANK('C1-Other Direct Staffing'!C21),"",'C1-Other Direct Staffing'!C21)</f>
        <v>0</v>
      </c>
      <c r="XS4" s="465" t="str">
        <f>IF(ISBLANK('C1-Other Direct Staffing'!D21),"",'C1-Other Direct Staffing'!D21)</f>
        <v/>
      </c>
      <c r="XT4" s="466" t="str">
        <f>IF(ISBLANK('C1-Other Direct Staffing'!E21),"",'C1-Other Direct Staffing'!E21)</f>
        <v/>
      </c>
      <c r="XU4" s="466" t="str">
        <f>IF(ISBLANK('C1-Other Direct Staffing'!F21),"",'C1-Other Direct Staffing'!F21)</f>
        <v/>
      </c>
      <c r="XV4" s="466" t="str">
        <f>IF(ISBLANK('C1-Other Direct Staffing'!G21),"",'C1-Other Direct Staffing'!G21)</f>
        <v/>
      </c>
      <c r="XW4" s="466" t="str">
        <f>IF(ISBLANK('C1-Other Direct Staffing'!H21),"",'C1-Other Direct Staffing'!H21)</f>
        <v/>
      </c>
      <c r="XX4" s="463" t="str">
        <f>IF(ISBLANK('C1-Other Direct Staffing'!B22),"",'C1-Other Direct Staffing'!B22)</f>
        <v/>
      </c>
      <c r="XY4" s="464">
        <f>IF(ISBLANK('C1-Other Direct Staffing'!C22),"",'C1-Other Direct Staffing'!C22)</f>
        <v>0</v>
      </c>
      <c r="XZ4" s="465" t="str">
        <f>IF(ISBLANK('C1-Other Direct Staffing'!D22),"",'C1-Other Direct Staffing'!D22)</f>
        <v/>
      </c>
      <c r="YA4" s="466" t="str">
        <f>IF(ISBLANK('C1-Other Direct Staffing'!E22),"",'C1-Other Direct Staffing'!E22)</f>
        <v/>
      </c>
      <c r="YB4" s="466" t="str">
        <f>IF(ISBLANK('C1-Other Direct Staffing'!F22),"",'C1-Other Direct Staffing'!F22)</f>
        <v/>
      </c>
      <c r="YC4" s="466" t="str">
        <f>IF(ISBLANK('C1-Other Direct Staffing'!G22),"",'C1-Other Direct Staffing'!G22)</f>
        <v/>
      </c>
      <c r="YD4" s="466" t="str">
        <f>IF(ISBLANK('C1-Other Direct Staffing'!H22),"",'C1-Other Direct Staffing'!H22)</f>
        <v/>
      </c>
      <c r="YE4" s="463" t="str">
        <f>IF(ISBLANK('C1-Other Direct Staffing'!B23),"",'C1-Other Direct Staffing'!B23)</f>
        <v/>
      </c>
      <c r="YF4" s="464">
        <f>IF(ISBLANK('C1-Other Direct Staffing'!C23),"",'C1-Other Direct Staffing'!C23)</f>
        <v>0</v>
      </c>
      <c r="YG4" s="465" t="str">
        <f>IF(ISBLANK('C1-Other Direct Staffing'!D23),"",'C1-Other Direct Staffing'!D23)</f>
        <v/>
      </c>
      <c r="YH4" s="466" t="str">
        <f>IF(ISBLANK('C1-Other Direct Staffing'!E23),"",'C1-Other Direct Staffing'!E23)</f>
        <v/>
      </c>
      <c r="YI4" s="466" t="str">
        <f>IF(ISBLANK('C1-Other Direct Staffing'!F23),"",'C1-Other Direct Staffing'!F23)</f>
        <v/>
      </c>
      <c r="YJ4" s="466" t="str">
        <f>IF(ISBLANK('C1-Other Direct Staffing'!G23),"",'C1-Other Direct Staffing'!G23)</f>
        <v/>
      </c>
      <c r="YK4" s="466" t="str">
        <f>IF(ISBLANK('C1-Other Direct Staffing'!H23),"",'C1-Other Direct Staffing'!H23)</f>
        <v/>
      </c>
      <c r="YL4" s="463" t="str">
        <f>IF(ISBLANK('C1-Other Direct Staffing'!B24),"",'C1-Other Direct Staffing'!B24)</f>
        <v/>
      </c>
      <c r="YM4" s="464">
        <f>IF(ISBLANK('C1-Other Direct Staffing'!C24),"",'C1-Other Direct Staffing'!C24)</f>
        <v>0</v>
      </c>
      <c r="YN4" s="465" t="str">
        <f>IF(ISBLANK('C1-Other Direct Staffing'!D24),"",'C1-Other Direct Staffing'!D24)</f>
        <v/>
      </c>
      <c r="YO4" s="466" t="str">
        <f>IF(ISBLANK('C1-Other Direct Staffing'!E24),"",'C1-Other Direct Staffing'!E24)</f>
        <v/>
      </c>
      <c r="YP4" s="466" t="str">
        <f>IF(ISBLANK('C1-Other Direct Staffing'!F24),"",'C1-Other Direct Staffing'!F24)</f>
        <v/>
      </c>
      <c r="YQ4" s="466" t="str">
        <f>IF(ISBLANK('C1-Other Direct Staffing'!G24),"",'C1-Other Direct Staffing'!G24)</f>
        <v/>
      </c>
      <c r="YR4" s="466" t="str">
        <f>IF(ISBLANK('C1-Other Direct Staffing'!H24),"",'C1-Other Direct Staffing'!H24)</f>
        <v/>
      </c>
      <c r="YS4" s="463" t="str">
        <f>IF(ISBLANK('C1-Other Direct Staffing'!B25),"",'C1-Other Direct Staffing'!B25)</f>
        <v/>
      </c>
      <c r="YT4" s="464">
        <f>IF(ISBLANK('C1-Other Direct Staffing'!C25),"",'C1-Other Direct Staffing'!C25)</f>
        <v>0</v>
      </c>
      <c r="YU4" s="465" t="str">
        <f>IF(ISBLANK('C1-Other Direct Staffing'!D25),"",'C1-Other Direct Staffing'!D25)</f>
        <v/>
      </c>
      <c r="YV4" s="466" t="str">
        <f>IF(ISBLANK('C1-Other Direct Staffing'!E25),"",'C1-Other Direct Staffing'!E25)</f>
        <v/>
      </c>
      <c r="YW4" s="466" t="str">
        <f>IF(ISBLANK('C1-Other Direct Staffing'!F25),"",'C1-Other Direct Staffing'!F25)</f>
        <v/>
      </c>
      <c r="YX4" s="466" t="str">
        <f>IF(ISBLANK('C1-Other Direct Staffing'!G25),"",'C1-Other Direct Staffing'!G25)</f>
        <v/>
      </c>
      <c r="YY4" s="466" t="str">
        <f>IF(ISBLANK('C1-Other Direct Staffing'!H25),"",'C1-Other Direct Staffing'!H25)</f>
        <v/>
      </c>
      <c r="YZ4" s="463" t="str">
        <f>IF(ISBLANK('C1-Other Direct Staffing'!B26),"",'C1-Other Direct Staffing'!B26)</f>
        <v/>
      </c>
      <c r="ZA4" s="464">
        <f>IF(ISBLANK('C1-Other Direct Staffing'!C26),"",'C1-Other Direct Staffing'!C26)</f>
        <v>0</v>
      </c>
      <c r="ZB4" s="465" t="str">
        <f>IF(ISBLANK('C1-Other Direct Staffing'!D26),"",'C1-Other Direct Staffing'!D26)</f>
        <v/>
      </c>
      <c r="ZC4" s="466" t="str">
        <f>IF(ISBLANK('C1-Other Direct Staffing'!E26),"",'C1-Other Direct Staffing'!E26)</f>
        <v/>
      </c>
      <c r="ZD4" s="466" t="str">
        <f>IF(ISBLANK('C1-Other Direct Staffing'!F26),"",'C1-Other Direct Staffing'!F26)</f>
        <v/>
      </c>
      <c r="ZE4" s="466" t="str">
        <f>IF(ISBLANK('C1-Other Direct Staffing'!G26),"",'C1-Other Direct Staffing'!G26)</f>
        <v/>
      </c>
      <c r="ZF4" s="466" t="str">
        <f>IF(ISBLANK('C1-Other Direct Staffing'!H26),"",'C1-Other Direct Staffing'!H26)</f>
        <v/>
      </c>
      <c r="ZG4" s="463" t="str">
        <f>IF(ISBLANK('C1-Other Direct Staffing'!B27),"",'C1-Other Direct Staffing'!B27)</f>
        <v/>
      </c>
      <c r="ZH4" s="464">
        <f>IF(ISBLANK('C1-Other Direct Staffing'!C27),"",'C1-Other Direct Staffing'!C27)</f>
        <v>0</v>
      </c>
      <c r="ZI4" s="465" t="str">
        <f>IF(ISBLANK('C1-Other Direct Staffing'!D27),"",'C1-Other Direct Staffing'!D27)</f>
        <v/>
      </c>
      <c r="ZJ4" s="466" t="str">
        <f>IF(ISBLANK('C1-Other Direct Staffing'!E27),"",'C1-Other Direct Staffing'!E27)</f>
        <v/>
      </c>
      <c r="ZK4" s="466" t="str">
        <f>IF(ISBLANK('C1-Other Direct Staffing'!F27),"",'C1-Other Direct Staffing'!F27)</f>
        <v/>
      </c>
      <c r="ZL4" s="466" t="str">
        <f>IF(ISBLANK('C1-Other Direct Staffing'!G27),"",'C1-Other Direct Staffing'!G27)</f>
        <v/>
      </c>
      <c r="ZM4" s="466" t="str">
        <f>IF(ISBLANK('C1-Other Direct Staffing'!H27),"",'C1-Other Direct Staffing'!H27)</f>
        <v/>
      </c>
      <c r="ZN4" s="463" t="str">
        <f>IF(ISBLANK('C1-Other Direct Staffing'!B28),"",'C1-Other Direct Staffing'!B28)</f>
        <v/>
      </c>
      <c r="ZO4" s="464">
        <f>IF(ISBLANK('C1-Other Direct Staffing'!C28),"",'C1-Other Direct Staffing'!C28)</f>
        <v>0</v>
      </c>
      <c r="ZP4" s="465" t="str">
        <f>IF(ISBLANK('C1-Other Direct Staffing'!D28),"",'C1-Other Direct Staffing'!D28)</f>
        <v/>
      </c>
      <c r="ZQ4" s="466" t="str">
        <f>IF(ISBLANK('C1-Other Direct Staffing'!E28),"",'C1-Other Direct Staffing'!E28)</f>
        <v/>
      </c>
      <c r="ZR4" s="466" t="str">
        <f>IF(ISBLANK('C1-Other Direct Staffing'!F28),"",'C1-Other Direct Staffing'!F28)</f>
        <v/>
      </c>
      <c r="ZS4" s="466" t="str">
        <f>IF(ISBLANK('C1-Other Direct Staffing'!G28),"",'C1-Other Direct Staffing'!G28)</f>
        <v/>
      </c>
      <c r="ZT4" s="466" t="str">
        <f>IF(ISBLANK('C1-Other Direct Staffing'!H28),"",'C1-Other Direct Staffing'!H28)</f>
        <v/>
      </c>
      <c r="ZU4" s="463" t="str">
        <f>IF(ISBLANK('C1-Other Direct Staffing'!B29),"",'C1-Other Direct Staffing'!B29)</f>
        <v/>
      </c>
      <c r="ZV4" s="464">
        <f>IF(ISBLANK('C1-Other Direct Staffing'!C29),"",'C1-Other Direct Staffing'!C29)</f>
        <v>0</v>
      </c>
      <c r="ZW4" s="465" t="str">
        <f>IF(ISBLANK('C1-Other Direct Staffing'!D29),"",'C1-Other Direct Staffing'!D29)</f>
        <v/>
      </c>
      <c r="ZX4" s="466" t="str">
        <f>IF(ISBLANK('C1-Other Direct Staffing'!E29),"",'C1-Other Direct Staffing'!E29)</f>
        <v/>
      </c>
      <c r="ZY4" s="466" t="str">
        <f>IF(ISBLANK('C1-Other Direct Staffing'!F29),"",'C1-Other Direct Staffing'!F29)</f>
        <v/>
      </c>
      <c r="ZZ4" s="466" t="str">
        <f>IF(ISBLANK('C1-Other Direct Staffing'!G29),"",'C1-Other Direct Staffing'!G29)</f>
        <v/>
      </c>
      <c r="AAA4" s="466" t="str">
        <f>IF(ISBLANK('C1-Other Direct Staffing'!H29),"",'C1-Other Direct Staffing'!H29)</f>
        <v/>
      </c>
      <c r="AAB4" s="463" t="str">
        <f>IF(ISBLANK('C1-Other Direct Staffing'!B30),"",'C1-Other Direct Staffing'!B30)</f>
        <v/>
      </c>
      <c r="AAC4" s="464">
        <f>IF(ISBLANK('C1-Other Direct Staffing'!C30),"",'C1-Other Direct Staffing'!C30)</f>
        <v>0</v>
      </c>
      <c r="AAD4" s="465" t="str">
        <f>IF(ISBLANK('C1-Other Direct Staffing'!D30),"",'C1-Other Direct Staffing'!D30)</f>
        <v/>
      </c>
      <c r="AAE4" s="466" t="str">
        <f>IF(ISBLANK('C1-Other Direct Staffing'!E30),"",'C1-Other Direct Staffing'!E30)</f>
        <v/>
      </c>
      <c r="AAF4" s="466" t="str">
        <f>IF(ISBLANK('C1-Other Direct Staffing'!F30),"",'C1-Other Direct Staffing'!F30)</f>
        <v/>
      </c>
      <c r="AAG4" s="466" t="str">
        <f>IF(ISBLANK('C1-Other Direct Staffing'!G30),"",'C1-Other Direct Staffing'!G30)</f>
        <v/>
      </c>
      <c r="AAH4" s="466" t="str">
        <f>IF(ISBLANK('C1-Other Direct Staffing'!H30),"",'C1-Other Direct Staffing'!H30)</f>
        <v/>
      </c>
      <c r="AAI4" s="463" t="str">
        <f>IF(ISBLANK('C1-Other Direct Staffing'!B31),"",'C1-Other Direct Staffing'!B31)</f>
        <v/>
      </c>
      <c r="AAJ4" s="464">
        <f>IF(ISBLANK('C1-Other Direct Staffing'!C31),"",'C1-Other Direct Staffing'!C31)</f>
        <v>0</v>
      </c>
      <c r="AAK4" s="465" t="str">
        <f>IF(ISBLANK('C1-Other Direct Staffing'!D31),"",'C1-Other Direct Staffing'!D31)</f>
        <v/>
      </c>
      <c r="AAL4" s="466" t="str">
        <f>IF(ISBLANK('C1-Other Direct Staffing'!E31),"",'C1-Other Direct Staffing'!E31)</f>
        <v/>
      </c>
      <c r="AAM4" s="466" t="str">
        <f>IF(ISBLANK('C1-Other Direct Staffing'!F31),"",'C1-Other Direct Staffing'!F31)</f>
        <v/>
      </c>
      <c r="AAN4" s="466" t="str">
        <f>IF(ISBLANK('C1-Other Direct Staffing'!G31),"",'C1-Other Direct Staffing'!G31)</f>
        <v/>
      </c>
      <c r="AAO4" s="466" t="str">
        <f>IF(ISBLANK('C1-Other Direct Staffing'!H31),"",'C1-Other Direct Staffing'!H31)</f>
        <v/>
      </c>
      <c r="AAP4" s="463" t="str">
        <f>IF(ISBLANK('C1-Other Direct Staffing'!B32),"",'C1-Other Direct Staffing'!B32)</f>
        <v/>
      </c>
      <c r="AAQ4" s="464">
        <f>IF(ISBLANK('C1-Other Direct Staffing'!C32),"",'C1-Other Direct Staffing'!C32)</f>
        <v>0</v>
      </c>
      <c r="AAR4" s="465" t="str">
        <f>IF(ISBLANK('C1-Other Direct Staffing'!D32),"",'C1-Other Direct Staffing'!D32)</f>
        <v/>
      </c>
      <c r="AAS4" s="466" t="str">
        <f>IF(ISBLANK('C1-Other Direct Staffing'!E32),"",'C1-Other Direct Staffing'!E32)</f>
        <v/>
      </c>
      <c r="AAT4" s="466" t="str">
        <f>IF(ISBLANK('C1-Other Direct Staffing'!F32),"",'C1-Other Direct Staffing'!F32)</f>
        <v/>
      </c>
      <c r="AAU4" s="466" t="str">
        <f>IF(ISBLANK('C1-Other Direct Staffing'!G32),"",'C1-Other Direct Staffing'!G32)</f>
        <v/>
      </c>
      <c r="AAV4" s="466" t="str">
        <f>IF(ISBLANK('C1-Other Direct Staffing'!H32),"",'C1-Other Direct Staffing'!H32)</f>
        <v/>
      </c>
      <c r="AAW4" s="467">
        <f>IF(ISBLANK('C1-Other Direct Staffing'!D33),"",'C1-Other Direct Staffing'!D33)</f>
        <v>0</v>
      </c>
      <c r="AAX4" s="464">
        <f>IF(ISBLANK('C1-Other Direct Staffing'!E33),"",'C1-Other Direct Staffing'!E33)</f>
        <v>0</v>
      </c>
      <c r="AAY4" s="464">
        <f>IF(ISBLANK('C1-Other Direct Staffing'!F33),"",'C1-Other Direct Staffing'!F33)</f>
        <v>0</v>
      </c>
      <c r="AAZ4" s="464">
        <f>IF(ISBLANK('C1-Other Direct Staffing'!G33),"",'C1-Other Direct Staffing'!G33)</f>
        <v>0</v>
      </c>
      <c r="ABA4" s="464">
        <f>IF(ISBLANK('C1-Other Direct Staffing'!H33),"",'C1-Other Direct Staffing'!H33)</f>
        <v>0</v>
      </c>
      <c r="ABB4" s="429" t="str">
        <f>IF(ISBLANK(Summary!C9),"",Summary!C9)</f>
        <v>Select your provider name.</v>
      </c>
      <c r="ABC4" s="430" t="str">
        <f>IF(ISBLANK(Summary!C10),"",Summary!C10)</f>
        <v>You MUST enter your MassHealth ID and suffix in the General Information tab, line items G2 and G3.</v>
      </c>
      <c r="ABD4" s="431" t="str">
        <f>IF(ISBLANK(Summary!C11),"",Summary!C11)</f>
        <v xml:space="preserve">Enter your FY dates in the General Info. tab </v>
      </c>
      <c r="ABE4" s="431" t="str">
        <f>IF(ISBLANK(Summary!C12),"",Summary!C12)</f>
        <v xml:space="preserve">Enter your FY dates in the General Info. tab </v>
      </c>
      <c r="ABF4" s="432">
        <f>IF(ISBLANK(Summary!C16),"",Summary!C16)</f>
        <v>0</v>
      </c>
      <c r="ABG4" s="432">
        <f>IF(ISBLANK(Summary!C17),"",Summary!C17)</f>
        <v>0</v>
      </c>
      <c r="ABH4" s="432">
        <f>IF(ISBLANK(Summary!C18),"",Summary!C18)</f>
        <v>0</v>
      </c>
      <c r="ABI4" s="432">
        <f>IF(ISBLANK(Summary!C19),"",Summary!C19)</f>
        <v>0</v>
      </c>
      <c r="ABJ4" s="432">
        <f>IF(ISBLANK(Summary!C20),"",Summary!C20)</f>
        <v>0</v>
      </c>
      <c r="ABK4" s="432">
        <f>IF(ISBLANK(Summary!$C$22),"",Summary!$C$22)</f>
        <v>0</v>
      </c>
      <c r="ABL4" s="432">
        <f>IF(ISBLANK(Summary!C26),"",Summary!C26)</f>
        <v>0</v>
      </c>
      <c r="ABM4" s="433">
        <f>IF(ISBLANK(Summary!D26),"",Summary!D26)</f>
        <v>0</v>
      </c>
      <c r="ABN4" s="432">
        <f>IF(ISBLANK(Summary!E26),"",Summary!E26)</f>
        <v>0</v>
      </c>
      <c r="ABO4" s="432">
        <f>IF(ISBLANK(Summary!C27),"",Summary!C27)</f>
        <v>0</v>
      </c>
      <c r="ABP4" s="432">
        <f>IF(ISBLANK(Summary!C28),"",Summary!C28)</f>
        <v>0</v>
      </c>
      <c r="ABQ4" s="432">
        <f>IF(ISBLANK(Summary!C29),"",Summary!C29)</f>
        <v>0</v>
      </c>
      <c r="ABR4" s="432">
        <f>IF(ISBLANK(Summary!C30),"",Summary!C30)</f>
        <v>0</v>
      </c>
      <c r="ABS4" s="434">
        <f>IF(ISBLANK(Summary!$C$32),"",Summary!$C$32)</f>
        <v>0</v>
      </c>
      <c r="ABT4" s="432">
        <f>IF(ISBLANK(Summary!$C$34),"",Summary!$C$34)</f>
        <v>0</v>
      </c>
      <c r="ABU4" s="432">
        <f>IF(ISBLANK(Summary!C38),"",Summary!C38)</f>
        <v>0</v>
      </c>
      <c r="ABV4" s="433">
        <f>IF(ISBLANK(Summary!D38),"",Summary!D38)</f>
        <v>0</v>
      </c>
      <c r="ABW4" s="435">
        <f>IF(ISBLANK(Summary!E38),"",Summary!E38)</f>
        <v>0</v>
      </c>
      <c r="ABX4" s="432">
        <f>IF(ISBLANK(Summary!C39),"",Summary!C39)</f>
        <v>0</v>
      </c>
      <c r="ABY4" s="432">
        <f>IF(ISBLANK(Summary!C40),"",Summary!C40)</f>
        <v>0</v>
      </c>
      <c r="ABZ4" s="432">
        <f>IF(ISBLANK(Summary!C41),"",Summary!C41)</f>
        <v>0</v>
      </c>
      <c r="ACA4" s="432">
        <f>IF(ISBLANK(Summary!C42),"",Summary!C42)</f>
        <v>0</v>
      </c>
      <c r="ACB4" s="432">
        <f>IF(ISBLANK(Summary!$C$44),"",Summary!$C$44)</f>
        <v>0</v>
      </c>
      <c r="ACC4" s="436">
        <f>IF(ISBLANK(Summary!$C$47),"",Summary!$C$47)</f>
        <v>0</v>
      </c>
      <c r="ACD4" s="432">
        <f>IF(ISBLANK(Summary!$C$51),"",Summary!$C$51)</f>
        <v>0</v>
      </c>
      <c r="ACE4" s="432">
        <f>IF(ISBLANK(Summary!$C$55),"",Summary!$C$55)</f>
        <v>0</v>
      </c>
      <c r="ACF4" s="437">
        <f>IF(ISBLANK(Summary!$C$57),"",Summary!$C$57)</f>
        <v>0</v>
      </c>
      <c r="ACG4" s="438" t="str">
        <f>IF(ISBLANK(Summary!$C$61),"",Summary!$C$61)</f>
        <v/>
      </c>
      <c r="ACH4" s="438" t="str">
        <f>IF(ISBLANK(Summary!$C$62),"",Summary!$C$62)</f>
        <v/>
      </c>
      <c r="ACI4" s="432">
        <f>IF(ISBLANK(Summary!$C$64),"",Summary!$C$64)</f>
        <v>0</v>
      </c>
      <c r="ACJ4" s="432">
        <f>IF(ISBLANK(Summary!$C$65),"",Summary!$C$65)</f>
        <v>0</v>
      </c>
      <c r="ACK4" s="48" t="str">
        <f>IF(ISBLANK(Summary!B69),"",Summary!B69)</f>
        <v/>
      </c>
    </row>
  </sheetData>
  <sheetProtection algorithmName="SHA-512" hashValue="6Z5TOWe4EJ86dwN69nVovsCD37D4o0VgFNknuPn/9OqEfrazcTYSfhjvwjWQIBoO6ZWpchD3xB8u4jOFJkAmYw==" saltValue="XMu6kF6+q+6bOwM9rXfQ0Q==" spinCount="100000" sheet="1" objects="1" scenarios="1"/>
  <phoneticPr fontId="4" type="noConversion"/>
  <conditionalFormatting sqref="ACF4">
    <cfRule type="cellIs" dxfId="0" priority="1" stopIfTrue="1" operator="lessThan">
      <formula>0</formula>
    </cfRule>
  </conditionalFormatting>
  <hyperlinks>
    <hyperlink ref="AX3" location="'A1-Other Revenue'!A1" display="Other Revenue Details" xr:uid="{0B5F011C-9FC2-4A25-A996-F945622C491C}"/>
    <hyperlink ref="FW3" location="'B4-Non-Reimbursable Expense'!A1" display="Non-Reimbursable Expense Details" xr:uid="{465FC62E-E6EA-4083-816D-026483EC6D87}"/>
    <hyperlink ref="FT3" location="'B2-Occupancy Expenses'!A1" display="Occupancy Expense Details" xr:uid="{0C1CA32D-CB6A-47F4-BEA0-01E2BBA419CF}"/>
    <hyperlink ref="FU3" location="'B3-Other Admin Expenses'!A1" display="Other Administrative Expense Details" xr:uid="{42DB1D0B-2A56-4556-955E-DA0B68107326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HS21"/>
  <sheetViews>
    <sheetView zoomScaleNormal="100" workbookViewId="0">
      <selection activeCell="N33" sqref="N33"/>
    </sheetView>
  </sheetViews>
  <sheetFormatPr defaultColWidth="9.140625" defaultRowHeight="12.75" x14ac:dyDescent="0.2"/>
  <cols>
    <col min="1" max="1" width="26.42578125" bestFit="1" customWidth="1"/>
    <col min="2" max="2" width="5.140625" bestFit="1" customWidth="1"/>
    <col min="3" max="3" width="23.42578125" bestFit="1" customWidth="1"/>
    <col min="4" max="4" width="13.42578125" bestFit="1" customWidth="1"/>
    <col min="5" max="5" width="16.5703125" bestFit="1" customWidth="1"/>
    <col min="6" max="6" width="5.140625" bestFit="1" customWidth="1"/>
    <col min="7" max="7" width="16.140625" bestFit="1" customWidth="1"/>
    <col min="8" max="8" width="4.42578125" bestFit="1" customWidth="1"/>
    <col min="9" max="9" width="5.5703125" bestFit="1" customWidth="1"/>
    <col min="10" max="10" width="8.140625" bestFit="1" customWidth="1"/>
    <col min="11" max="11" width="13.5703125" bestFit="1" customWidth="1"/>
    <col min="12" max="12" width="22.85546875" bestFit="1" customWidth="1"/>
    <col min="13" max="13" width="14.42578125" bestFit="1" customWidth="1"/>
    <col min="14" max="14" width="11.85546875" bestFit="1" customWidth="1"/>
    <col min="15" max="15" width="13.140625" bestFit="1" customWidth="1"/>
    <col min="16" max="16" width="13.85546875" bestFit="1" customWidth="1"/>
    <col min="17" max="17" width="23" bestFit="1" customWidth="1"/>
    <col min="18" max="18" width="10.85546875" bestFit="1" customWidth="1"/>
    <col min="19" max="19" width="6.42578125" bestFit="1" customWidth="1"/>
    <col min="20" max="20" width="10.85546875" bestFit="1" customWidth="1"/>
    <col min="21" max="21" width="6.42578125" bestFit="1" customWidth="1"/>
    <col min="22" max="22" width="10.85546875" bestFit="1" customWidth="1"/>
    <col min="23" max="23" width="6.42578125" bestFit="1" customWidth="1"/>
    <col min="24" max="24" width="10.85546875" bestFit="1" customWidth="1"/>
    <col min="25" max="25" width="6.42578125" bestFit="1" customWidth="1"/>
    <col min="26" max="26" width="10.85546875" bestFit="1" customWidth="1"/>
    <col min="27" max="27" width="6.42578125" bestFit="1" customWidth="1"/>
    <col min="28" max="28" width="10.85546875" bestFit="1" customWidth="1"/>
    <col min="29" max="29" width="6.42578125" bestFit="1" customWidth="1"/>
    <col min="30" max="30" width="11.5703125" bestFit="1" customWidth="1"/>
    <col min="31" max="31" width="10.140625" bestFit="1" customWidth="1"/>
    <col min="32" max="32" width="35.42578125" bestFit="1" customWidth="1"/>
    <col min="33" max="33" width="33.42578125" bestFit="1" customWidth="1"/>
    <col min="34" max="34" width="35.42578125" bestFit="1" customWidth="1"/>
    <col min="35" max="35" width="33.140625" bestFit="1" customWidth="1"/>
    <col min="36" max="36" width="33.42578125" bestFit="1" customWidth="1"/>
    <col min="37" max="37" width="38.42578125" bestFit="1" customWidth="1"/>
    <col min="38" max="38" width="46.42578125" bestFit="1" customWidth="1"/>
    <col min="39" max="39" width="43.42578125" bestFit="1" customWidth="1"/>
    <col min="40" max="40" width="42.42578125" bestFit="1" customWidth="1"/>
    <col min="41" max="41" width="46.42578125" bestFit="1" customWidth="1"/>
    <col min="42" max="42" width="43.42578125" bestFit="1" customWidth="1"/>
    <col min="43" max="43" width="45" bestFit="1" customWidth="1"/>
    <col min="44" max="44" width="40.85546875" bestFit="1" customWidth="1"/>
    <col min="45" max="45" width="40.42578125" bestFit="1" customWidth="1"/>
    <col min="46" max="46" width="52.5703125" bestFit="1" customWidth="1"/>
    <col min="47" max="47" width="51.5703125" bestFit="1" customWidth="1"/>
    <col min="48" max="48" width="52.42578125" bestFit="1" customWidth="1"/>
    <col min="49" max="49" width="46.42578125" bestFit="1" customWidth="1"/>
    <col min="50" max="50" width="35.85546875" bestFit="1" customWidth="1"/>
    <col min="51" max="51" width="33.140625" bestFit="1" customWidth="1"/>
    <col min="52" max="52" width="35.140625" bestFit="1" customWidth="1"/>
    <col min="53" max="53" width="36.42578125" bestFit="1" customWidth="1"/>
    <col min="54" max="54" width="38" bestFit="1" customWidth="1"/>
    <col min="55" max="55" width="42.85546875" bestFit="1" customWidth="1"/>
    <col min="56" max="56" width="37.5703125" bestFit="1" customWidth="1"/>
    <col min="57" max="57" width="46.42578125" bestFit="1" customWidth="1"/>
    <col min="58" max="58" width="43.42578125" bestFit="1" customWidth="1"/>
    <col min="59" max="59" width="42.42578125" bestFit="1" customWidth="1"/>
    <col min="60" max="60" width="46.42578125" bestFit="1" customWidth="1"/>
    <col min="61" max="61" width="45.5703125" bestFit="1" customWidth="1"/>
    <col min="62" max="62" width="42.42578125" bestFit="1" customWidth="1"/>
    <col min="63" max="63" width="40.85546875" bestFit="1" customWidth="1"/>
    <col min="64" max="64" width="40.42578125" bestFit="1" customWidth="1"/>
    <col min="65" max="65" width="42.140625" bestFit="1" customWidth="1"/>
    <col min="66" max="66" width="43.42578125" bestFit="1" customWidth="1"/>
    <col min="67" max="67" width="47.42578125" bestFit="1" customWidth="1"/>
    <col min="68" max="68" width="31.85546875" bestFit="1" customWidth="1"/>
    <col min="69" max="69" width="25.85546875" bestFit="1" customWidth="1"/>
    <col min="70" max="70" width="33" bestFit="1" customWidth="1"/>
    <col min="71" max="71" width="34.42578125" bestFit="1" customWidth="1"/>
    <col min="72" max="72" width="35.85546875" bestFit="1" customWidth="1"/>
    <col min="73" max="73" width="40.5703125" bestFit="1" customWidth="1"/>
    <col min="74" max="74" width="20.42578125" bestFit="1" customWidth="1"/>
    <col min="75" max="75" width="27.5703125" bestFit="1" customWidth="1"/>
    <col min="76" max="76" width="29.140625" bestFit="1" customWidth="1"/>
    <col min="77" max="77" width="30.42578125" bestFit="1" customWidth="1"/>
    <col min="78" max="78" width="35.42578125" bestFit="1" customWidth="1"/>
    <col min="79" max="80" width="27.42578125" bestFit="1" customWidth="1"/>
    <col min="81" max="81" width="28.5703125" bestFit="1" customWidth="1"/>
    <col min="82" max="82" width="30.140625" bestFit="1" customWidth="1"/>
    <col min="83" max="83" width="35" bestFit="1" customWidth="1"/>
    <col min="84" max="84" width="35.140625" bestFit="1" customWidth="1"/>
    <col min="85" max="85" width="21.85546875" bestFit="1" customWidth="1"/>
    <col min="86" max="86" width="33" bestFit="1" customWidth="1"/>
    <col min="87" max="87" width="24.140625" bestFit="1" customWidth="1"/>
    <col min="88" max="88" width="25.42578125" bestFit="1" customWidth="1"/>
    <col min="89" max="89" width="30.42578125" bestFit="1" customWidth="1"/>
    <col min="90" max="90" width="19.42578125" bestFit="1" customWidth="1"/>
    <col min="91" max="91" width="32.42578125" bestFit="1" customWidth="1"/>
    <col min="92" max="92" width="25.42578125" bestFit="1" customWidth="1"/>
    <col min="93" max="93" width="32.42578125" bestFit="1" customWidth="1"/>
    <col min="94" max="94" width="35.5703125" bestFit="1" customWidth="1"/>
    <col min="95" max="95" width="31.85546875" bestFit="1" customWidth="1"/>
    <col min="96" max="96" width="15.85546875" bestFit="1" customWidth="1"/>
    <col min="97" max="97" width="36.42578125" bestFit="1" customWidth="1"/>
    <col min="98" max="98" width="24.42578125" bestFit="1" customWidth="1"/>
    <col min="99" max="99" width="11.5703125" bestFit="1" customWidth="1"/>
    <col min="100" max="100" width="23.5703125" bestFit="1" customWidth="1"/>
    <col min="101" max="101" width="24.42578125" bestFit="1" customWidth="1"/>
    <col min="102" max="102" width="24.140625" bestFit="1" customWidth="1"/>
    <col min="103" max="103" width="35" bestFit="1" customWidth="1"/>
    <col min="104" max="104" width="10.85546875" bestFit="1" customWidth="1"/>
    <col min="105" max="105" width="15.85546875" bestFit="1" customWidth="1"/>
    <col min="106" max="106" width="36.42578125" bestFit="1" customWidth="1"/>
    <col min="107" max="107" width="38" bestFit="1" customWidth="1"/>
    <col min="108" max="108" width="42.85546875" bestFit="1" customWidth="1"/>
    <col min="109" max="109" width="37.5703125" bestFit="1" customWidth="1"/>
    <col min="110" max="110" width="31.5703125" bestFit="1" customWidth="1"/>
    <col min="111" max="111" width="39" bestFit="1" customWidth="1"/>
    <col min="112" max="112" width="40.42578125" bestFit="1" customWidth="1"/>
    <col min="113" max="113" width="41.5703125" bestFit="1" customWidth="1"/>
    <col min="114" max="114" width="45.5703125" bestFit="1" customWidth="1"/>
    <col min="115" max="115" width="26" bestFit="1" customWidth="1"/>
    <col min="116" max="116" width="33.140625" bestFit="1" customWidth="1"/>
    <col min="117" max="117" width="34.5703125" bestFit="1" customWidth="1"/>
    <col min="118" max="118" width="36" bestFit="1" customWidth="1"/>
    <col min="119" max="119" width="40" bestFit="1" customWidth="1"/>
    <col min="120" max="120" width="23.42578125" bestFit="1" customWidth="1"/>
    <col min="121" max="121" width="30.5703125" bestFit="1" customWidth="1"/>
    <col min="122" max="122" width="32.140625" bestFit="1" customWidth="1"/>
    <col min="123" max="123" width="33.42578125" bestFit="1" customWidth="1"/>
    <col min="124" max="124" width="38.42578125" bestFit="1" customWidth="1"/>
    <col min="125" max="125" width="44.42578125" bestFit="1" customWidth="1"/>
    <col min="126" max="126" width="51.5703125" bestFit="1" customWidth="1"/>
    <col min="127" max="127" width="53.140625" bestFit="1" customWidth="1"/>
    <col min="128" max="128" width="54.42578125" bestFit="1" customWidth="1"/>
    <col min="129" max="129" width="59.42578125" bestFit="1" customWidth="1"/>
    <col min="130" max="130" width="9.5703125" bestFit="1" customWidth="1"/>
    <col min="131" max="131" width="10.85546875" bestFit="1" customWidth="1"/>
    <col min="132" max="132" width="15.85546875" bestFit="1" customWidth="1"/>
    <col min="133" max="133" width="41.5703125" bestFit="1" customWidth="1"/>
    <col min="134" max="134" width="45.5703125" bestFit="1" customWidth="1"/>
    <col min="135" max="135" width="29.42578125" bestFit="1" customWidth="1"/>
    <col min="136" max="136" width="23.42578125" bestFit="1" customWidth="1"/>
    <col min="137" max="137" width="30.5703125" bestFit="1" customWidth="1"/>
    <col min="138" max="138" width="32.140625" bestFit="1" customWidth="1"/>
    <col min="139" max="139" width="33.42578125" bestFit="1" customWidth="1"/>
    <col min="140" max="140" width="37.42578125" bestFit="1" customWidth="1"/>
    <col min="141" max="141" width="29.42578125" bestFit="1" customWidth="1"/>
    <col min="142" max="142" width="23.42578125" bestFit="1" customWidth="1"/>
    <col min="143" max="143" width="30.5703125" bestFit="1" customWidth="1"/>
    <col min="144" max="144" width="32.140625" bestFit="1" customWidth="1"/>
    <col min="145" max="145" width="33.42578125" bestFit="1" customWidth="1"/>
    <col min="146" max="146" width="37.42578125" bestFit="1" customWidth="1"/>
    <col min="147" max="147" width="38.140625" bestFit="1" customWidth="1"/>
    <col min="148" max="148" width="32" bestFit="1" customWidth="1"/>
    <col min="149" max="149" width="39.42578125" bestFit="1" customWidth="1"/>
    <col min="150" max="150" width="40.5703125" bestFit="1" customWidth="1"/>
    <col min="151" max="151" width="42.140625" bestFit="1" customWidth="1"/>
    <col min="152" max="152" width="46" bestFit="1" customWidth="1"/>
    <col min="153" max="153" width="38.140625" bestFit="1" customWidth="1"/>
    <col min="154" max="154" width="32" bestFit="1" customWidth="1"/>
    <col min="155" max="155" width="39.42578125" bestFit="1" customWidth="1"/>
    <col min="156" max="156" width="40.5703125" bestFit="1" customWidth="1"/>
    <col min="157" max="157" width="42.140625" bestFit="1" customWidth="1"/>
    <col min="158" max="158" width="46" bestFit="1" customWidth="1"/>
    <col min="159" max="159" width="38.5703125" bestFit="1" customWidth="1"/>
    <col min="160" max="160" width="32.42578125" bestFit="1" customWidth="1"/>
    <col min="161" max="161" width="39.85546875" bestFit="1" customWidth="1"/>
    <col min="162" max="162" width="41.42578125" bestFit="1" customWidth="1"/>
    <col min="163" max="163" width="42.5703125" bestFit="1" customWidth="1"/>
    <col min="164" max="164" width="46.5703125" bestFit="1" customWidth="1"/>
    <col min="165" max="165" width="41.42578125" bestFit="1" customWidth="1"/>
    <col min="166" max="166" width="35.42578125" bestFit="1" customWidth="1"/>
    <col min="167" max="167" width="42.85546875" bestFit="1" customWidth="1"/>
    <col min="168" max="168" width="44.42578125" bestFit="1" customWidth="1"/>
    <col min="169" max="169" width="45.42578125" bestFit="1" customWidth="1"/>
    <col min="170" max="170" width="49.42578125" bestFit="1" customWidth="1"/>
    <col min="171" max="171" width="39.42578125" bestFit="1" customWidth="1"/>
    <col min="172" max="172" width="33.42578125" bestFit="1" customWidth="1"/>
    <col min="173" max="173" width="40.5703125" bestFit="1" customWidth="1"/>
    <col min="174" max="174" width="42.42578125" bestFit="1" customWidth="1"/>
    <col min="175" max="175" width="43.42578125" bestFit="1" customWidth="1"/>
    <col min="176" max="177" width="47.42578125" bestFit="1" customWidth="1"/>
    <col min="178" max="178" width="41.140625" bestFit="1" customWidth="1"/>
    <col min="179" max="179" width="48.42578125" bestFit="1" customWidth="1"/>
    <col min="180" max="180" width="49.85546875" bestFit="1" customWidth="1"/>
    <col min="181" max="181" width="51.42578125" bestFit="1" customWidth="1"/>
    <col min="182" max="182" width="55.42578125" bestFit="1" customWidth="1"/>
    <col min="183" max="183" width="55.140625" bestFit="1" customWidth="1"/>
    <col min="184" max="184" width="49" bestFit="1" customWidth="1"/>
    <col min="185" max="185" width="56.42578125" bestFit="1" customWidth="1"/>
    <col min="186" max="186" width="57.5703125" bestFit="1" customWidth="1"/>
    <col min="187" max="187" width="59.140625" bestFit="1" customWidth="1"/>
    <col min="188" max="188" width="63.140625" bestFit="1" customWidth="1"/>
    <col min="189" max="189" width="41.85546875" bestFit="1" customWidth="1"/>
    <col min="190" max="190" width="35.85546875" bestFit="1" customWidth="1"/>
    <col min="191" max="191" width="43.140625" bestFit="1" customWidth="1"/>
    <col min="192" max="192" width="44.42578125" bestFit="1" customWidth="1"/>
    <col min="193" max="193" width="45.85546875" bestFit="1" customWidth="1"/>
    <col min="194" max="194" width="49.85546875" bestFit="1" customWidth="1"/>
    <col min="195" max="195" width="32" bestFit="1" customWidth="1"/>
    <col min="196" max="196" width="26" bestFit="1" customWidth="1"/>
    <col min="197" max="197" width="33.140625" bestFit="1" customWidth="1"/>
    <col min="198" max="198" width="34.5703125" bestFit="1" customWidth="1"/>
    <col min="199" max="199" width="36" bestFit="1" customWidth="1"/>
    <col min="200" max="200" width="40" bestFit="1" customWidth="1"/>
    <col min="201" max="201" width="29.42578125" bestFit="1" customWidth="1"/>
    <col min="202" max="202" width="23.42578125" bestFit="1" customWidth="1"/>
    <col min="203" max="203" width="30.5703125" bestFit="1" customWidth="1"/>
    <col min="204" max="204" width="32.140625" bestFit="1" customWidth="1"/>
    <col min="205" max="205" width="33.42578125" bestFit="1" customWidth="1"/>
    <col min="206" max="206" width="38.42578125" bestFit="1" customWidth="1"/>
    <col min="207" max="207" width="50.42578125" bestFit="1" customWidth="1"/>
    <col min="208" max="208" width="44.42578125" bestFit="1" customWidth="1"/>
    <col min="209" max="209" width="51.5703125" bestFit="1" customWidth="1"/>
    <col min="210" max="210" width="53.140625" bestFit="1" customWidth="1"/>
    <col min="211" max="211" width="54.42578125" bestFit="1" customWidth="1"/>
    <col min="212" max="212" width="59.42578125" bestFit="1" customWidth="1"/>
    <col min="213" max="213" width="53.85546875" customWidth="1"/>
    <col min="214" max="214" width="44.42578125" bestFit="1" customWidth="1"/>
    <col min="215" max="216" width="47.85546875" bestFit="1" customWidth="1"/>
    <col min="217" max="217" width="35.5703125" bestFit="1" customWidth="1"/>
    <col min="218" max="219" width="15.42578125" bestFit="1" customWidth="1"/>
    <col min="220" max="221" width="30" bestFit="1" customWidth="1"/>
    <col min="222" max="222" width="36.42578125" bestFit="1" customWidth="1"/>
    <col min="223" max="224" width="20.5703125" bestFit="1" customWidth="1"/>
    <col min="225" max="226" width="35.42578125" bestFit="1" customWidth="1"/>
    <col min="227" max="227" width="10.85546875" bestFit="1" customWidth="1"/>
    <col min="228" max="228" width="15.85546875" bestFit="1" customWidth="1"/>
    <col min="232" max="232" width="14.85546875" bestFit="1" customWidth="1"/>
  </cols>
  <sheetData>
    <row r="1" spans="1:227" s="1" customFormat="1" x14ac:dyDescent="0.2">
      <c r="A1" s="1" t="s">
        <v>412</v>
      </c>
      <c r="B1" s="9" t="s">
        <v>413</v>
      </c>
      <c r="C1" s="9" t="s">
        <v>12</v>
      </c>
      <c r="D1" s="9" t="s">
        <v>414</v>
      </c>
      <c r="E1" s="9" t="s">
        <v>415</v>
      </c>
      <c r="F1" s="9" t="s">
        <v>416</v>
      </c>
      <c r="G1" s="9" t="s">
        <v>417</v>
      </c>
      <c r="H1" s="9" t="s">
        <v>418</v>
      </c>
      <c r="I1" s="9" t="s">
        <v>419</v>
      </c>
      <c r="J1" s="9" t="s">
        <v>420</v>
      </c>
      <c r="K1" s="9" t="s">
        <v>421</v>
      </c>
      <c r="L1" s="9" t="s">
        <v>422</v>
      </c>
      <c r="M1" s="9" t="s">
        <v>423</v>
      </c>
      <c r="N1" s="9" t="s">
        <v>424</v>
      </c>
      <c r="O1" s="9" t="s">
        <v>425</v>
      </c>
      <c r="P1" s="9" t="s">
        <v>426</v>
      </c>
      <c r="Q1" s="9" t="s">
        <v>427</v>
      </c>
      <c r="R1" s="9" t="s">
        <v>428</v>
      </c>
      <c r="S1" s="9" t="s">
        <v>429</v>
      </c>
      <c r="T1" s="9" t="s">
        <v>430</v>
      </c>
      <c r="U1" s="9" t="s">
        <v>431</v>
      </c>
      <c r="V1" s="9" t="s">
        <v>432</v>
      </c>
      <c r="W1" s="9" t="s">
        <v>433</v>
      </c>
      <c r="X1" s="9" t="s">
        <v>434</v>
      </c>
      <c r="Y1" s="9" t="s">
        <v>435</v>
      </c>
      <c r="Z1" s="9" t="s">
        <v>436</v>
      </c>
      <c r="AA1" s="9" t="s">
        <v>437</v>
      </c>
      <c r="AB1" s="9" t="s">
        <v>438</v>
      </c>
      <c r="AC1" s="9" t="s">
        <v>439</v>
      </c>
      <c r="AD1" s="9" t="s">
        <v>440</v>
      </c>
      <c r="AE1" s="9" t="s">
        <v>441</v>
      </c>
      <c r="AF1" s="9" t="s">
        <v>442</v>
      </c>
      <c r="AG1" s="9" t="s">
        <v>443</v>
      </c>
    </row>
    <row r="2" spans="1:227" s="2" customFormat="1" x14ac:dyDescent="0.2">
      <c r="A2" s="62"/>
      <c r="B2" s="152">
        <f>YEAR('General Information'!C49)</f>
        <v>1900</v>
      </c>
      <c r="C2" s="387" t="str">
        <f>'General Information'!C18</f>
        <v>Select your provider name.</v>
      </c>
      <c r="D2" s="152">
        <f>'General Information'!C19</f>
        <v>0</v>
      </c>
      <c r="E2" s="152">
        <f>'General Information'!C20</f>
        <v>0</v>
      </c>
      <c r="F2" s="387">
        <f>'General Information'!C21</f>
        <v>0</v>
      </c>
      <c r="G2" s="387">
        <f>'General Information'!C22</f>
        <v>0</v>
      </c>
      <c r="H2" s="387">
        <f>'General Information'!C23</f>
        <v>0</v>
      </c>
      <c r="I2" s="387">
        <f>'General Information'!C24</f>
        <v>0</v>
      </c>
      <c r="J2" s="387">
        <f>'General Information'!C25</f>
        <v>0</v>
      </c>
      <c r="K2" s="152">
        <f>'General Information'!C26</f>
        <v>0</v>
      </c>
      <c r="L2" s="152">
        <f>'General Information'!C27</f>
        <v>0</v>
      </c>
      <c r="M2" s="387">
        <f>'General Information'!C29</f>
        <v>0</v>
      </c>
      <c r="N2" s="387">
        <f>'General Information'!C30</f>
        <v>0</v>
      </c>
      <c r="O2" s="152">
        <f>'General Information'!C31</f>
        <v>0</v>
      </c>
      <c r="P2" s="152">
        <f>'General Information'!C32</f>
        <v>0</v>
      </c>
      <c r="Q2" s="152">
        <f>'General Information'!C33</f>
        <v>0</v>
      </c>
      <c r="R2" s="152">
        <f>'General Information'!C35</f>
        <v>0</v>
      </c>
      <c r="S2" s="387">
        <f>'General Information'!C36</f>
        <v>0</v>
      </c>
      <c r="T2" s="152">
        <f>'General Information'!C37</f>
        <v>0</v>
      </c>
      <c r="U2" s="387">
        <f>'General Information'!C38</f>
        <v>0</v>
      </c>
      <c r="V2" s="152">
        <f>'General Information'!C39</f>
        <v>0</v>
      </c>
      <c r="W2" s="387">
        <f>'General Information'!C40</f>
        <v>0</v>
      </c>
      <c r="X2" s="152">
        <f>'General Information'!C41</f>
        <v>0</v>
      </c>
      <c r="Y2" s="387">
        <f>'General Information'!C42</f>
        <v>0</v>
      </c>
      <c r="Z2" s="152">
        <f>'General Information'!C43</f>
        <v>0</v>
      </c>
      <c r="AA2" s="387">
        <f>'General Information'!C44</f>
        <v>0</v>
      </c>
      <c r="AB2" s="152">
        <f>'General Information'!C45</f>
        <v>0</v>
      </c>
      <c r="AC2" s="387">
        <f>'General Information'!C46</f>
        <v>0</v>
      </c>
      <c r="AD2" s="388">
        <f>'General Information'!C48</f>
        <v>0</v>
      </c>
      <c r="AE2" s="388">
        <f>'General Information'!C49</f>
        <v>0</v>
      </c>
      <c r="AF2" s="389" t="s">
        <v>444</v>
      </c>
      <c r="AG2" s="390">
        <f ca="1">NOW()</f>
        <v>46093.685902893521</v>
      </c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</row>
    <row r="3" spans="1:227" x14ac:dyDescent="0.2"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227" s="9" customFormat="1" x14ac:dyDescent="0.2">
      <c r="A4" s="9" t="s">
        <v>445</v>
      </c>
      <c r="B4" s="9" t="s">
        <v>413</v>
      </c>
      <c r="C4" s="9" t="s">
        <v>12</v>
      </c>
      <c r="D4" s="9" t="s">
        <v>414</v>
      </c>
      <c r="E4" s="9" t="s">
        <v>415</v>
      </c>
      <c r="F4" s="9" t="s">
        <v>416</v>
      </c>
      <c r="G4" s="9" t="s">
        <v>417</v>
      </c>
      <c r="H4" s="9" t="s">
        <v>418</v>
      </c>
      <c r="I4" s="9" t="s">
        <v>419</v>
      </c>
      <c r="J4" s="9" t="s">
        <v>420</v>
      </c>
      <c r="K4" s="9" t="s">
        <v>421</v>
      </c>
      <c r="L4" s="9" t="s">
        <v>422</v>
      </c>
      <c r="M4" s="9" t="s">
        <v>423</v>
      </c>
      <c r="N4" s="9" t="s">
        <v>424</v>
      </c>
      <c r="O4" s="9" t="s">
        <v>425</v>
      </c>
      <c r="P4" s="9" t="s">
        <v>426</v>
      </c>
      <c r="Q4" s="9" t="s">
        <v>427</v>
      </c>
      <c r="R4" s="9" t="s">
        <v>428</v>
      </c>
      <c r="S4" s="9" t="s">
        <v>429</v>
      </c>
      <c r="T4" s="9" t="s">
        <v>430</v>
      </c>
      <c r="U4" s="9" t="s">
        <v>431</v>
      </c>
      <c r="V4" s="9" t="s">
        <v>432</v>
      </c>
      <c r="W4" s="9" t="s">
        <v>433</v>
      </c>
      <c r="X4" s="9" t="s">
        <v>434</v>
      </c>
      <c r="Y4" s="9" t="s">
        <v>435</v>
      </c>
      <c r="Z4" s="9" t="s">
        <v>436</v>
      </c>
      <c r="AA4" s="9" t="s">
        <v>437</v>
      </c>
      <c r="AB4" s="9" t="s">
        <v>438</v>
      </c>
      <c r="AC4" s="9" t="s">
        <v>439</v>
      </c>
      <c r="AD4" s="9" t="s">
        <v>440</v>
      </c>
      <c r="AE4" s="9" t="s">
        <v>441</v>
      </c>
      <c r="AF4" s="9" t="s">
        <v>446</v>
      </c>
      <c r="AG4" s="9" t="s">
        <v>447</v>
      </c>
      <c r="AH4" s="1" t="s">
        <v>448</v>
      </c>
      <c r="AI4" s="9" t="s">
        <v>449</v>
      </c>
      <c r="AJ4" s="9" t="s">
        <v>450</v>
      </c>
      <c r="AK4" s="9" t="s">
        <v>451</v>
      </c>
      <c r="AL4" s="9" t="s">
        <v>452</v>
      </c>
      <c r="AM4" s="9" t="s">
        <v>453</v>
      </c>
      <c r="AN4" s="9" t="s">
        <v>454</v>
      </c>
      <c r="AO4" s="9" t="s">
        <v>455</v>
      </c>
      <c r="AP4" s="9" t="s">
        <v>456</v>
      </c>
      <c r="AQ4" s="9" t="s">
        <v>457</v>
      </c>
      <c r="AR4" s="9" t="s">
        <v>458</v>
      </c>
      <c r="AS4" s="9" t="s">
        <v>459</v>
      </c>
      <c r="AT4" s="9" t="s">
        <v>460</v>
      </c>
      <c r="AU4" s="9" t="s">
        <v>461</v>
      </c>
      <c r="AV4" s="9" t="s">
        <v>462</v>
      </c>
      <c r="AW4" s="9" t="s">
        <v>463</v>
      </c>
      <c r="AX4" s="9" t="s">
        <v>464</v>
      </c>
      <c r="AY4" s="9" t="s">
        <v>465</v>
      </c>
      <c r="AZ4" s="9" t="s">
        <v>466</v>
      </c>
      <c r="BA4" s="9" t="s">
        <v>467</v>
      </c>
      <c r="BB4" s="9" t="s">
        <v>442</v>
      </c>
      <c r="BC4" s="9" t="s">
        <v>443</v>
      </c>
    </row>
    <row r="5" spans="1:227" s="13" customFormat="1" x14ac:dyDescent="0.2">
      <c r="A5" s="31"/>
      <c r="B5" s="113">
        <f>B2</f>
        <v>1900</v>
      </c>
      <c r="C5" s="391" t="str">
        <f t="shared" ref="C5:AE5" si="0">C2</f>
        <v>Select your provider name.</v>
      </c>
      <c r="D5" s="113">
        <f t="shared" si="0"/>
        <v>0</v>
      </c>
      <c r="E5" s="113">
        <f t="shared" si="0"/>
        <v>0</v>
      </c>
      <c r="F5" s="391">
        <f>F2</f>
        <v>0</v>
      </c>
      <c r="G5" s="391">
        <f>G2</f>
        <v>0</v>
      </c>
      <c r="H5" s="391">
        <f>H2</f>
        <v>0</v>
      </c>
      <c r="I5" s="391">
        <f>I2</f>
        <v>0</v>
      </c>
      <c r="J5" s="391">
        <f>J2</f>
        <v>0</v>
      </c>
      <c r="K5" s="113">
        <f t="shared" si="0"/>
        <v>0</v>
      </c>
      <c r="L5" s="113">
        <f t="shared" si="0"/>
        <v>0</v>
      </c>
      <c r="M5" s="391">
        <f t="shared" si="0"/>
        <v>0</v>
      </c>
      <c r="N5" s="391">
        <f t="shared" si="0"/>
        <v>0</v>
      </c>
      <c r="O5" s="113">
        <f>O2</f>
        <v>0</v>
      </c>
      <c r="P5" s="113">
        <f t="shared" si="0"/>
        <v>0</v>
      </c>
      <c r="Q5" s="113">
        <f t="shared" si="0"/>
        <v>0</v>
      </c>
      <c r="R5" s="113">
        <f t="shared" si="0"/>
        <v>0</v>
      </c>
      <c r="S5" s="113">
        <f t="shared" si="0"/>
        <v>0</v>
      </c>
      <c r="T5" s="113">
        <f t="shared" si="0"/>
        <v>0</v>
      </c>
      <c r="U5" s="113">
        <f t="shared" si="0"/>
        <v>0</v>
      </c>
      <c r="V5" s="113">
        <f t="shared" si="0"/>
        <v>0</v>
      </c>
      <c r="W5" s="113">
        <f t="shared" si="0"/>
        <v>0</v>
      </c>
      <c r="X5" s="113">
        <f t="shared" si="0"/>
        <v>0</v>
      </c>
      <c r="Y5" s="113">
        <f t="shared" si="0"/>
        <v>0</v>
      </c>
      <c r="Z5" s="113">
        <f t="shared" si="0"/>
        <v>0</v>
      </c>
      <c r="AA5" s="113">
        <f t="shared" si="0"/>
        <v>0</v>
      </c>
      <c r="AB5" s="113">
        <f t="shared" si="0"/>
        <v>0</v>
      </c>
      <c r="AC5" s="113">
        <f t="shared" si="0"/>
        <v>0</v>
      </c>
      <c r="AD5" s="392">
        <f t="shared" si="0"/>
        <v>0</v>
      </c>
      <c r="AE5" s="392">
        <f t="shared" si="0"/>
        <v>0</v>
      </c>
      <c r="AF5" s="393">
        <f>'A-Revenue'!$C$8</f>
        <v>0</v>
      </c>
      <c r="AG5" s="393">
        <f>'A-Revenue'!$C$9</f>
        <v>0</v>
      </c>
      <c r="AH5" s="393">
        <f>'A-Revenue'!$C$10</f>
        <v>0</v>
      </c>
      <c r="AI5" s="393">
        <f>'A-Revenue'!$C$11</f>
        <v>0</v>
      </c>
      <c r="AJ5" s="393">
        <f>'A-Revenue'!$C$12</f>
        <v>0</v>
      </c>
      <c r="AK5" s="393">
        <f>'A-Revenue'!$C$13</f>
        <v>0</v>
      </c>
      <c r="AL5" s="393">
        <f>'A-Revenue'!$C$14</f>
        <v>0</v>
      </c>
      <c r="AM5" s="393">
        <f>'A-Revenue'!$C$15</f>
        <v>0</v>
      </c>
      <c r="AN5" s="393">
        <f>'A-Revenue'!$C$16</f>
        <v>0</v>
      </c>
      <c r="AO5" s="393">
        <f>'A-Revenue'!$C$17</f>
        <v>0</v>
      </c>
      <c r="AP5" s="393">
        <f>'A-Revenue'!$C$18</f>
        <v>0</v>
      </c>
      <c r="AQ5" s="393">
        <f>'A-Revenue'!$C$19</f>
        <v>0</v>
      </c>
      <c r="AR5" s="393">
        <f>'A-Revenue'!$C$20</f>
        <v>0</v>
      </c>
      <c r="AS5" s="393">
        <f>'A-Revenue'!$C$21</f>
        <v>0</v>
      </c>
      <c r="AT5" s="393">
        <f>'A-Revenue'!$C$22</f>
        <v>0</v>
      </c>
      <c r="AU5" s="393">
        <f>'A-Revenue'!$C$23</f>
        <v>0</v>
      </c>
      <c r="AV5" s="393">
        <f>'A-Revenue'!$C$24</f>
        <v>0</v>
      </c>
      <c r="AW5" s="393">
        <f>'A-Revenue'!$C$25</f>
        <v>0</v>
      </c>
      <c r="AX5" s="393">
        <f>'A-Revenue'!C$26</f>
        <v>0</v>
      </c>
      <c r="AY5" s="394">
        <f>'A-Revenue'!C27</f>
        <v>0</v>
      </c>
      <c r="AZ5" s="393">
        <f>'A-Revenue'!$C$29</f>
        <v>0</v>
      </c>
      <c r="BA5" s="393">
        <f>'A-Revenue'!C$30</f>
        <v>0</v>
      </c>
      <c r="BB5" s="152" t="str">
        <f>$AF$2</f>
        <v>tfaiella</v>
      </c>
      <c r="BC5" s="395">
        <f ca="1">$AG$2</f>
        <v>46093.685902893521</v>
      </c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</row>
    <row r="6" spans="1:227" s="31" customFormat="1" x14ac:dyDescent="0.2"/>
    <row r="7" spans="1:227" s="9" customFormat="1" x14ac:dyDescent="0.2">
      <c r="A7" s="9" t="s">
        <v>468</v>
      </c>
      <c r="B7" s="9" t="s">
        <v>413</v>
      </c>
      <c r="C7" s="9" t="s">
        <v>12</v>
      </c>
      <c r="D7" s="9" t="s">
        <v>414</v>
      </c>
      <c r="E7" s="9" t="s">
        <v>415</v>
      </c>
      <c r="F7" s="9" t="s">
        <v>416</v>
      </c>
      <c r="G7" s="9" t="s">
        <v>417</v>
      </c>
      <c r="H7" s="9" t="s">
        <v>418</v>
      </c>
      <c r="I7" s="9" t="s">
        <v>419</v>
      </c>
      <c r="J7" s="9" t="s">
        <v>420</v>
      </c>
      <c r="K7" s="9" t="s">
        <v>421</v>
      </c>
      <c r="L7" s="9" t="s">
        <v>422</v>
      </c>
      <c r="M7" s="9" t="s">
        <v>423</v>
      </c>
      <c r="N7" s="9" t="s">
        <v>424</v>
      </c>
      <c r="O7" s="9" t="s">
        <v>425</v>
      </c>
      <c r="P7" s="9" t="s">
        <v>426</v>
      </c>
      <c r="Q7" s="9" t="s">
        <v>427</v>
      </c>
      <c r="R7" s="9" t="s">
        <v>428</v>
      </c>
      <c r="S7" s="9" t="s">
        <v>429</v>
      </c>
      <c r="T7" s="9" t="s">
        <v>430</v>
      </c>
      <c r="U7" s="9" t="s">
        <v>431</v>
      </c>
      <c r="V7" s="9" t="s">
        <v>432</v>
      </c>
      <c r="W7" s="9" t="s">
        <v>433</v>
      </c>
      <c r="X7" s="9" t="s">
        <v>434</v>
      </c>
      <c r="Y7" s="9" t="s">
        <v>435</v>
      </c>
      <c r="Z7" s="9" t="s">
        <v>436</v>
      </c>
      <c r="AA7" s="9" t="s">
        <v>437</v>
      </c>
      <c r="AB7" s="9" t="s">
        <v>438</v>
      </c>
      <c r="AC7" s="9" t="s">
        <v>439</v>
      </c>
      <c r="AD7" s="9" t="s">
        <v>440</v>
      </c>
      <c r="AE7" s="9" t="s">
        <v>441</v>
      </c>
      <c r="AF7" s="9" t="s">
        <v>469</v>
      </c>
      <c r="AG7" s="9" t="s">
        <v>470</v>
      </c>
      <c r="AH7" s="9" t="s">
        <v>471</v>
      </c>
      <c r="AI7" s="9" t="s">
        <v>472</v>
      </c>
      <c r="AJ7" s="9" t="s">
        <v>473</v>
      </c>
      <c r="AK7" s="9" t="s">
        <v>474</v>
      </c>
      <c r="AL7" s="9" t="s">
        <v>475</v>
      </c>
      <c r="AM7" s="9" t="s">
        <v>476</v>
      </c>
      <c r="AN7" s="9" t="s">
        <v>477</v>
      </c>
      <c r="AO7" s="9" t="s">
        <v>478</v>
      </c>
      <c r="AP7" s="9" t="s">
        <v>479</v>
      </c>
      <c r="AQ7" s="9" t="s">
        <v>480</v>
      </c>
      <c r="AR7" s="9" t="s">
        <v>481</v>
      </c>
      <c r="AS7" s="9" t="s">
        <v>482</v>
      </c>
      <c r="AT7" s="9" t="s">
        <v>483</v>
      </c>
      <c r="AU7" s="9" t="s">
        <v>484</v>
      </c>
      <c r="AV7" s="9" t="s">
        <v>485</v>
      </c>
      <c r="AW7" s="9" t="s">
        <v>486</v>
      </c>
      <c r="AX7" s="9" t="s">
        <v>487</v>
      </c>
      <c r="AY7" s="9" t="s">
        <v>488</v>
      </c>
      <c r="AZ7" s="9" t="s">
        <v>489</v>
      </c>
      <c r="BA7" s="9" t="s">
        <v>490</v>
      </c>
      <c r="BB7" s="9" t="s">
        <v>491</v>
      </c>
      <c r="BC7" s="9" t="s">
        <v>492</v>
      </c>
      <c r="BD7" s="9" t="s">
        <v>493</v>
      </c>
      <c r="BE7" s="9" t="s">
        <v>494</v>
      </c>
      <c r="BF7" s="9" t="s">
        <v>495</v>
      </c>
      <c r="BG7" s="9" t="s">
        <v>496</v>
      </c>
      <c r="BH7" s="9" t="s">
        <v>497</v>
      </c>
      <c r="BI7" s="9" t="s">
        <v>498</v>
      </c>
      <c r="BJ7" s="9" t="s">
        <v>499</v>
      </c>
      <c r="BK7" s="9" t="s">
        <v>500</v>
      </c>
      <c r="BL7" s="9" t="s">
        <v>501</v>
      </c>
      <c r="BM7" s="9" t="s">
        <v>502</v>
      </c>
      <c r="BN7" s="9" t="s">
        <v>503</v>
      </c>
      <c r="BO7" s="9" t="s">
        <v>504</v>
      </c>
      <c r="BP7" s="9" t="s">
        <v>505</v>
      </c>
      <c r="BQ7" s="9" t="s">
        <v>506</v>
      </c>
      <c r="BR7" s="9" t="s">
        <v>507</v>
      </c>
      <c r="BS7" s="9" t="s">
        <v>508</v>
      </c>
      <c r="BT7" s="9" t="s">
        <v>509</v>
      </c>
      <c r="BU7" s="9" t="s">
        <v>510</v>
      </c>
      <c r="BV7" s="9" t="s">
        <v>511</v>
      </c>
      <c r="BW7" s="9" t="s">
        <v>512</v>
      </c>
      <c r="BX7" s="9" t="s">
        <v>513</v>
      </c>
      <c r="BY7" s="9" t="s">
        <v>514</v>
      </c>
      <c r="BZ7" s="9" t="s">
        <v>515</v>
      </c>
      <c r="CA7" s="9" t="s">
        <v>516</v>
      </c>
      <c r="CB7" s="9" t="s">
        <v>517</v>
      </c>
      <c r="CC7" s="36" t="s">
        <v>518</v>
      </c>
      <c r="CD7" s="36" t="s">
        <v>519</v>
      </c>
      <c r="CE7" s="36" t="s">
        <v>520</v>
      </c>
      <c r="CF7" s="36" t="s">
        <v>521</v>
      </c>
      <c r="CG7" s="37" t="s">
        <v>522</v>
      </c>
      <c r="CH7" s="37" t="s">
        <v>523</v>
      </c>
      <c r="CI7" s="37" t="s">
        <v>524</v>
      </c>
      <c r="CJ7" s="37" t="s">
        <v>525</v>
      </c>
      <c r="CK7" s="37" t="s">
        <v>526</v>
      </c>
      <c r="CL7" s="37" t="s">
        <v>527</v>
      </c>
      <c r="CM7" s="37" t="s">
        <v>528</v>
      </c>
      <c r="CN7" s="10" t="s">
        <v>529</v>
      </c>
      <c r="CO7" s="9" t="s">
        <v>442</v>
      </c>
      <c r="CP7" s="9" t="s">
        <v>443</v>
      </c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EC7"/>
      <c r="ED7"/>
      <c r="EE7"/>
      <c r="EF7"/>
      <c r="EG7"/>
      <c r="EH7"/>
      <c r="EI7"/>
      <c r="EJ7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</row>
    <row r="8" spans="1:227" s="13" customFormat="1" x14ac:dyDescent="0.2">
      <c r="A8" s="31"/>
      <c r="B8" s="113">
        <f>B2</f>
        <v>1900</v>
      </c>
      <c r="C8" s="391" t="str">
        <f t="shared" ref="C8:AE8" si="1">C2</f>
        <v>Select your provider name.</v>
      </c>
      <c r="D8" s="113">
        <f t="shared" si="1"/>
        <v>0</v>
      </c>
      <c r="E8" s="113">
        <f t="shared" si="1"/>
        <v>0</v>
      </c>
      <c r="F8" s="391">
        <f>F2</f>
        <v>0</v>
      </c>
      <c r="G8" s="391">
        <f>G2</f>
        <v>0</v>
      </c>
      <c r="H8" s="391">
        <f>H2</f>
        <v>0</v>
      </c>
      <c r="I8" s="391">
        <f>I2</f>
        <v>0</v>
      </c>
      <c r="J8" s="391">
        <f>J2</f>
        <v>0</v>
      </c>
      <c r="K8" s="113">
        <f t="shared" si="1"/>
        <v>0</v>
      </c>
      <c r="L8" s="113">
        <f t="shared" si="1"/>
        <v>0</v>
      </c>
      <c r="M8" s="391">
        <f t="shared" si="1"/>
        <v>0</v>
      </c>
      <c r="N8" s="391">
        <f t="shared" si="1"/>
        <v>0</v>
      </c>
      <c r="O8" s="113">
        <f>O2</f>
        <v>0</v>
      </c>
      <c r="P8" s="113">
        <f t="shared" si="1"/>
        <v>0</v>
      </c>
      <c r="Q8" s="113">
        <f t="shared" si="1"/>
        <v>0</v>
      </c>
      <c r="R8" s="113">
        <f t="shared" si="1"/>
        <v>0</v>
      </c>
      <c r="S8" s="113">
        <f t="shared" si="1"/>
        <v>0</v>
      </c>
      <c r="T8" s="113">
        <f t="shared" si="1"/>
        <v>0</v>
      </c>
      <c r="U8" s="113">
        <f t="shared" si="1"/>
        <v>0</v>
      </c>
      <c r="V8" s="113">
        <f t="shared" si="1"/>
        <v>0</v>
      </c>
      <c r="W8" s="113">
        <f t="shared" si="1"/>
        <v>0</v>
      </c>
      <c r="X8" s="113">
        <f t="shared" si="1"/>
        <v>0</v>
      </c>
      <c r="Y8" s="113">
        <f t="shared" si="1"/>
        <v>0</v>
      </c>
      <c r="Z8" s="113">
        <f t="shared" si="1"/>
        <v>0</v>
      </c>
      <c r="AA8" s="113">
        <f t="shared" si="1"/>
        <v>0</v>
      </c>
      <c r="AB8" s="113">
        <f t="shared" si="1"/>
        <v>0</v>
      </c>
      <c r="AC8" s="113">
        <f t="shared" si="1"/>
        <v>0</v>
      </c>
      <c r="AD8" s="392">
        <f t="shared" si="1"/>
        <v>0</v>
      </c>
      <c r="AE8" s="392">
        <f t="shared" si="1"/>
        <v>0</v>
      </c>
      <c r="AF8" s="396">
        <f>'C-Direct Care Expenses'!C$7</f>
        <v>0</v>
      </c>
      <c r="AG8" s="396">
        <f>'C-Direct Care Expenses'!D$7</f>
        <v>0</v>
      </c>
      <c r="AH8" s="396">
        <f>'C-Direct Care Expenses'!E$7</f>
        <v>0</v>
      </c>
      <c r="AI8" s="396">
        <f>'C-Direct Care Expenses'!F$7</f>
        <v>0</v>
      </c>
      <c r="AJ8" s="396">
        <f>'C-Direct Care Expenses'!G$7</f>
        <v>0</v>
      </c>
      <c r="AK8" s="396">
        <f>'C-Direct Care Expenses'!H$7</f>
        <v>0</v>
      </c>
      <c r="AL8" s="396">
        <f>'C-Direct Care Expenses'!C8</f>
        <v>0</v>
      </c>
      <c r="AM8" s="396">
        <f>'C-Direct Care Expenses'!D8</f>
        <v>0</v>
      </c>
      <c r="AN8" s="396">
        <f>'C-Direct Care Expenses'!E8</f>
        <v>0</v>
      </c>
      <c r="AO8" s="396">
        <f>'C-Direct Care Expenses'!F8</f>
        <v>0</v>
      </c>
      <c r="AP8" s="396">
        <f>'C-Direct Care Expenses'!G8</f>
        <v>0</v>
      </c>
      <c r="AQ8" s="396">
        <f>'C-Direct Care Expenses'!H8</f>
        <v>0</v>
      </c>
      <c r="AR8" s="396">
        <f>'C-Direct Care Expenses'!C$9</f>
        <v>0</v>
      </c>
      <c r="AS8" s="396">
        <f>'C-Direct Care Expenses'!D$9</f>
        <v>0</v>
      </c>
      <c r="AT8" s="396">
        <f>'C-Direct Care Expenses'!E$9</f>
        <v>0</v>
      </c>
      <c r="AU8" s="396">
        <f>'C-Direct Care Expenses'!F$9</f>
        <v>0</v>
      </c>
      <c r="AV8" s="396">
        <f>'C-Direct Care Expenses'!G$9</f>
        <v>0</v>
      </c>
      <c r="AW8" s="396">
        <f>'C-Direct Care Expenses'!H$9</f>
        <v>0</v>
      </c>
      <c r="AX8" s="396">
        <f>'C-Direct Care Expenses'!C$10</f>
        <v>0</v>
      </c>
      <c r="AY8" s="396">
        <f>'C-Direct Care Expenses'!D$10</f>
        <v>0</v>
      </c>
      <c r="AZ8" s="396">
        <f>'C-Direct Care Expenses'!E$10</f>
        <v>0</v>
      </c>
      <c r="BA8" s="396">
        <f>'C-Direct Care Expenses'!F$10</f>
        <v>0</v>
      </c>
      <c r="BB8" s="396">
        <f>'C-Direct Care Expenses'!G$10</f>
        <v>0</v>
      </c>
      <c r="BC8" s="396">
        <f>'C-Direct Care Expenses'!H$10</f>
        <v>0</v>
      </c>
      <c r="BD8" s="396">
        <f>'C-Direct Care Expenses'!C$11</f>
        <v>0</v>
      </c>
      <c r="BE8" s="396">
        <f>'C-Direct Care Expenses'!D$11</f>
        <v>0</v>
      </c>
      <c r="BF8" s="396">
        <f>'C-Direct Care Expenses'!E$11</f>
        <v>0</v>
      </c>
      <c r="BG8" s="396">
        <f>'C-Direct Care Expenses'!F$11</f>
        <v>0</v>
      </c>
      <c r="BH8" s="396">
        <f>'C-Direct Care Expenses'!G$11</f>
        <v>0</v>
      </c>
      <c r="BI8" s="396">
        <f>'C-Direct Care Expenses'!H$11</f>
        <v>0</v>
      </c>
      <c r="BJ8" s="396">
        <f>'C-Direct Care Expenses'!C12</f>
        <v>0</v>
      </c>
      <c r="BK8" s="396">
        <f>'C-Direct Care Expenses'!D12</f>
        <v>0</v>
      </c>
      <c r="BL8" s="396">
        <f>'C-Direct Care Expenses'!E12</f>
        <v>0</v>
      </c>
      <c r="BM8" s="396">
        <f>'C-Direct Care Expenses'!F12</f>
        <v>0</v>
      </c>
      <c r="BN8" s="396">
        <f>'C-Direct Care Expenses'!G12</f>
        <v>0</v>
      </c>
      <c r="BO8" s="396">
        <f>'C-Direct Care Expenses'!H12</f>
        <v>0</v>
      </c>
      <c r="BP8" s="396">
        <f>'C-Direct Care Expenses'!C$13</f>
        <v>0</v>
      </c>
      <c r="BQ8" s="396">
        <f>'C-Direct Care Expenses'!D$13</f>
        <v>0</v>
      </c>
      <c r="BR8" s="396">
        <f>'C-Direct Care Expenses'!E$13</f>
        <v>0</v>
      </c>
      <c r="BS8" s="396">
        <f>'C-Direct Care Expenses'!F$13</f>
        <v>0</v>
      </c>
      <c r="BT8" s="396">
        <f>'C-Direct Care Expenses'!G$13</f>
        <v>0</v>
      </c>
      <c r="BU8" s="396">
        <f>'C-Direct Care Expenses'!H$13</f>
        <v>0</v>
      </c>
      <c r="BV8" s="396">
        <f>'C-Direct Care Expenses'!C15</f>
        <v>0</v>
      </c>
      <c r="BW8" s="397">
        <f>'C-Direct Care Expenses'!D15</f>
        <v>0</v>
      </c>
      <c r="BX8" s="396">
        <f>'C-Direct Care Expenses'!E$15</f>
        <v>0</v>
      </c>
      <c r="BY8" s="396">
        <f>'C-Direct Care Expenses'!F$15</f>
        <v>0</v>
      </c>
      <c r="BZ8" s="396">
        <f>'C-Direct Care Expenses'!G$15</f>
        <v>0</v>
      </c>
      <c r="CA8" s="396">
        <f>'C-Direct Care Expenses'!H$15</f>
        <v>0</v>
      </c>
      <c r="CB8" s="396">
        <f>'C-Direct Care Expenses'!C16</f>
        <v>0</v>
      </c>
      <c r="CC8" s="396">
        <f>'C-Direct Care Expenses'!D$16</f>
        <v>0</v>
      </c>
      <c r="CD8" s="396">
        <f>'C-Direct Care Expenses'!E$16</f>
        <v>0</v>
      </c>
      <c r="CE8" s="396">
        <f>'C-Direct Care Expenses'!F$16</f>
        <v>0</v>
      </c>
      <c r="CF8" s="396">
        <f>'C-Direct Care Expenses'!G$16</f>
        <v>0</v>
      </c>
      <c r="CG8" s="396">
        <f>'C-Direct Care Expenses'!H$16</f>
        <v>0</v>
      </c>
      <c r="CH8" s="396">
        <f>'C-Direct Care Expenses'!C18</f>
        <v>0</v>
      </c>
      <c r="CI8" s="396">
        <f>'C-Direct Care Expenses'!C19</f>
        <v>0</v>
      </c>
      <c r="CJ8" s="393">
        <f>'C-Direct Care Expenses'!C20</f>
        <v>0</v>
      </c>
      <c r="CK8" s="393">
        <f>'C-Direct Care Expenses'!C23</f>
        <v>0</v>
      </c>
      <c r="CL8" s="393">
        <f>'C-Direct Care Expenses'!C26</f>
        <v>0</v>
      </c>
      <c r="CM8" s="393">
        <f>'C-Direct Care Expenses'!C29</f>
        <v>0</v>
      </c>
      <c r="CN8" s="153">
        <f>'C-Direct Care Expenses'!C31</f>
        <v>0</v>
      </c>
      <c r="CO8" s="152" t="str">
        <f>$AF$2</f>
        <v>tfaiella</v>
      </c>
      <c r="CP8" s="395">
        <f ca="1">$AG$2</f>
        <v>46093.685902893521</v>
      </c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 s="31"/>
      <c r="DY8" s="31"/>
      <c r="DZ8" s="31"/>
      <c r="EA8" s="31"/>
      <c r="EB8" s="31"/>
      <c r="EC8"/>
      <c r="ED8"/>
      <c r="EE8"/>
      <c r="EF8"/>
      <c r="EG8"/>
      <c r="EH8"/>
      <c r="EI8"/>
      <c r="EJ8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</row>
    <row r="9" spans="1:227" s="31" customFormat="1" x14ac:dyDescent="0.2"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EL9" s="33"/>
      <c r="EM9" s="33"/>
      <c r="EN9" s="33"/>
      <c r="EP9" s="33"/>
      <c r="EQ9" s="33"/>
      <c r="ER9" s="33"/>
      <c r="ET9" s="33"/>
      <c r="EU9" s="33"/>
      <c r="EV9" s="33"/>
      <c r="EX9" s="33"/>
      <c r="EY9" s="33"/>
      <c r="EZ9" s="33"/>
      <c r="FB9" s="33"/>
      <c r="FC9" s="33"/>
      <c r="FD9" s="33"/>
    </row>
    <row r="10" spans="1:227" s="9" customFormat="1" x14ac:dyDescent="0.2">
      <c r="A10" s="9" t="s">
        <v>530</v>
      </c>
      <c r="B10" s="9" t="s">
        <v>413</v>
      </c>
      <c r="C10" s="9" t="s">
        <v>12</v>
      </c>
      <c r="D10" s="9" t="s">
        <v>414</v>
      </c>
      <c r="E10" s="9" t="s">
        <v>415</v>
      </c>
      <c r="F10" s="9" t="s">
        <v>416</v>
      </c>
      <c r="G10" s="9" t="s">
        <v>417</v>
      </c>
      <c r="H10" s="9" t="s">
        <v>418</v>
      </c>
      <c r="I10" s="9" t="s">
        <v>419</v>
      </c>
      <c r="J10" s="9" t="s">
        <v>420</v>
      </c>
      <c r="K10" s="9" t="s">
        <v>421</v>
      </c>
      <c r="L10" s="9" t="s">
        <v>422</v>
      </c>
      <c r="M10" s="9" t="s">
        <v>423</v>
      </c>
      <c r="N10" s="9" t="s">
        <v>424</v>
      </c>
      <c r="O10" s="9" t="s">
        <v>425</v>
      </c>
      <c r="P10" s="9" t="s">
        <v>426</v>
      </c>
      <c r="Q10" s="9" t="s">
        <v>427</v>
      </c>
      <c r="R10" s="9" t="s">
        <v>428</v>
      </c>
      <c r="S10" s="9" t="s">
        <v>429</v>
      </c>
      <c r="T10" s="9" t="s">
        <v>430</v>
      </c>
      <c r="U10" s="9" t="s">
        <v>431</v>
      </c>
      <c r="V10" s="9" t="s">
        <v>432</v>
      </c>
      <c r="W10" s="9" t="s">
        <v>433</v>
      </c>
      <c r="X10" s="9" t="s">
        <v>434</v>
      </c>
      <c r="Y10" s="9" t="s">
        <v>435</v>
      </c>
      <c r="Z10" s="9" t="s">
        <v>436</v>
      </c>
      <c r="AA10" s="9" t="s">
        <v>437</v>
      </c>
      <c r="AB10" s="9" t="s">
        <v>438</v>
      </c>
      <c r="AC10" s="9" t="s">
        <v>439</v>
      </c>
      <c r="AD10" s="9" t="s">
        <v>440</v>
      </c>
      <c r="AE10" s="9" t="s">
        <v>441</v>
      </c>
      <c r="AF10" s="9" t="s">
        <v>531</v>
      </c>
      <c r="AG10" s="9" t="s">
        <v>532</v>
      </c>
      <c r="AH10" s="9" t="s">
        <v>533</v>
      </c>
      <c r="AI10" s="9" t="s">
        <v>534</v>
      </c>
      <c r="AJ10" s="9" t="s">
        <v>535</v>
      </c>
      <c r="AK10" s="9" t="s">
        <v>536</v>
      </c>
      <c r="AL10" s="9" t="s">
        <v>537</v>
      </c>
      <c r="AM10" s="9" t="s">
        <v>538</v>
      </c>
      <c r="AN10" s="9" t="s">
        <v>539</v>
      </c>
      <c r="AO10" s="9" t="s">
        <v>540</v>
      </c>
      <c r="AP10" s="9" t="s">
        <v>541</v>
      </c>
      <c r="AQ10" s="9" t="s">
        <v>542</v>
      </c>
      <c r="AR10" s="9" t="s">
        <v>543</v>
      </c>
      <c r="AS10" s="9" t="s">
        <v>544</v>
      </c>
      <c r="AT10" s="9" t="s">
        <v>545</v>
      </c>
      <c r="AU10" s="9" t="s">
        <v>546</v>
      </c>
      <c r="AV10" s="9" t="s">
        <v>547</v>
      </c>
      <c r="AW10" s="9" t="s">
        <v>548</v>
      </c>
      <c r="AX10" s="9" t="s">
        <v>549</v>
      </c>
      <c r="AY10" s="9" t="s">
        <v>550</v>
      </c>
      <c r="AZ10" s="9" t="s">
        <v>551</v>
      </c>
      <c r="BA10" s="9" t="s">
        <v>552</v>
      </c>
      <c r="BB10" s="9" t="s">
        <v>553</v>
      </c>
      <c r="BC10" s="9" t="s">
        <v>554</v>
      </c>
      <c r="BD10" s="9" t="s">
        <v>555</v>
      </c>
      <c r="BE10" s="9" t="s">
        <v>556</v>
      </c>
      <c r="BF10" s="9" t="s">
        <v>557</v>
      </c>
      <c r="BG10" s="9" t="s">
        <v>558</v>
      </c>
      <c r="BH10" s="9" t="s">
        <v>559</v>
      </c>
      <c r="BI10" s="9" t="s">
        <v>560</v>
      </c>
      <c r="BJ10" s="9" t="s">
        <v>561</v>
      </c>
      <c r="BK10" s="9" t="s">
        <v>562</v>
      </c>
      <c r="BL10" s="9" t="s">
        <v>563</v>
      </c>
      <c r="BM10" s="9" t="s">
        <v>564</v>
      </c>
      <c r="BN10" s="9" t="s">
        <v>565</v>
      </c>
      <c r="BO10" s="9" t="s">
        <v>566</v>
      </c>
      <c r="BP10" s="9" t="s">
        <v>567</v>
      </c>
      <c r="BQ10" s="9" t="s">
        <v>568</v>
      </c>
      <c r="BR10" s="9" t="s">
        <v>569</v>
      </c>
      <c r="BS10" s="9" t="s">
        <v>570</v>
      </c>
      <c r="BT10" s="9" t="s">
        <v>571</v>
      </c>
      <c r="BU10" s="9" t="s">
        <v>572</v>
      </c>
      <c r="BV10" s="9" t="s">
        <v>573</v>
      </c>
      <c r="BW10" s="9" t="s">
        <v>574</v>
      </c>
      <c r="BX10" s="9" t="s">
        <v>575</v>
      </c>
      <c r="BY10" s="9" t="s">
        <v>576</v>
      </c>
      <c r="BZ10" s="9" t="s">
        <v>577</v>
      </c>
      <c r="CA10" s="9" t="s">
        <v>578</v>
      </c>
      <c r="CB10" s="9" t="s">
        <v>579</v>
      </c>
      <c r="CC10" s="9" t="s">
        <v>580</v>
      </c>
      <c r="CD10" s="9" t="s">
        <v>581</v>
      </c>
      <c r="CE10" s="9" t="s">
        <v>582</v>
      </c>
      <c r="CF10" s="9" t="s">
        <v>583</v>
      </c>
      <c r="CG10" s="9" t="s">
        <v>584</v>
      </c>
      <c r="CH10" s="9" t="s">
        <v>585</v>
      </c>
      <c r="CI10" s="9" t="s">
        <v>586</v>
      </c>
      <c r="CJ10" s="9" t="s">
        <v>587</v>
      </c>
      <c r="CK10" s="9" t="s">
        <v>588</v>
      </c>
      <c r="CL10" s="9" t="s">
        <v>589</v>
      </c>
      <c r="CM10" s="9" t="s">
        <v>590</v>
      </c>
      <c r="CN10" s="9" t="s">
        <v>591</v>
      </c>
      <c r="CO10" s="9" t="s">
        <v>592</v>
      </c>
      <c r="CP10" s="9" t="s">
        <v>593</v>
      </c>
      <c r="CQ10" s="9" t="s">
        <v>594</v>
      </c>
      <c r="CR10" s="9" t="s">
        <v>595</v>
      </c>
      <c r="CS10" s="9" t="s">
        <v>596</v>
      </c>
      <c r="CT10" s="9" t="s">
        <v>597</v>
      </c>
      <c r="CU10" s="9" t="s">
        <v>598</v>
      </c>
      <c r="CV10" s="9" t="s">
        <v>599</v>
      </c>
      <c r="CW10" s="9" t="s">
        <v>600</v>
      </c>
      <c r="CX10" s="9" t="s">
        <v>601</v>
      </c>
      <c r="CY10" s="9" t="s">
        <v>602</v>
      </c>
      <c r="CZ10" s="9" t="s">
        <v>603</v>
      </c>
      <c r="DA10" s="9" t="s">
        <v>604</v>
      </c>
      <c r="DB10" s="9" t="s">
        <v>442</v>
      </c>
      <c r="DC10" s="9" t="s">
        <v>443</v>
      </c>
    </row>
    <row r="11" spans="1:227" s="13" customFormat="1" x14ac:dyDescent="0.2">
      <c r="A11" s="31"/>
      <c r="B11" s="153">
        <f t="shared" ref="B11:AE11" si="2">B2</f>
        <v>1900</v>
      </c>
      <c r="C11" s="398" t="str">
        <f t="shared" si="2"/>
        <v>Select your provider name.</v>
      </c>
      <c r="D11" s="153">
        <f t="shared" si="2"/>
        <v>0</v>
      </c>
      <c r="E11" s="153">
        <f t="shared" si="2"/>
        <v>0</v>
      </c>
      <c r="F11" s="398">
        <f t="shared" si="2"/>
        <v>0</v>
      </c>
      <c r="G11" s="398">
        <f t="shared" si="2"/>
        <v>0</v>
      </c>
      <c r="H11" s="398">
        <f t="shared" si="2"/>
        <v>0</v>
      </c>
      <c r="I11" s="398">
        <f t="shared" si="2"/>
        <v>0</v>
      </c>
      <c r="J11" s="398">
        <f t="shared" si="2"/>
        <v>0</v>
      </c>
      <c r="K11" s="153">
        <f t="shared" si="2"/>
        <v>0</v>
      </c>
      <c r="L11" s="153">
        <f t="shared" si="2"/>
        <v>0</v>
      </c>
      <c r="M11" s="398">
        <f t="shared" si="2"/>
        <v>0</v>
      </c>
      <c r="N11" s="398">
        <f t="shared" si="2"/>
        <v>0</v>
      </c>
      <c r="O11" s="153">
        <f t="shared" si="2"/>
        <v>0</v>
      </c>
      <c r="P11" s="153">
        <f t="shared" si="2"/>
        <v>0</v>
      </c>
      <c r="Q11" s="153">
        <f t="shared" si="2"/>
        <v>0</v>
      </c>
      <c r="R11" s="153">
        <f t="shared" si="2"/>
        <v>0</v>
      </c>
      <c r="S11" s="153">
        <f t="shared" si="2"/>
        <v>0</v>
      </c>
      <c r="T11" s="153">
        <f t="shared" si="2"/>
        <v>0</v>
      </c>
      <c r="U11" s="153">
        <f t="shared" si="2"/>
        <v>0</v>
      </c>
      <c r="V11" s="153">
        <f t="shared" si="2"/>
        <v>0</v>
      </c>
      <c r="W11" s="153">
        <f t="shared" si="2"/>
        <v>0</v>
      </c>
      <c r="X11" s="153">
        <f t="shared" si="2"/>
        <v>0</v>
      </c>
      <c r="Y11" s="153">
        <f t="shared" si="2"/>
        <v>0</v>
      </c>
      <c r="Z11" s="153">
        <f t="shared" si="2"/>
        <v>0</v>
      </c>
      <c r="AA11" s="153">
        <f t="shared" si="2"/>
        <v>0</v>
      </c>
      <c r="AB11" s="153">
        <f t="shared" si="2"/>
        <v>0</v>
      </c>
      <c r="AC11" s="153">
        <f t="shared" si="2"/>
        <v>0</v>
      </c>
      <c r="AD11" s="399">
        <f t="shared" si="2"/>
        <v>0</v>
      </c>
      <c r="AE11" s="399">
        <f t="shared" si="2"/>
        <v>0</v>
      </c>
      <c r="AF11" s="393">
        <f>'B-Administrative Expenses'!C$10</f>
        <v>0</v>
      </c>
      <c r="AG11" s="393">
        <f>'B-Administrative Expenses'!D$10</f>
        <v>0</v>
      </c>
      <c r="AH11" s="393">
        <f>'B-Administrative Expenses'!E$10</f>
        <v>0</v>
      </c>
      <c r="AI11" s="393">
        <f>'B-Administrative Expenses'!F$10</f>
        <v>0</v>
      </c>
      <c r="AJ11" s="393">
        <f>'B-Administrative Expenses'!G$10</f>
        <v>0</v>
      </c>
      <c r="AK11" s="393">
        <f>'B-Administrative Expenses'!H$10</f>
        <v>0</v>
      </c>
      <c r="AL11" s="393">
        <f>'B-Administrative Expenses'!C$11</f>
        <v>0</v>
      </c>
      <c r="AM11" s="393">
        <f>'B-Administrative Expenses'!D$11</f>
        <v>0</v>
      </c>
      <c r="AN11" s="393">
        <f>'B-Administrative Expenses'!E$11</f>
        <v>0</v>
      </c>
      <c r="AO11" s="393">
        <f>'B-Administrative Expenses'!F$11</f>
        <v>0</v>
      </c>
      <c r="AP11" s="393">
        <f>'B-Administrative Expenses'!G$11</f>
        <v>0</v>
      </c>
      <c r="AQ11" s="393">
        <f>'B-Administrative Expenses'!H$11</f>
        <v>0</v>
      </c>
      <c r="AR11" s="393">
        <f>'B-Administrative Expenses'!C$12</f>
        <v>0</v>
      </c>
      <c r="AS11" s="393">
        <f>'B-Administrative Expenses'!D$12</f>
        <v>0</v>
      </c>
      <c r="AT11" s="393">
        <f>'B-Administrative Expenses'!E$12</f>
        <v>0</v>
      </c>
      <c r="AU11" s="393">
        <f>'B-Administrative Expenses'!F$12</f>
        <v>0</v>
      </c>
      <c r="AV11" s="393">
        <f>'B-Administrative Expenses'!G$12</f>
        <v>0</v>
      </c>
      <c r="AW11" s="393">
        <f>'B-Administrative Expenses'!H$12</f>
        <v>0</v>
      </c>
      <c r="AX11" s="393">
        <f>'B-Administrative Expenses'!C$13</f>
        <v>0</v>
      </c>
      <c r="AY11" s="393">
        <f>'B-Administrative Expenses'!D$13</f>
        <v>0</v>
      </c>
      <c r="AZ11" s="393">
        <f>'B-Administrative Expenses'!E$13</f>
        <v>0</v>
      </c>
      <c r="BA11" s="393">
        <f>'B-Administrative Expenses'!F$13</f>
        <v>0</v>
      </c>
      <c r="BB11" s="393">
        <f>'B-Administrative Expenses'!G$13</f>
        <v>0</v>
      </c>
      <c r="BC11" s="393">
        <f>'B-Administrative Expenses'!H$13</f>
        <v>0</v>
      </c>
      <c r="BD11" s="393">
        <f>'B-Administrative Expenses'!C$14</f>
        <v>0</v>
      </c>
      <c r="BE11" s="393">
        <f>'B-Administrative Expenses'!D$14</f>
        <v>0</v>
      </c>
      <c r="BF11" s="393">
        <f>'B-Administrative Expenses'!E$14</f>
        <v>0</v>
      </c>
      <c r="BG11" s="393">
        <f>'B-Administrative Expenses'!F$14</f>
        <v>0</v>
      </c>
      <c r="BH11" s="393">
        <f>'B-Administrative Expenses'!G$14</f>
        <v>0</v>
      </c>
      <c r="BI11" s="393">
        <f>'B-Administrative Expenses'!H$14</f>
        <v>0</v>
      </c>
      <c r="BJ11" s="393">
        <f>'B-Administrative Expenses'!C$15</f>
        <v>0</v>
      </c>
      <c r="BK11" s="393">
        <f>'B-Administrative Expenses'!D$15</f>
        <v>0</v>
      </c>
      <c r="BL11" s="393">
        <f>'B-Administrative Expenses'!E$15</f>
        <v>0</v>
      </c>
      <c r="BM11" s="393">
        <f>'B-Administrative Expenses'!F$15</f>
        <v>0</v>
      </c>
      <c r="BN11" s="393">
        <f>'B-Administrative Expenses'!G$15</f>
        <v>0</v>
      </c>
      <c r="BO11" s="393">
        <f>'B-Administrative Expenses'!H$15</f>
        <v>0</v>
      </c>
      <c r="BP11" s="393">
        <f>'B-Administrative Expenses'!C$16</f>
        <v>0</v>
      </c>
      <c r="BQ11" s="393">
        <f>'B-Administrative Expenses'!D$16</f>
        <v>0</v>
      </c>
      <c r="BR11" s="393">
        <f>'B-Administrative Expenses'!E$16</f>
        <v>0</v>
      </c>
      <c r="BS11" s="393">
        <f>'B-Administrative Expenses'!F$16</f>
        <v>0</v>
      </c>
      <c r="BT11" s="393">
        <f>'B-Administrative Expenses'!G$16</f>
        <v>0</v>
      </c>
      <c r="BU11" s="393">
        <f>'B-Administrative Expenses'!H$16</f>
        <v>0</v>
      </c>
      <c r="BV11" s="393">
        <f>'B-Administrative Expenses'!C18</f>
        <v>0</v>
      </c>
      <c r="BW11" s="393">
        <f>'B-Administrative Expenses'!D$18</f>
        <v>0</v>
      </c>
      <c r="BX11" s="393">
        <f>'B-Administrative Expenses'!E$18</f>
        <v>0</v>
      </c>
      <c r="BY11" s="393">
        <f>'B-Administrative Expenses'!F$18</f>
        <v>0</v>
      </c>
      <c r="BZ11" s="393">
        <f>'B-Administrative Expenses'!G$18</f>
        <v>0</v>
      </c>
      <c r="CA11" s="393">
        <f>'B-Administrative Expenses'!H$18</f>
        <v>0</v>
      </c>
      <c r="CB11" s="393">
        <f>'B-Administrative Expenses'!C19</f>
        <v>0</v>
      </c>
      <c r="CC11" s="393">
        <f>'B-Administrative Expenses'!D$19</f>
        <v>0</v>
      </c>
      <c r="CD11" s="393">
        <f>'B-Administrative Expenses'!E$19</f>
        <v>0</v>
      </c>
      <c r="CE11" s="393">
        <f>'B-Administrative Expenses'!F$19</f>
        <v>0</v>
      </c>
      <c r="CF11" s="393">
        <f>'B-Administrative Expenses'!G$19</f>
        <v>0</v>
      </c>
      <c r="CG11" s="393">
        <f>'B-Administrative Expenses'!H$19</f>
        <v>0</v>
      </c>
      <c r="CH11" s="393">
        <f>'B-Administrative Expenses'!$C23</f>
        <v>0</v>
      </c>
      <c r="CI11" s="393">
        <f>'B-Administrative Expenses'!C24</f>
        <v>0</v>
      </c>
      <c r="CJ11" s="393">
        <f>'B-Administrative Expenses'!C25</f>
        <v>0</v>
      </c>
      <c r="CK11" s="393">
        <f>'B-Administrative Expenses'!C26</f>
        <v>0</v>
      </c>
      <c r="CL11" s="393">
        <f>'B-Administrative Expenses'!C27</f>
        <v>0</v>
      </c>
      <c r="CM11" s="393">
        <f>'B-Administrative Expenses'!C28</f>
        <v>0</v>
      </c>
      <c r="CN11" s="393">
        <f>'B-Administrative Expenses'!C29</f>
        <v>0</v>
      </c>
      <c r="CO11" s="393">
        <f>'B-Administrative Expenses'!C30</f>
        <v>0</v>
      </c>
      <c r="CP11" s="393">
        <f>'B-Administrative Expenses'!C31</f>
        <v>0</v>
      </c>
      <c r="CQ11" s="393">
        <f>'B-Administrative Expenses'!C32</f>
        <v>0</v>
      </c>
      <c r="CR11" s="393">
        <f>'B-Administrative Expenses'!C33</f>
        <v>0</v>
      </c>
      <c r="CS11" s="393">
        <f>'B-Administrative Expenses'!C34</f>
        <v>0</v>
      </c>
      <c r="CT11" s="393">
        <f>'B-Administrative Expenses'!C35</f>
        <v>0</v>
      </c>
      <c r="CU11" s="393">
        <f>'B-Administrative Expenses'!C36</f>
        <v>0</v>
      </c>
      <c r="CV11" s="393">
        <f>'B-Administrative Expenses'!C37</f>
        <v>0</v>
      </c>
      <c r="CW11" s="393">
        <f>'B-Administrative Expenses'!C38</f>
        <v>0</v>
      </c>
      <c r="CX11" s="393">
        <f>'B-Administrative Expenses'!C40</f>
        <v>0</v>
      </c>
      <c r="CY11" s="393">
        <f>'B-Administrative Expenses'!C41</f>
        <v>0</v>
      </c>
      <c r="CZ11" s="393">
        <f>'B-Administrative Expenses'!C42</f>
        <v>0</v>
      </c>
      <c r="DA11" s="393">
        <f>'B-Administrative Expenses'!C45</f>
        <v>0</v>
      </c>
      <c r="DB11" s="152" t="str">
        <f>$AF$2</f>
        <v>tfaiella</v>
      </c>
      <c r="DC11" s="395">
        <f ca="1">$AG$2</f>
        <v>46093.685902893521</v>
      </c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</row>
    <row r="12" spans="1:227" s="31" customFormat="1" x14ac:dyDescent="0.2"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BA12"/>
    </row>
    <row r="13" spans="1:227" s="9" customFormat="1" x14ac:dyDescent="0.2">
      <c r="A13" s="9" t="s">
        <v>605</v>
      </c>
      <c r="B13" s="9" t="s">
        <v>413</v>
      </c>
      <c r="C13" s="9" t="s">
        <v>12</v>
      </c>
      <c r="D13" s="9" t="s">
        <v>414</v>
      </c>
      <c r="E13" s="9" t="s">
        <v>415</v>
      </c>
      <c r="F13" s="9" t="s">
        <v>416</v>
      </c>
      <c r="G13" s="9" t="s">
        <v>417</v>
      </c>
      <c r="H13" s="9" t="s">
        <v>418</v>
      </c>
      <c r="I13" s="9" t="s">
        <v>419</v>
      </c>
      <c r="J13" s="9" t="s">
        <v>420</v>
      </c>
      <c r="K13" s="9" t="s">
        <v>421</v>
      </c>
      <c r="L13" s="9" t="s">
        <v>422</v>
      </c>
      <c r="M13" s="9" t="s">
        <v>423</v>
      </c>
      <c r="N13" s="9" t="s">
        <v>424</v>
      </c>
      <c r="O13" s="9" t="s">
        <v>425</v>
      </c>
      <c r="P13" s="9" t="s">
        <v>426</v>
      </c>
      <c r="Q13" s="9" t="s">
        <v>427</v>
      </c>
      <c r="R13" s="9" t="s">
        <v>428</v>
      </c>
      <c r="S13" s="9" t="s">
        <v>429</v>
      </c>
      <c r="T13" s="9" t="s">
        <v>430</v>
      </c>
      <c r="U13" s="9" t="s">
        <v>431</v>
      </c>
      <c r="V13" s="9" t="s">
        <v>432</v>
      </c>
      <c r="W13" s="9" t="s">
        <v>433</v>
      </c>
      <c r="X13" s="9" t="s">
        <v>434</v>
      </c>
      <c r="Y13" s="9" t="s">
        <v>435</v>
      </c>
      <c r="Z13" s="9" t="s">
        <v>436</v>
      </c>
      <c r="AA13" s="9" t="s">
        <v>437</v>
      </c>
      <c r="AB13" s="9" t="s">
        <v>438</v>
      </c>
      <c r="AC13" s="9" t="s">
        <v>439</v>
      </c>
      <c r="AD13" s="9" t="s">
        <v>440</v>
      </c>
      <c r="AE13" s="9" t="s">
        <v>441</v>
      </c>
      <c r="AF13" s="9" t="s">
        <v>606</v>
      </c>
      <c r="AG13" s="9" t="s">
        <v>607</v>
      </c>
      <c r="AH13" s="9" t="s">
        <v>608</v>
      </c>
      <c r="AI13" s="9" t="s">
        <v>609</v>
      </c>
      <c r="AJ13" s="9" t="s">
        <v>442</v>
      </c>
      <c r="AK13" s="9" t="s">
        <v>443</v>
      </c>
    </row>
    <row r="14" spans="1:227" s="13" customFormat="1" ht="15" x14ac:dyDescent="0.2">
      <c r="A14" s="31"/>
      <c r="B14" s="113">
        <f t="shared" ref="B14:AE14" si="3">B2</f>
        <v>1900</v>
      </c>
      <c r="C14" s="391" t="str">
        <f t="shared" si="3"/>
        <v>Select your provider name.</v>
      </c>
      <c r="D14" s="113">
        <f t="shared" si="3"/>
        <v>0</v>
      </c>
      <c r="E14" s="113">
        <f t="shared" si="3"/>
        <v>0</v>
      </c>
      <c r="F14" s="391">
        <f t="shared" si="3"/>
        <v>0</v>
      </c>
      <c r="G14" s="391">
        <f t="shared" si="3"/>
        <v>0</v>
      </c>
      <c r="H14" s="391">
        <f t="shared" si="3"/>
        <v>0</v>
      </c>
      <c r="I14" s="391">
        <f t="shared" si="3"/>
        <v>0</v>
      </c>
      <c r="J14" s="391">
        <f t="shared" si="3"/>
        <v>0</v>
      </c>
      <c r="K14" s="113">
        <f t="shared" si="3"/>
        <v>0</v>
      </c>
      <c r="L14" s="113">
        <f t="shared" si="3"/>
        <v>0</v>
      </c>
      <c r="M14" s="391">
        <f t="shared" si="3"/>
        <v>0</v>
      </c>
      <c r="N14" s="391">
        <f t="shared" si="3"/>
        <v>0</v>
      </c>
      <c r="O14" s="113">
        <f t="shared" si="3"/>
        <v>0</v>
      </c>
      <c r="P14" s="113">
        <f t="shared" si="3"/>
        <v>0</v>
      </c>
      <c r="Q14" s="113">
        <f t="shared" si="3"/>
        <v>0</v>
      </c>
      <c r="R14" s="113">
        <f t="shared" si="3"/>
        <v>0</v>
      </c>
      <c r="S14" s="113">
        <f t="shared" si="3"/>
        <v>0</v>
      </c>
      <c r="T14" s="113">
        <f t="shared" si="3"/>
        <v>0</v>
      </c>
      <c r="U14" s="113">
        <f t="shared" si="3"/>
        <v>0</v>
      </c>
      <c r="V14" s="113">
        <f t="shared" si="3"/>
        <v>0</v>
      </c>
      <c r="W14" s="113">
        <f t="shared" si="3"/>
        <v>0</v>
      </c>
      <c r="X14" s="113">
        <f t="shared" si="3"/>
        <v>0</v>
      </c>
      <c r="Y14" s="113">
        <f t="shared" si="3"/>
        <v>0</v>
      </c>
      <c r="Z14" s="113">
        <f t="shared" si="3"/>
        <v>0</v>
      </c>
      <c r="AA14" s="113">
        <f t="shared" si="3"/>
        <v>0</v>
      </c>
      <c r="AB14" s="113">
        <f t="shared" si="3"/>
        <v>0</v>
      </c>
      <c r="AC14" s="113">
        <f t="shared" si="3"/>
        <v>0</v>
      </c>
      <c r="AD14" s="392">
        <f t="shared" si="3"/>
        <v>0</v>
      </c>
      <c r="AE14" s="392">
        <f t="shared" si="3"/>
        <v>0</v>
      </c>
      <c r="AF14" s="400">
        <f>'Stmt Certification'!C15</f>
        <v>0</v>
      </c>
      <c r="AG14" s="399">
        <f>'Stmt Certification'!E15</f>
        <v>0</v>
      </c>
      <c r="AH14" s="153">
        <f>'Stmt Certification'!C20</f>
        <v>0</v>
      </c>
      <c r="AI14" s="399">
        <f>'Stmt Certification'!E20</f>
        <v>0</v>
      </c>
      <c r="AJ14" s="152" t="str">
        <f>$AF$2</f>
        <v>tfaiella</v>
      </c>
      <c r="AK14" s="395">
        <f ca="1">$AG$2</f>
        <v>46093.685902893521</v>
      </c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401"/>
      <c r="HG14" s="401"/>
      <c r="HH14" s="38"/>
      <c r="HI14" s="31"/>
      <c r="HJ14" s="31"/>
      <c r="HK14" s="31"/>
      <c r="HL14" s="31"/>
      <c r="HM14" s="31"/>
      <c r="HN14" s="31"/>
      <c r="HO14" s="31"/>
      <c r="HP14" s="31"/>
      <c r="HQ14" s="62"/>
      <c r="HR14" s="31"/>
      <c r="HS14" s="62"/>
    </row>
    <row r="15" spans="1:227" x14ac:dyDescent="0.2"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227" x14ac:dyDescent="0.2">
      <c r="A16" s="9" t="s">
        <v>610</v>
      </c>
      <c r="B16" s="9" t="s">
        <v>413</v>
      </c>
      <c r="C16" s="9" t="s">
        <v>12</v>
      </c>
      <c r="D16" s="9" t="s">
        <v>414</v>
      </c>
      <c r="E16" s="9" t="s">
        <v>415</v>
      </c>
      <c r="F16" s="9" t="s">
        <v>416</v>
      </c>
      <c r="G16" s="9" t="s">
        <v>417</v>
      </c>
      <c r="H16" s="9" t="s">
        <v>418</v>
      </c>
      <c r="I16" s="9" t="s">
        <v>419</v>
      </c>
      <c r="J16" s="9" t="s">
        <v>420</v>
      </c>
      <c r="K16" s="9" t="s">
        <v>421</v>
      </c>
      <c r="L16" s="9" t="s">
        <v>422</v>
      </c>
      <c r="M16" s="9" t="s">
        <v>423</v>
      </c>
      <c r="N16" s="9" t="s">
        <v>424</v>
      </c>
      <c r="O16" s="9" t="s">
        <v>425</v>
      </c>
      <c r="P16" s="9" t="s">
        <v>426</v>
      </c>
      <c r="Q16" s="9" t="s">
        <v>427</v>
      </c>
      <c r="R16" s="9" t="s">
        <v>428</v>
      </c>
      <c r="S16" s="9" t="s">
        <v>429</v>
      </c>
      <c r="T16" s="9" t="s">
        <v>430</v>
      </c>
      <c r="U16" s="9" t="s">
        <v>431</v>
      </c>
      <c r="V16" s="9" t="s">
        <v>432</v>
      </c>
      <c r="W16" s="9" t="s">
        <v>433</v>
      </c>
      <c r="X16" s="9" t="s">
        <v>434</v>
      </c>
      <c r="Y16" s="9" t="s">
        <v>435</v>
      </c>
      <c r="Z16" s="9" t="s">
        <v>436</v>
      </c>
      <c r="AA16" s="9" t="s">
        <v>437</v>
      </c>
      <c r="AB16" s="9" t="s">
        <v>438</v>
      </c>
      <c r="AC16" s="9" t="s">
        <v>439</v>
      </c>
      <c r="AD16" s="9" t="s">
        <v>440</v>
      </c>
      <c r="AE16" s="9" t="s">
        <v>441</v>
      </c>
      <c r="AF16" s="9" t="s">
        <v>611</v>
      </c>
      <c r="AG16" s="9" t="s">
        <v>612</v>
      </c>
      <c r="AH16" s="9" t="s">
        <v>613</v>
      </c>
      <c r="AI16" s="9" t="s">
        <v>614</v>
      </c>
      <c r="AJ16" s="9" t="s">
        <v>615</v>
      </c>
      <c r="AK16" s="9" t="s">
        <v>616</v>
      </c>
      <c r="AL16" s="9" t="s">
        <v>617</v>
      </c>
      <c r="AM16" s="9" t="s">
        <v>618</v>
      </c>
      <c r="AN16" s="9" t="s">
        <v>619</v>
      </c>
      <c r="AO16" s="9" t="s">
        <v>442</v>
      </c>
      <c r="AP16" s="9" t="s">
        <v>443</v>
      </c>
    </row>
    <row r="17" spans="1:60" x14ac:dyDescent="0.2">
      <c r="B17" s="113">
        <f>B5</f>
        <v>1900</v>
      </c>
      <c r="C17" s="391" t="str">
        <f>C5</f>
        <v>Select your provider name.</v>
      </c>
      <c r="D17" s="113">
        <f>D2</f>
        <v>0</v>
      </c>
      <c r="E17" s="113">
        <f>E2</f>
        <v>0</v>
      </c>
      <c r="F17" s="391">
        <f t="shared" ref="F17:AE17" si="4">F5</f>
        <v>0</v>
      </c>
      <c r="G17" s="391">
        <f t="shared" si="4"/>
        <v>0</v>
      </c>
      <c r="H17" s="391">
        <f t="shared" si="4"/>
        <v>0</v>
      </c>
      <c r="I17" s="391">
        <f t="shared" si="4"/>
        <v>0</v>
      </c>
      <c r="J17" s="391">
        <f t="shared" si="4"/>
        <v>0</v>
      </c>
      <c r="K17" s="113">
        <f t="shared" si="4"/>
        <v>0</v>
      </c>
      <c r="L17" s="113">
        <f t="shared" si="4"/>
        <v>0</v>
      </c>
      <c r="M17" s="391">
        <f t="shared" si="4"/>
        <v>0</v>
      </c>
      <c r="N17" s="391">
        <f t="shared" si="4"/>
        <v>0</v>
      </c>
      <c r="O17" s="113">
        <f t="shared" si="4"/>
        <v>0</v>
      </c>
      <c r="P17" s="113">
        <f t="shared" si="4"/>
        <v>0</v>
      </c>
      <c r="Q17" s="113">
        <f t="shared" si="4"/>
        <v>0</v>
      </c>
      <c r="R17" s="113">
        <f t="shared" si="4"/>
        <v>0</v>
      </c>
      <c r="S17" s="113">
        <f t="shared" si="4"/>
        <v>0</v>
      </c>
      <c r="T17" s="113">
        <f t="shared" si="4"/>
        <v>0</v>
      </c>
      <c r="U17" s="113">
        <f t="shared" si="4"/>
        <v>0</v>
      </c>
      <c r="V17" s="113">
        <f t="shared" si="4"/>
        <v>0</v>
      </c>
      <c r="W17" s="113">
        <f t="shared" si="4"/>
        <v>0</v>
      </c>
      <c r="X17" s="113">
        <f t="shared" si="4"/>
        <v>0</v>
      </c>
      <c r="Y17" s="113">
        <f t="shared" si="4"/>
        <v>0</v>
      </c>
      <c r="Z17" s="113">
        <f t="shared" si="4"/>
        <v>0</v>
      </c>
      <c r="AA17" s="113">
        <f t="shared" si="4"/>
        <v>0</v>
      </c>
      <c r="AB17" s="113">
        <f t="shared" si="4"/>
        <v>0</v>
      </c>
      <c r="AC17" s="113">
        <f t="shared" si="4"/>
        <v>0</v>
      </c>
      <c r="AD17" s="392">
        <f t="shared" si="4"/>
        <v>0</v>
      </c>
      <c r="AE17" s="392">
        <f t="shared" si="4"/>
        <v>0</v>
      </c>
      <c r="AF17" s="196">
        <f>'B2-Occupancy Expenses'!C7</f>
        <v>0</v>
      </c>
      <c r="AG17" s="196">
        <f>'B2-Occupancy Expenses'!C8</f>
        <v>0</v>
      </c>
      <c r="AH17" s="196">
        <f>'B2-Occupancy Expenses'!C9</f>
        <v>0</v>
      </c>
      <c r="AI17" s="196">
        <f>'B2-Occupancy Expenses'!C10</f>
        <v>0</v>
      </c>
      <c r="AJ17" s="196">
        <f>'B2-Occupancy Expenses'!C11</f>
        <v>0</v>
      </c>
      <c r="AK17" s="196">
        <f>'B2-Occupancy Expenses'!C12</f>
        <v>0</v>
      </c>
      <c r="AL17" s="196">
        <f>'B2-Occupancy Expenses'!C13</f>
        <v>0</v>
      </c>
      <c r="AM17" s="196">
        <f>'B2-Occupancy Expenses'!C14</f>
        <v>0</v>
      </c>
      <c r="AN17" s="196">
        <f>'B2-Occupancy Expenses'!C15</f>
        <v>0</v>
      </c>
      <c r="AO17" s="152" t="str">
        <f>$AF$2</f>
        <v>tfaiella</v>
      </c>
      <c r="AP17" s="395">
        <f ca="1">$AG$2</f>
        <v>46093.685902893521</v>
      </c>
    </row>
    <row r="19" spans="1:60" x14ac:dyDescent="0.2">
      <c r="A19" s="9" t="s">
        <v>620</v>
      </c>
      <c r="B19" s="1" t="s">
        <v>413</v>
      </c>
      <c r="C19" s="1" t="s">
        <v>12</v>
      </c>
      <c r="D19" s="9" t="s">
        <v>414</v>
      </c>
      <c r="E19" s="9" t="s">
        <v>415</v>
      </c>
      <c r="F19" s="1" t="s">
        <v>416</v>
      </c>
      <c r="G19" s="1" t="s">
        <v>417</v>
      </c>
      <c r="H19" s="1" t="s">
        <v>418</v>
      </c>
      <c r="I19" s="1" t="s">
        <v>419</v>
      </c>
      <c r="J19" s="1" t="s">
        <v>420</v>
      </c>
      <c r="K19" s="1" t="s">
        <v>421</v>
      </c>
      <c r="L19" s="1" t="s">
        <v>422</v>
      </c>
      <c r="M19" s="1" t="s">
        <v>423</v>
      </c>
      <c r="N19" s="1" t="s">
        <v>424</v>
      </c>
      <c r="O19" s="1" t="s">
        <v>425</v>
      </c>
      <c r="P19" s="1" t="s">
        <v>426</v>
      </c>
      <c r="Q19" s="1" t="s">
        <v>427</v>
      </c>
      <c r="R19" s="1" t="s">
        <v>428</v>
      </c>
      <c r="S19" s="1" t="s">
        <v>429</v>
      </c>
      <c r="T19" s="1" t="s">
        <v>430</v>
      </c>
      <c r="U19" s="1" t="s">
        <v>431</v>
      </c>
      <c r="V19" s="1" t="s">
        <v>432</v>
      </c>
      <c r="W19" s="1" t="s">
        <v>433</v>
      </c>
      <c r="X19" s="1" t="s">
        <v>434</v>
      </c>
      <c r="Y19" s="1" t="s">
        <v>435</v>
      </c>
      <c r="Z19" s="1" t="s">
        <v>436</v>
      </c>
      <c r="AA19" s="1" t="s">
        <v>437</v>
      </c>
      <c r="AB19" s="1" t="s">
        <v>438</v>
      </c>
      <c r="AC19" s="1" t="s">
        <v>439</v>
      </c>
      <c r="AD19" s="1" t="s">
        <v>440</v>
      </c>
      <c r="AE19" s="1" t="s">
        <v>441</v>
      </c>
      <c r="AF19" s="1" t="s">
        <v>448</v>
      </c>
      <c r="AG19" s="9" t="s">
        <v>451</v>
      </c>
      <c r="AH19" s="1" t="s">
        <v>464</v>
      </c>
      <c r="AI19" s="1" t="s">
        <v>465</v>
      </c>
      <c r="AJ19" s="1" t="s">
        <v>466</v>
      </c>
      <c r="AK19" s="1" t="s">
        <v>467</v>
      </c>
      <c r="AL19" s="1" t="s">
        <v>621</v>
      </c>
      <c r="AM19" s="1" t="s">
        <v>622</v>
      </c>
      <c r="AN19" s="1" t="s">
        <v>623</v>
      </c>
      <c r="AO19" s="1" t="s">
        <v>624</v>
      </c>
      <c r="AP19" s="1" t="s">
        <v>625</v>
      </c>
      <c r="AQ19" s="1" t="s">
        <v>626</v>
      </c>
      <c r="AR19" s="1" t="s">
        <v>627</v>
      </c>
      <c r="AS19" s="1" t="s">
        <v>628</v>
      </c>
      <c r="AT19" s="1" t="s">
        <v>629</v>
      </c>
      <c r="AU19" s="1" t="s">
        <v>630</v>
      </c>
      <c r="AV19" s="1" t="s">
        <v>631</v>
      </c>
      <c r="AW19" s="1" t="s">
        <v>632</v>
      </c>
      <c r="AX19" s="1" t="s">
        <v>633</v>
      </c>
      <c r="AY19" s="1" t="s">
        <v>634</v>
      </c>
      <c r="AZ19" s="1" t="s">
        <v>635</v>
      </c>
      <c r="BA19" s="1" t="s">
        <v>636</v>
      </c>
      <c r="BB19" s="1" t="s">
        <v>637</v>
      </c>
      <c r="BC19" s="1" t="s">
        <v>638</v>
      </c>
      <c r="BD19" s="1" t="s">
        <v>639</v>
      </c>
      <c r="BE19" s="1" t="s">
        <v>640</v>
      </c>
      <c r="BF19" s="1" t="s">
        <v>641</v>
      </c>
      <c r="BG19" s="1" t="s">
        <v>442</v>
      </c>
      <c r="BH19" s="1" t="s">
        <v>443</v>
      </c>
    </row>
    <row r="20" spans="1:60" x14ac:dyDescent="0.2">
      <c r="B20" s="113">
        <f>B8</f>
        <v>1900</v>
      </c>
      <c r="C20" s="391" t="str">
        <f>C8</f>
        <v>Select your provider name.</v>
      </c>
      <c r="D20" s="113">
        <f>D2</f>
        <v>0</v>
      </c>
      <c r="E20" s="113">
        <f>E2</f>
        <v>0</v>
      </c>
      <c r="F20" s="391">
        <f t="shared" ref="F20:AE20" si="5">F8</f>
        <v>0</v>
      </c>
      <c r="G20" s="391">
        <f t="shared" si="5"/>
        <v>0</v>
      </c>
      <c r="H20" s="391">
        <f t="shared" si="5"/>
        <v>0</v>
      </c>
      <c r="I20" s="391">
        <f t="shared" si="5"/>
        <v>0</v>
      </c>
      <c r="J20" s="391">
        <f t="shared" si="5"/>
        <v>0</v>
      </c>
      <c r="K20" s="113">
        <f t="shared" si="5"/>
        <v>0</v>
      </c>
      <c r="L20" s="113">
        <f t="shared" si="5"/>
        <v>0</v>
      </c>
      <c r="M20" s="391">
        <f t="shared" si="5"/>
        <v>0</v>
      </c>
      <c r="N20" s="391">
        <f t="shared" si="5"/>
        <v>0</v>
      </c>
      <c r="O20" s="113">
        <f t="shared" si="5"/>
        <v>0</v>
      </c>
      <c r="P20" s="113">
        <f t="shared" si="5"/>
        <v>0</v>
      </c>
      <c r="Q20" s="113">
        <f t="shared" si="5"/>
        <v>0</v>
      </c>
      <c r="R20" s="113">
        <f t="shared" si="5"/>
        <v>0</v>
      </c>
      <c r="S20" s="113">
        <f t="shared" si="5"/>
        <v>0</v>
      </c>
      <c r="T20" s="113">
        <f t="shared" si="5"/>
        <v>0</v>
      </c>
      <c r="U20" s="113">
        <f t="shared" si="5"/>
        <v>0</v>
      </c>
      <c r="V20" s="113">
        <f t="shared" si="5"/>
        <v>0</v>
      </c>
      <c r="W20" s="113">
        <f t="shared" si="5"/>
        <v>0</v>
      </c>
      <c r="X20" s="113">
        <f t="shared" si="5"/>
        <v>0</v>
      </c>
      <c r="Y20" s="113">
        <f t="shared" si="5"/>
        <v>0</v>
      </c>
      <c r="Z20" s="113">
        <f t="shared" si="5"/>
        <v>0</v>
      </c>
      <c r="AA20" s="113">
        <f t="shared" si="5"/>
        <v>0</v>
      </c>
      <c r="AB20" s="113">
        <f t="shared" si="5"/>
        <v>0</v>
      </c>
      <c r="AC20" s="113">
        <f t="shared" si="5"/>
        <v>0</v>
      </c>
      <c r="AD20" s="392">
        <f t="shared" si="5"/>
        <v>0</v>
      </c>
      <c r="AE20" s="392">
        <f t="shared" si="5"/>
        <v>0</v>
      </c>
      <c r="AF20" s="196">
        <f>Summary!C16</f>
        <v>0</v>
      </c>
      <c r="AG20" s="196">
        <f>Summary!C17</f>
        <v>0</v>
      </c>
      <c r="AH20" s="196">
        <f>Summary!C18</f>
        <v>0</v>
      </c>
      <c r="AI20" s="196">
        <f>Summary!C19</f>
        <v>0</v>
      </c>
      <c r="AJ20" s="196">
        <f>Summary!C20</f>
        <v>0</v>
      </c>
      <c r="AK20" s="196">
        <f>Summary!C22</f>
        <v>0</v>
      </c>
      <c r="AL20" s="196">
        <f>Summary!C26</f>
        <v>0</v>
      </c>
      <c r="AM20" s="197">
        <f>Summary!D26</f>
        <v>0</v>
      </c>
      <c r="AN20" s="196">
        <f>Summary!E26</f>
        <v>0</v>
      </c>
      <c r="AO20" s="196">
        <f>Summary!C27</f>
        <v>0</v>
      </c>
      <c r="AP20" s="196">
        <f>Summary!C28</f>
        <v>0</v>
      </c>
      <c r="AQ20" s="196">
        <f>Summary!C29</f>
        <v>0</v>
      </c>
      <c r="AR20" s="196">
        <f>Summary!C30</f>
        <v>0</v>
      </c>
      <c r="AS20" s="196">
        <f>Summary!C32</f>
        <v>0</v>
      </c>
      <c r="AT20" s="196">
        <f>Summary!C34</f>
        <v>0</v>
      </c>
      <c r="AU20" s="196">
        <f>Summary!C38</f>
        <v>0</v>
      </c>
      <c r="AV20" s="197">
        <f>Summary!D38</f>
        <v>0</v>
      </c>
      <c r="AW20" s="196">
        <f>Summary!E38</f>
        <v>0</v>
      </c>
      <c r="AX20" s="196">
        <f>Summary!C39</f>
        <v>0</v>
      </c>
      <c r="AY20" s="196">
        <f>Summary!C40</f>
        <v>0</v>
      </c>
      <c r="AZ20" s="196">
        <f>Summary!C41</f>
        <v>0</v>
      </c>
      <c r="BA20" s="196">
        <f>Summary!C42</f>
        <v>0</v>
      </c>
      <c r="BB20" s="196">
        <f>Summary!C44</f>
        <v>0</v>
      </c>
      <c r="BC20" s="196">
        <f>Summary!C47</f>
        <v>0</v>
      </c>
      <c r="BD20" s="196">
        <f>Summary!C51</f>
        <v>0</v>
      </c>
      <c r="BE20" s="196">
        <f>Summary!C55</f>
        <v>0</v>
      </c>
      <c r="BF20" s="198">
        <f>Summary!C57</f>
        <v>0</v>
      </c>
      <c r="BG20" s="199" t="str">
        <f>$AF$2</f>
        <v>tfaiella</v>
      </c>
      <c r="BH20" s="200">
        <f ca="1">$AG$2</f>
        <v>46093.685902893521</v>
      </c>
    </row>
    <row r="21" spans="1:60" x14ac:dyDescent="0.2">
      <c r="AF21" s="9"/>
      <c r="AH21" s="9"/>
      <c r="AI21" s="9"/>
      <c r="AJ21" s="9"/>
      <c r="AK21" s="9"/>
    </row>
  </sheetData>
  <customSheetViews>
    <customSheetView guid="{685A2E79-1796-44F8-B950-02A0300E5822}" showPageBreaks="1" showFormulas="1">
      <pane xSplit="1" topLeftCell="CF1" activePane="topRight" state="frozen"/>
      <selection pane="topRight" activeCell="CG26" sqref="CG26"/>
      <colBreaks count="7" manualBreakCount="7">
        <brk id="18" max="1048575" man="1"/>
        <brk id="35" max="1048575" man="1"/>
        <brk id="46" max="1048575" man="1"/>
        <brk id="56" max="1048575" man="1"/>
        <brk id="66" max="1048575" man="1"/>
        <brk id="78" max="1048575" man="1"/>
        <brk id="91" max="1048575" man="1"/>
      </colBreaks>
      <pageMargins left="0" right="0" top="0" bottom="0" header="0" footer="0"/>
      <pageSetup paperSize="5" scale="36" fitToWidth="0" orientation="landscape" r:id="rId1"/>
    </customSheetView>
  </customSheetViews>
  <pageMargins left="0.25" right="0.25" top="0.75" bottom="0.75" header="0.3" footer="0.3"/>
  <pageSetup paperSize="5" scale="36" fitToWidth="0" orientation="landscape" r:id="rId2"/>
  <colBreaks count="7" manualBreakCount="7">
    <brk id="17" max="1048575" man="1"/>
    <brk id="34" max="1048575" man="1"/>
    <brk id="45" max="1048575" man="1"/>
    <brk id="55" max="1048575" man="1"/>
    <brk id="65" max="1048575" man="1"/>
    <brk id="77" max="1048575" man="1"/>
    <brk id="90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"/>
  <dimension ref="A1:N4"/>
  <sheetViews>
    <sheetView zoomScaleNormal="100" workbookViewId="0">
      <selection activeCell="N33" sqref="N33"/>
    </sheetView>
  </sheetViews>
  <sheetFormatPr defaultColWidth="9.140625" defaultRowHeight="12.75" customHeight="1" x14ac:dyDescent="0.2"/>
  <cols>
    <col min="1" max="1" width="14.140625" bestFit="1" customWidth="1"/>
    <col min="2" max="2" width="10.140625" bestFit="1" customWidth="1"/>
    <col min="3" max="3" width="14.42578125" bestFit="1" customWidth="1"/>
    <col min="4" max="4" width="10.42578125" bestFit="1" customWidth="1"/>
    <col min="5" max="5" width="13.140625" bestFit="1" customWidth="1"/>
    <col min="6" max="6" width="36.42578125" bestFit="1" customWidth="1"/>
    <col min="9" max="9" width="55.140625" bestFit="1" customWidth="1"/>
    <col min="10" max="10" width="26.42578125" bestFit="1" customWidth="1"/>
    <col min="11" max="11" width="30" bestFit="1" customWidth="1"/>
  </cols>
  <sheetData>
    <row r="1" spans="1:14" ht="13.5" thickTop="1" x14ac:dyDescent="0.2">
      <c r="A1" s="89" t="s">
        <v>642</v>
      </c>
      <c r="B1" t="s">
        <v>442</v>
      </c>
      <c r="C1" t="s">
        <v>443</v>
      </c>
      <c r="E1" t="s">
        <v>643</v>
      </c>
      <c r="F1" s="62" t="s">
        <v>644</v>
      </c>
      <c r="G1" s="62" t="s">
        <v>645</v>
      </c>
      <c r="H1" s="62" t="s">
        <v>646</v>
      </c>
      <c r="I1" s="62" t="s">
        <v>647</v>
      </c>
      <c r="J1" s="62" t="s">
        <v>648</v>
      </c>
      <c r="K1" s="62" t="s">
        <v>649</v>
      </c>
      <c r="L1" s="62" t="s">
        <v>650</v>
      </c>
      <c r="M1" s="62" t="s">
        <v>651</v>
      </c>
      <c r="N1" s="62" t="s">
        <v>652</v>
      </c>
    </row>
    <row r="2" spans="1:14" x14ac:dyDescent="0.2">
      <c r="A2" s="90" t="s">
        <v>653</v>
      </c>
      <c r="B2" t="s">
        <v>444</v>
      </c>
      <c r="C2" s="91" t="s">
        <v>654</v>
      </c>
      <c r="E2" s="92">
        <v>42369</v>
      </c>
      <c r="F2" s="62" t="s">
        <v>655</v>
      </c>
      <c r="G2" s="92">
        <v>41091</v>
      </c>
      <c r="H2" s="92">
        <v>41455</v>
      </c>
      <c r="I2" t="str">
        <f>"Report for the fiscal period between " &amp; TEXT(G2,"mm/dd/yyyy") &amp; " and " &amp;TEXT(H2,"mm/dd/yyyy") &amp; "."</f>
        <v>Report for the fiscal period between 07/01/2012 and 06/30/2013.</v>
      </c>
      <c r="J2" s="62" t="s">
        <v>656</v>
      </c>
      <c r="K2" s="62" t="s">
        <v>657</v>
      </c>
      <c r="L2">
        <v>2013</v>
      </c>
      <c r="M2" s="48" t="s">
        <v>658</v>
      </c>
      <c r="N2" t="str">
        <f>'General Information'!C18&amp;"_AFCCR"&amp;RIGHT(ReportYear,2)&amp;".xlsx"</f>
        <v>Select your provider name._AFCCR13.xlsx</v>
      </c>
    </row>
    <row r="3" spans="1:14" ht="13.5" thickBot="1" x14ac:dyDescent="0.25">
      <c r="A3" s="93" t="s">
        <v>87</v>
      </c>
      <c r="M3" s="48" t="s">
        <v>659</v>
      </c>
    </row>
    <row r="4" spans="1:14" ht="13.5" thickTop="1" x14ac:dyDescent="0.2"/>
  </sheetData>
  <sheetProtection password="C7C4" sheet="1" objects="1" scenarios="1"/>
  <customSheetViews>
    <customSheetView guid="{685A2E79-1796-44F8-B950-02A0300E5822}" state="hidden">
      <pageMargins left="0" right="0" top="0" bottom="0" header="0" footer="0"/>
      <pageSetup orientation="portrait" r:id="rId1"/>
      <headerFooter alignWithMargins="0"/>
    </customSheetView>
    <customSheetView guid="{3CF3A837-7145-4E2E-8915-BA37DFFD1C31}" state="hidden" showRuler="0">
      <selection activeCell="C2" sqref="C2"/>
      <pageMargins left="0" right="0" top="0" bottom="0" header="0" footer="0"/>
      <pageSetup orientation="portrait" r:id="rId2"/>
      <headerFooter alignWithMargins="0"/>
    </customSheetView>
    <customSheetView guid="{43E61ED1-6D84-4C84-A41C-B12F632B2CE1}" state="hidden">
      <selection activeCell="C2" sqref="C2"/>
      <pageMargins left="0" right="0" top="0" bottom="0" header="0" footer="0"/>
      <pageSetup orientation="portrait" r:id="rId3"/>
      <headerFooter alignWithMargins="0"/>
    </customSheetView>
  </customSheetViews>
  <phoneticPr fontId="4" type="noConversion"/>
  <pageMargins left="0.75" right="0.75" top="1" bottom="1" header="0.5" footer="0.5"/>
  <pageSetup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F43"/>
  <sheetViews>
    <sheetView zoomScaleNormal="100" zoomScalePageLayoutView="50" workbookViewId="0">
      <selection activeCell="H12" sqref="H12"/>
    </sheetView>
  </sheetViews>
  <sheetFormatPr defaultColWidth="9.140625" defaultRowHeight="12.75" customHeight="1" x14ac:dyDescent="0.2"/>
  <cols>
    <col min="1" max="1" width="30.5703125" style="39" customWidth="1"/>
    <col min="2" max="2" width="57.42578125" style="2" customWidth="1"/>
    <col min="3" max="3" width="40.5703125" style="2" customWidth="1"/>
    <col min="4" max="4" width="15.5703125" style="2" customWidth="1"/>
    <col min="5" max="5" width="9.140625" style="2" hidden="1" customWidth="1"/>
    <col min="6" max="6" width="9.140625" style="2"/>
    <col min="7" max="7" width="4.85546875" style="2" bestFit="1" customWidth="1"/>
    <col min="8" max="8" width="27.140625" style="2" bestFit="1" customWidth="1"/>
    <col min="9" max="16384" width="9.140625" style="2"/>
  </cols>
  <sheetData>
    <row r="1" spans="1:4" s="41" customFormat="1" ht="30" customHeight="1" x14ac:dyDescent="0.2">
      <c r="A1" s="215" t="s">
        <v>88</v>
      </c>
      <c r="B1" s="26"/>
      <c r="C1" s="26"/>
      <c r="D1" s="26"/>
    </row>
    <row r="2" spans="1:4" s="41" customFormat="1" ht="30" customHeight="1" x14ac:dyDescent="0.2">
      <c r="A2" s="216" t="s">
        <v>1</v>
      </c>
      <c r="B2" s="20" t="str">
        <f>'General Information'!B3</f>
        <v>You MUST select your provider name in the General Information tab, line item G1.</v>
      </c>
      <c r="C2" s="96"/>
      <c r="D2" s="26"/>
    </row>
    <row r="3" spans="1:4" s="40" customFormat="1" ht="40.5" customHeight="1" x14ac:dyDescent="0.2">
      <c r="A3" s="479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B3" s="480"/>
      <c r="C3" s="480"/>
      <c r="D3" s="385"/>
    </row>
    <row r="4" spans="1:4" s="40" customFormat="1" ht="12" customHeight="1" x14ac:dyDescent="0.2">
      <c r="A4" s="354"/>
      <c r="B4" s="355"/>
      <c r="C4" s="355"/>
      <c r="D4" s="385"/>
    </row>
    <row r="5" spans="1:4" s="40" customFormat="1" ht="27" customHeight="1" thickBot="1" x14ac:dyDescent="0.25">
      <c r="A5" s="481" t="s">
        <v>89</v>
      </c>
      <c r="B5" s="481"/>
      <c r="C5" s="481"/>
      <c r="D5" s="62"/>
    </row>
    <row r="6" spans="1:4" s="40" customFormat="1" ht="18" x14ac:dyDescent="0.2">
      <c r="A6" s="48"/>
      <c r="B6" s="22" t="s">
        <v>90</v>
      </c>
      <c r="C6" s="24" t="s">
        <v>91</v>
      </c>
      <c r="D6" s="62"/>
    </row>
    <row r="7" spans="1:4" s="41" customFormat="1" ht="11.25" customHeight="1" x14ac:dyDescent="0.2">
      <c r="A7" s="47"/>
      <c r="B7" s="62"/>
      <c r="C7" s="322"/>
      <c r="D7" s="26"/>
    </row>
    <row r="8" spans="1:4" s="41" customFormat="1" ht="20.25" customHeight="1" x14ac:dyDescent="0.2">
      <c r="A8" s="48" t="s">
        <v>92</v>
      </c>
      <c r="B8" s="26" t="s">
        <v>93</v>
      </c>
      <c r="C8" s="211"/>
      <c r="D8" s="26"/>
    </row>
    <row r="9" spans="1:4" s="25" customFormat="1" ht="18" customHeight="1" x14ac:dyDescent="0.2">
      <c r="A9" s="48" t="s">
        <v>94</v>
      </c>
      <c r="B9" s="26" t="s">
        <v>95</v>
      </c>
      <c r="C9" s="211"/>
      <c r="D9" s="26"/>
    </row>
    <row r="10" spans="1:4" s="25" customFormat="1" ht="20.25" customHeight="1" x14ac:dyDescent="0.2">
      <c r="A10" s="48" t="s">
        <v>96</v>
      </c>
      <c r="B10" s="359" t="s">
        <v>97</v>
      </c>
      <c r="C10" s="54">
        <f>SUM(C8+C9)</f>
        <v>0</v>
      </c>
      <c r="D10" s="26"/>
    </row>
    <row r="11" spans="1:4" s="25" customFormat="1" ht="20.25" customHeight="1" x14ac:dyDescent="0.2">
      <c r="A11" s="48" t="s">
        <v>98</v>
      </c>
      <c r="B11" s="26" t="s">
        <v>99</v>
      </c>
      <c r="C11" s="212"/>
      <c r="D11" s="26"/>
    </row>
    <row r="12" spans="1:4" s="25" customFormat="1" ht="18" customHeight="1" x14ac:dyDescent="0.2">
      <c r="A12" s="48" t="s">
        <v>100</v>
      </c>
      <c r="B12" s="26" t="s">
        <v>101</v>
      </c>
      <c r="C12" s="211"/>
      <c r="D12" s="26"/>
    </row>
    <row r="13" spans="1:4" s="25" customFormat="1" ht="20.25" customHeight="1" x14ac:dyDescent="0.2">
      <c r="A13" s="48" t="s">
        <v>102</v>
      </c>
      <c r="B13" s="20" t="s">
        <v>103</v>
      </c>
      <c r="C13" s="54">
        <f>SUM(C11+C12)</f>
        <v>0</v>
      </c>
      <c r="D13" s="26"/>
    </row>
    <row r="14" spans="1:4" s="25" customFormat="1" ht="20.25" customHeight="1" x14ac:dyDescent="0.2">
      <c r="A14" s="48" t="s">
        <v>104</v>
      </c>
      <c r="B14" s="26" t="s">
        <v>105</v>
      </c>
      <c r="C14" s="212"/>
      <c r="D14" s="26"/>
    </row>
    <row r="15" spans="1:4" s="25" customFormat="1" ht="20.25" customHeight="1" x14ac:dyDescent="0.2">
      <c r="A15" s="48" t="s">
        <v>106</v>
      </c>
      <c r="B15" s="26" t="s">
        <v>107</v>
      </c>
      <c r="C15" s="211"/>
      <c r="D15" s="26"/>
    </row>
    <row r="16" spans="1:4" s="25" customFormat="1" ht="20.25" customHeight="1" x14ac:dyDescent="0.2">
      <c r="A16" s="48" t="s">
        <v>108</v>
      </c>
      <c r="B16" s="26" t="s">
        <v>109</v>
      </c>
      <c r="C16" s="211"/>
      <c r="D16" s="26"/>
    </row>
    <row r="17" spans="1:6" s="25" customFormat="1" ht="20.25" customHeight="1" x14ac:dyDescent="0.2">
      <c r="A17" s="48" t="s">
        <v>110</v>
      </c>
      <c r="B17" s="26" t="s">
        <v>111</v>
      </c>
      <c r="C17" s="211"/>
      <c r="D17" s="26"/>
      <c r="E17" s="26"/>
      <c r="F17" s="26"/>
    </row>
    <row r="18" spans="1:6" s="25" customFormat="1" ht="20.25" customHeight="1" x14ac:dyDescent="0.2">
      <c r="A18" s="48" t="s">
        <v>112</v>
      </c>
      <c r="B18" s="26" t="s">
        <v>113</v>
      </c>
      <c r="C18" s="211"/>
      <c r="D18" s="26"/>
      <c r="E18" s="26"/>
      <c r="F18" s="26"/>
    </row>
    <row r="19" spans="1:6" s="25" customFormat="1" ht="20.25" customHeight="1" x14ac:dyDescent="0.2">
      <c r="A19" s="48" t="s">
        <v>114</v>
      </c>
      <c r="B19" s="26" t="s">
        <v>115</v>
      </c>
      <c r="C19" s="211"/>
      <c r="D19" s="26"/>
      <c r="E19" s="26"/>
      <c r="F19" s="26"/>
    </row>
    <row r="20" spans="1:6" s="25" customFormat="1" ht="18.75" customHeight="1" x14ac:dyDescent="0.2">
      <c r="A20" s="48" t="s">
        <v>116</v>
      </c>
      <c r="B20" s="26" t="s">
        <v>117</v>
      </c>
      <c r="C20" s="211"/>
      <c r="D20" s="26"/>
      <c r="E20" s="26"/>
      <c r="F20" s="26"/>
    </row>
    <row r="21" spans="1:6" s="25" customFormat="1" ht="20.25" customHeight="1" x14ac:dyDescent="0.2">
      <c r="A21" s="48" t="s">
        <v>118</v>
      </c>
      <c r="B21" s="26" t="s">
        <v>119</v>
      </c>
      <c r="C21" s="211"/>
      <c r="D21" s="26"/>
      <c r="E21" s="26"/>
      <c r="F21" s="26"/>
    </row>
    <row r="22" spans="1:6" s="25" customFormat="1" ht="20.25" customHeight="1" x14ac:dyDescent="0.2">
      <c r="A22" s="48" t="s">
        <v>120</v>
      </c>
      <c r="B22" s="26" t="s">
        <v>121</v>
      </c>
      <c r="C22" s="211"/>
      <c r="D22" s="26"/>
      <c r="E22" s="26"/>
      <c r="F22" s="26"/>
    </row>
    <row r="23" spans="1:6" s="25" customFormat="1" ht="20.25" customHeight="1" x14ac:dyDescent="0.2">
      <c r="A23" s="48" t="s">
        <v>122</v>
      </c>
      <c r="B23" s="26" t="s">
        <v>123</v>
      </c>
      <c r="C23" s="211"/>
      <c r="D23" s="26"/>
      <c r="E23" s="26"/>
      <c r="F23" s="26"/>
    </row>
    <row r="24" spans="1:6" s="25" customFormat="1" ht="20.25" customHeight="1" x14ac:dyDescent="0.2">
      <c r="A24" s="48" t="s">
        <v>124</v>
      </c>
      <c r="B24" s="26" t="s">
        <v>125</v>
      </c>
      <c r="C24" s="211"/>
      <c r="D24" s="26"/>
      <c r="E24" s="26"/>
      <c r="F24" s="26"/>
    </row>
    <row r="25" spans="1:6" s="25" customFormat="1" ht="17.25" customHeight="1" x14ac:dyDescent="0.2">
      <c r="A25" s="48" t="s">
        <v>126</v>
      </c>
      <c r="B25" s="26" t="s">
        <v>127</v>
      </c>
      <c r="C25" s="211"/>
      <c r="D25" s="26"/>
      <c r="E25" s="26"/>
      <c r="F25" s="26"/>
    </row>
    <row r="26" spans="1:6" s="25" customFormat="1" ht="20.25" customHeight="1" x14ac:dyDescent="0.2">
      <c r="A26" s="48" t="s">
        <v>128</v>
      </c>
      <c r="B26" s="20" t="s">
        <v>129</v>
      </c>
      <c r="C26" s="54">
        <f>SUM(C14:C25)</f>
        <v>0</v>
      </c>
      <c r="D26" s="26"/>
      <c r="E26" s="26"/>
      <c r="F26" s="26"/>
    </row>
    <row r="27" spans="1:6" s="25" customFormat="1" ht="18" customHeight="1" x14ac:dyDescent="0.2">
      <c r="A27" s="48" t="s">
        <v>130</v>
      </c>
      <c r="B27" s="26" t="s">
        <v>131</v>
      </c>
      <c r="C27" s="212"/>
      <c r="D27" s="26"/>
      <c r="E27" s="26"/>
      <c r="F27" s="26"/>
    </row>
    <row r="28" spans="1:6" s="25" customFormat="1" ht="20.25" customHeight="1" x14ac:dyDescent="0.2">
      <c r="A28" s="48"/>
      <c r="B28" s="29" t="s">
        <v>132</v>
      </c>
      <c r="C28" s="213"/>
      <c r="D28" s="26"/>
      <c r="E28" s="26">
        <v>44</v>
      </c>
      <c r="F28" s="26"/>
    </row>
    <row r="29" spans="1:6" s="25" customFormat="1" ht="30" customHeight="1" x14ac:dyDescent="0.2">
      <c r="A29" s="48" t="s">
        <v>133</v>
      </c>
      <c r="B29" s="188" t="s">
        <v>134</v>
      </c>
      <c r="C29" s="54">
        <f>'A1-Other Revenue'!C33</f>
        <v>0</v>
      </c>
      <c r="D29" s="386"/>
      <c r="E29" s="26"/>
      <c r="F29" s="386"/>
    </row>
    <row r="30" spans="1:6" ht="22.5" customHeight="1" thickBot="1" x14ac:dyDescent="0.25">
      <c r="A30" s="48" t="s">
        <v>135</v>
      </c>
      <c r="B30" s="20" t="s">
        <v>136</v>
      </c>
      <c r="C30" s="55">
        <f>C10+C13+C26+C27+C29</f>
        <v>0</v>
      </c>
      <c r="D30" s="62"/>
      <c r="E30" s="62"/>
      <c r="F30" s="62"/>
    </row>
    <row r="43" ht="16.5" customHeight="1" x14ac:dyDescent="0.2"/>
  </sheetData>
  <sheetProtection algorithmName="SHA-512" hashValue="q0XHyYO9696vzvy0if+20vixL8Z/dnXAYM9GiXjvzpUI3IJMxVPsdc2E9rDsC8VleoROTOe0XZuYYiSMNZ09PQ==" saltValue="78/nS5uJidce4LqxYyWx7g==" spinCount="100000" sheet="1" objects="1" scenarios="1"/>
  <dataConsolidate/>
  <customSheetViews>
    <customSheetView guid="{685A2E79-1796-44F8-B950-02A0300E5822}" fitToPage="1" hiddenColumns="1" topLeftCell="A10">
      <selection activeCell="C29" sqref="C29"/>
      <pageMargins left="0" right="0" top="0" bottom="0" header="0" footer="0"/>
      <printOptions horizontalCentered="1"/>
      <pageSetup scale="80" orientation="portrait" r:id="rId1"/>
      <headerFooter alignWithMargins="0">
        <oddHeader>&amp;C&amp;"Arial,Bold"&amp;14Adult Foster Care Cost Report</oddHeader>
        <oddFooter xml:space="preserve">&amp;LLast Run: &amp;D&amp;C&amp;P&amp;RAFC Cost Report Revised   6/1/2014
</oddFooter>
      </headerFooter>
    </customSheetView>
    <customSheetView guid="{3CF3A837-7145-4E2E-8915-BA37DFFD1C31}" scale="75" showPageBreaks="1" printArea="1" hiddenColumns="1" showRuler="0">
      <selection activeCell="C36" sqref="C36"/>
      <pageMargins left="0" right="0" top="0" bottom="0" header="0" footer="0"/>
      <printOptions horizontalCentered="1"/>
      <pageSetup scale="80"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showPageBreaks="1" printArea="1" hiddenColumns="1">
      <selection activeCell="B23" sqref="B23"/>
      <pageMargins left="0" right="0" top="0" bottom="0" header="0" footer="0"/>
      <printOptions horizontalCentered="1"/>
      <pageSetup scale="80"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C3"/>
    <mergeCell ref="A5:C5"/>
  </mergeCells>
  <phoneticPr fontId="4" type="noConversion"/>
  <dataValidations xWindow="724" yWindow="506"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27 C11:C12 C14:C25 C8:C9" xr:uid="{00000000-0002-0000-0100-000000000000}">
      <formula1>-9999999999</formula1>
    </dataValidation>
  </dataValidations>
  <hyperlinks>
    <hyperlink ref="B29" location="'A1-Other Revenue'!A1" display="Other Revenue Details" xr:uid="{00000000-0004-0000-0100-000000000000}"/>
  </hyperlinks>
  <pageMargins left="0.75" right="0.75" top="1" bottom="1" header="0.5" footer="0.5"/>
  <pageSetup scale="70" orientation="portrait" r:id="rId4"/>
  <headerFooter scaleWithDoc="0">
    <oddFooter>&amp;CGroup Adult Foster Care Cost Report - Fiscal Year 2017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43"/>
  <sheetViews>
    <sheetView zoomScaleNormal="100" zoomScalePageLayoutView="50" workbookViewId="0">
      <selection activeCell="C33" sqref="C33"/>
    </sheetView>
  </sheetViews>
  <sheetFormatPr defaultColWidth="9.140625" defaultRowHeight="12.75" x14ac:dyDescent="0.2"/>
  <cols>
    <col min="1" max="1" width="36.42578125" customWidth="1"/>
    <col min="2" max="2" width="50.5703125" customWidth="1"/>
    <col min="3" max="3" width="18.5703125" customWidth="1"/>
    <col min="4" max="4" width="34.85546875" bestFit="1" customWidth="1"/>
  </cols>
  <sheetData>
    <row r="1" spans="1:4" s="14" customFormat="1" ht="30" customHeight="1" x14ac:dyDescent="0.2">
      <c r="A1" s="214" t="s">
        <v>137</v>
      </c>
    </row>
    <row r="2" spans="1:4" s="14" customFormat="1" ht="30" customHeight="1" x14ac:dyDescent="0.2">
      <c r="A2" s="216" t="s">
        <v>1</v>
      </c>
      <c r="B2" s="20" t="str">
        <f>'General Information'!B3</f>
        <v>You MUST select your provider name in the General Information tab, line item G1.</v>
      </c>
      <c r="C2" s="20"/>
    </row>
    <row r="3" spans="1:4" ht="25.5" customHeight="1" x14ac:dyDescent="0.2">
      <c r="A3" s="481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B3" s="481"/>
      <c r="C3" s="481"/>
    </row>
    <row r="4" spans="1:4" ht="23.25" customHeight="1" thickBot="1" x14ac:dyDescent="0.25">
      <c r="A4" s="481" t="s">
        <v>138</v>
      </c>
      <c r="B4" s="481"/>
      <c r="C4" s="481"/>
    </row>
    <row r="5" spans="1:4" ht="5.25" customHeight="1" thickBot="1" x14ac:dyDescent="0.25">
      <c r="A5" s="99"/>
      <c r="B5" s="100"/>
      <c r="C5" s="101"/>
    </row>
    <row r="6" spans="1:4" s="14" customFormat="1" ht="30" customHeight="1" thickBot="1" x14ac:dyDescent="0.25">
      <c r="A6" s="97" t="s">
        <v>139</v>
      </c>
      <c r="B6" s="98" t="s">
        <v>140</v>
      </c>
      <c r="C6" s="252" t="s">
        <v>91</v>
      </c>
    </row>
    <row r="7" spans="1:4" s="14" customFormat="1" ht="20.25" customHeight="1" thickTop="1" x14ac:dyDescent="0.2">
      <c r="A7" s="85">
        <v>1</v>
      </c>
      <c r="B7" s="60"/>
      <c r="C7" s="86"/>
      <c r="D7" s="361" t="s">
        <v>141</v>
      </c>
    </row>
    <row r="8" spans="1:4" s="14" customFormat="1" ht="20.25" customHeight="1" x14ac:dyDescent="0.2">
      <c r="A8" s="221">
        <v>2</v>
      </c>
      <c r="B8" s="115"/>
      <c r="C8" s="222"/>
    </row>
    <row r="9" spans="1:4" s="14" customFormat="1" ht="20.25" customHeight="1" x14ac:dyDescent="0.2">
      <c r="A9" s="221">
        <v>3</v>
      </c>
      <c r="B9" s="115"/>
      <c r="C9" s="222"/>
    </row>
    <row r="10" spans="1:4" s="14" customFormat="1" ht="20.25" customHeight="1" x14ac:dyDescent="0.2">
      <c r="A10" s="221">
        <v>4</v>
      </c>
      <c r="B10" s="115"/>
      <c r="C10" s="222"/>
    </row>
    <row r="11" spans="1:4" s="14" customFormat="1" ht="20.25" customHeight="1" x14ac:dyDescent="0.2">
      <c r="A11" s="221">
        <v>5</v>
      </c>
      <c r="B11" s="115"/>
      <c r="C11" s="222"/>
    </row>
    <row r="12" spans="1:4" s="14" customFormat="1" ht="20.25" customHeight="1" x14ac:dyDescent="0.2">
      <c r="A12" s="221">
        <v>6</v>
      </c>
      <c r="B12" s="115"/>
      <c r="C12" s="222"/>
    </row>
    <row r="13" spans="1:4" s="14" customFormat="1" ht="20.25" customHeight="1" x14ac:dyDescent="0.2">
      <c r="A13" s="221">
        <v>7</v>
      </c>
      <c r="B13" s="115"/>
      <c r="C13" s="222"/>
    </row>
    <row r="14" spans="1:4" s="14" customFormat="1" ht="20.25" customHeight="1" x14ac:dyDescent="0.2">
      <c r="A14" s="221">
        <v>8</v>
      </c>
      <c r="B14" s="115"/>
      <c r="C14" s="222"/>
    </row>
    <row r="15" spans="1:4" s="14" customFormat="1" ht="20.25" customHeight="1" x14ac:dyDescent="0.2">
      <c r="A15" s="221">
        <v>9</v>
      </c>
      <c r="B15" s="115"/>
      <c r="C15" s="222"/>
    </row>
    <row r="16" spans="1:4" s="14" customFormat="1" ht="20.25" customHeight="1" x14ac:dyDescent="0.2">
      <c r="A16" s="221">
        <v>10</v>
      </c>
      <c r="B16" s="115"/>
      <c r="C16" s="222"/>
    </row>
    <row r="17" spans="1:4" s="14" customFormat="1" ht="20.25" customHeight="1" x14ac:dyDescent="0.2">
      <c r="A17" s="221">
        <v>11</v>
      </c>
      <c r="B17" s="223"/>
      <c r="C17" s="222"/>
    </row>
    <row r="18" spans="1:4" s="14" customFormat="1" ht="20.25" customHeight="1" x14ac:dyDescent="0.2">
      <c r="A18" s="221">
        <v>12</v>
      </c>
      <c r="B18" s="223"/>
      <c r="C18" s="222"/>
    </row>
    <row r="19" spans="1:4" s="14" customFormat="1" ht="20.25" customHeight="1" x14ac:dyDescent="0.2">
      <c r="A19" s="221">
        <v>13</v>
      </c>
      <c r="B19" s="223"/>
      <c r="C19" s="222"/>
    </row>
    <row r="20" spans="1:4" s="14" customFormat="1" ht="18.75" customHeight="1" x14ac:dyDescent="0.2">
      <c r="A20" s="221">
        <v>14</v>
      </c>
      <c r="B20" s="223"/>
      <c r="C20" s="222"/>
    </row>
    <row r="21" spans="1:4" s="14" customFormat="1" ht="20.25" customHeight="1" x14ac:dyDescent="0.2">
      <c r="A21" s="221">
        <v>15</v>
      </c>
      <c r="B21" s="223"/>
      <c r="C21" s="222"/>
    </row>
    <row r="22" spans="1:4" s="14" customFormat="1" ht="20.25" customHeight="1" x14ac:dyDescent="0.2">
      <c r="A22" s="221">
        <v>16</v>
      </c>
      <c r="B22" s="223"/>
      <c r="C22" s="222"/>
    </row>
    <row r="23" spans="1:4" s="14" customFormat="1" ht="20.25" customHeight="1" x14ac:dyDescent="0.2">
      <c r="A23" s="221">
        <v>17</v>
      </c>
      <c r="B23" s="223"/>
      <c r="C23" s="222"/>
    </row>
    <row r="24" spans="1:4" s="14" customFormat="1" ht="20.25" customHeight="1" x14ac:dyDescent="0.2">
      <c r="A24" s="221">
        <v>18</v>
      </c>
      <c r="B24" s="223"/>
      <c r="C24" s="222"/>
    </row>
    <row r="25" spans="1:4" s="14" customFormat="1" ht="20.25" customHeight="1" x14ac:dyDescent="0.2">
      <c r="A25" s="221">
        <v>19</v>
      </c>
      <c r="B25" s="115"/>
      <c r="C25" s="222"/>
    </row>
    <row r="26" spans="1:4" s="14" customFormat="1" ht="20.25" customHeight="1" x14ac:dyDescent="0.2">
      <c r="A26" s="221">
        <v>20</v>
      </c>
      <c r="B26" s="115"/>
      <c r="C26" s="222"/>
    </row>
    <row r="27" spans="1:4" s="14" customFormat="1" ht="20.25" customHeight="1" x14ac:dyDescent="0.2">
      <c r="A27" s="221">
        <v>21</v>
      </c>
      <c r="B27" s="115"/>
      <c r="C27" s="222"/>
    </row>
    <row r="28" spans="1:4" s="14" customFormat="1" ht="20.25" customHeight="1" x14ac:dyDescent="0.2">
      <c r="A28" s="221">
        <v>22</v>
      </c>
      <c r="B28" s="115"/>
      <c r="C28" s="222"/>
    </row>
    <row r="29" spans="1:4" s="14" customFormat="1" ht="20.25" customHeight="1" x14ac:dyDescent="0.2">
      <c r="A29" s="221">
        <v>23</v>
      </c>
      <c r="B29" s="115"/>
      <c r="C29" s="222"/>
    </row>
    <row r="30" spans="1:4" s="14" customFormat="1" ht="20.25" customHeight="1" x14ac:dyDescent="0.2">
      <c r="A30" s="221">
        <v>24</v>
      </c>
      <c r="B30" s="115"/>
      <c r="C30" s="222"/>
    </row>
    <row r="31" spans="1:4" s="14" customFormat="1" ht="20.25" customHeight="1" x14ac:dyDescent="0.2">
      <c r="A31" s="221">
        <v>25</v>
      </c>
      <c r="B31" s="115"/>
      <c r="C31" s="222"/>
    </row>
    <row r="32" spans="1:4" s="14" customFormat="1" ht="20.25" customHeight="1" x14ac:dyDescent="0.2">
      <c r="A32" s="224">
        <v>26</v>
      </c>
      <c r="B32" s="225"/>
      <c r="C32" s="226"/>
      <c r="D32" s="361" t="s">
        <v>141</v>
      </c>
    </row>
    <row r="33" spans="1:3" s="14" customFormat="1" ht="30" customHeight="1" thickBot="1" x14ac:dyDescent="0.25">
      <c r="A33" s="27"/>
      <c r="B33" s="53" t="s">
        <v>142</v>
      </c>
      <c r="C33" s="56">
        <f>SUM(C7:C32)</f>
        <v>0</v>
      </c>
    </row>
    <row r="43" spans="1:3" ht="16.5" customHeight="1" x14ac:dyDescent="0.2"/>
  </sheetData>
  <sheetProtection algorithmName="SHA-512" hashValue="p004583SyYd7ZGpM4Ea8KYujMSiRwVNx9vr49SOy8PISXpmwIXwQ0qXDBWi3gzHBMVIlP17a87wEzyFj0ZDs3A==" saltValue="NYqgkWXSMSgjrEvHV/lUZg==" spinCount="100000" sheet="1" objects="1" scenarios="1"/>
  <customSheetViews>
    <customSheetView guid="{685A2E79-1796-44F8-B950-02A0300E5822}" fitToPage="1">
      <pageMargins left="0" right="0" top="0" bottom="0" header="0" footer="0"/>
      <printOptions horizontalCentered="1"/>
      <pageSetup scale="98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110" showRuler="0" topLeftCell="A10">
      <selection activeCell="C36" sqref="C36"/>
      <pageMargins left="0" right="0" top="0" bottom="0" header="0" footer="0"/>
      <printOptions horizontalCentered="1"/>
      <pageSetup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110">
      <selection activeCell="A4" sqref="A4"/>
      <pageMargins left="0" right="0" top="0" bottom="0" header="0" footer="0"/>
      <printOptions horizontalCentered="1"/>
      <pageSetup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C3"/>
    <mergeCell ref="A4:C4"/>
  </mergeCells>
  <phoneticPr fontId="4" type="noConversion"/>
  <dataValidations disablePrompts="1"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7:C32" xr:uid="{00000000-0002-0000-0200-000000000000}">
      <formula1>-9999999999</formula1>
    </dataValidation>
  </dataValidations>
  <hyperlinks>
    <hyperlink ref="D7" location="'A-Revenue'!A1" display="Return to Revenue Worksheet" xr:uid="{00000000-0004-0000-0200-000000000000}"/>
    <hyperlink ref="D32" location="'A-Revenue'!A1" display="Return to Revenue Worksheet" xr:uid="{00000000-0004-0000-0200-000001000000}"/>
  </hyperlinks>
  <pageMargins left="0.75" right="0.75" top="1" bottom="1" header="0.5" footer="0.5"/>
  <pageSetup scale="60" orientation="portrait" r:id="rId4"/>
  <headerFooter scaleWithDoc="0">
    <oddFooter>&amp;CGroup Adult Foster Care Cost Report - Fiscal Year 2017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Q52"/>
  <sheetViews>
    <sheetView zoomScaleNormal="100" zoomScalePageLayoutView="30" workbookViewId="0">
      <selection activeCell="D5" sqref="D5"/>
    </sheetView>
  </sheetViews>
  <sheetFormatPr defaultColWidth="9.140625" defaultRowHeight="14.25" x14ac:dyDescent="0.2"/>
  <cols>
    <col min="1" max="1" width="23.42578125" style="157" customWidth="1"/>
    <col min="2" max="2" width="54.5703125" style="157" customWidth="1"/>
    <col min="3" max="3" width="40.5703125" style="157" customWidth="1"/>
    <col min="4" max="8" width="17" style="157" customWidth="1"/>
    <col min="9" max="11" width="9.140625" style="157"/>
    <col min="12" max="12" width="12" style="157" customWidth="1"/>
    <col min="13" max="16384" width="9.140625" style="157"/>
  </cols>
  <sheetData>
    <row r="1" spans="1:8" s="155" customFormat="1" ht="30" customHeight="1" x14ac:dyDescent="0.2">
      <c r="A1" s="118" t="s">
        <v>143</v>
      </c>
      <c r="E1" s="160"/>
    </row>
    <row r="2" spans="1:8" s="155" customFormat="1" ht="36.75" customHeight="1" x14ac:dyDescent="0.2">
      <c r="A2" s="220" t="s">
        <v>1</v>
      </c>
      <c r="B2" s="119" t="str">
        <f>'General Information'!B3</f>
        <v>You MUST select your provider name in the General Information tab, line item G1.</v>
      </c>
      <c r="E2" s="160"/>
    </row>
    <row r="3" spans="1:8" ht="42.75" customHeight="1" x14ac:dyDescent="0.2">
      <c r="A3" s="482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B3" s="482"/>
      <c r="C3" s="482"/>
      <c r="D3" s="164"/>
      <c r="E3" s="164"/>
    </row>
    <row r="4" spans="1:8" ht="42.75" customHeight="1" x14ac:dyDescent="0.2">
      <c r="A4" s="482" t="s">
        <v>144</v>
      </c>
      <c r="B4" s="482"/>
      <c r="C4" s="482"/>
      <c r="D4" s="164"/>
      <c r="E4" s="164"/>
    </row>
    <row r="5" spans="1:8" ht="22.5" customHeight="1" thickBot="1" x14ac:dyDescent="0.25">
      <c r="A5" s="158"/>
      <c r="B5" s="120" t="s">
        <v>145</v>
      </c>
      <c r="C5" s="163"/>
    </row>
    <row r="6" spans="1:8" ht="19.5" customHeight="1" thickBot="1" x14ac:dyDescent="0.25">
      <c r="A6" s="121" t="s">
        <v>146</v>
      </c>
      <c r="B6" s="122" t="s">
        <v>147</v>
      </c>
      <c r="C6" s="228"/>
      <c r="D6" s="229"/>
      <c r="E6" s="229"/>
      <c r="F6" s="229"/>
      <c r="G6" s="229"/>
      <c r="H6" s="229"/>
    </row>
    <row r="7" spans="1:8" ht="16.5" thickBot="1" x14ac:dyDescent="0.3">
      <c r="A7" s="170"/>
      <c r="B7" s="123"/>
      <c r="C7" s="229"/>
      <c r="D7" s="229"/>
      <c r="E7" s="229"/>
      <c r="F7" s="229"/>
      <c r="G7" s="229"/>
      <c r="H7" s="229"/>
    </row>
    <row r="8" spans="1:8" s="155" customFormat="1" ht="37.5" customHeight="1" thickBot="1" x14ac:dyDescent="0.25">
      <c r="A8" s="127"/>
      <c r="B8" s="124" t="s">
        <v>148</v>
      </c>
      <c r="C8" s="245" t="s">
        <v>149</v>
      </c>
      <c r="D8" s="246" t="s">
        <v>150</v>
      </c>
      <c r="E8" s="247" t="s">
        <v>151</v>
      </c>
      <c r="F8" s="245" t="s">
        <v>152</v>
      </c>
      <c r="G8" s="248" t="s">
        <v>153</v>
      </c>
      <c r="H8" s="249" t="s">
        <v>154</v>
      </c>
    </row>
    <row r="9" spans="1:8" s="155" customFormat="1" ht="20.25" customHeight="1" thickBot="1" x14ac:dyDescent="0.25">
      <c r="A9" s="169"/>
      <c r="B9" s="125" t="s">
        <v>155</v>
      </c>
      <c r="C9" s="126"/>
      <c r="D9" s="189"/>
      <c r="E9" s="190"/>
      <c r="F9" s="191"/>
      <c r="G9" s="191"/>
      <c r="H9" s="191"/>
    </row>
    <row r="10" spans="1:8" s="155" customFormat="1" ht="20.25" customHeight="1" x14ac:dyDescent="0.2">
      <c r="A10" s="121" t="s">
        <v>156</v>
      </c>
      <c r="B10" s="122" t="s">
        <v>157</v>
      </c>
      <c r="C10" s="128">
        <f>IFERROR(E10/D10, 0)</f>
        <v>0</v>
      </c>
      <c r="D10" s="230"/>
      <c r="E10" s="231"/>
      <c r="F10" s="232"/>
      <c r="G10" s="233"/>
      <c r="H10" s="234"/>
    </row>
    <row r="11" spans="1:8" s="155" customFormat="1" ht="20.25" customHeight="1" x14ac:dyDescent="0.2">
      <c r="A11" s="121" t="s">
        <v>158</v>
      </c>
      <c r="B11" s="122" t="s">
        <v>159</v>
      </c>
      <c r="C11" s="129">
        <f t="shared" ref="C11:C16" si="0">IFERROR(E11/D11, 0)</f>
        <v>0</v>
      </c>
      <c r="D11" s="235"/>
      <c r="E11" s="236"/>
      <c r="F11" s="237"/>
      <c r="G11" s="238"/>
      <c r="H11" s="239"/>
    </row>
    <row r="12" spans="1:8" s="155" customFormat="1" ht="20.25" customHeight="1" x14ac:dyDescent="0.2">
      <c r="A12" s="121" t="s">
        <v>160</v>
      </c>
      <c r="B12" s="122" t="s">
        <v>161</v>
      </c>
      <c r="C12" s="129">
        <f t="shared" si="0"/>
        <v>0</v>
      </c>
      <c r="D12" s="235"/>
      <c r="E12" s="236"/>
      <c r="F12" s="237"/>
      <c r="G12" s="238"/>
      <c r="H12" s="239"/>
    </row>
    <row r="13" spans="1:8" s="155" customFormat="1" ht="20.25" customHeight="1" x14ac:dyDescent="0.2">
      <c r="A13" s="121" t="s">
        <v>162</v>
      </c>
      <c r="B13" s="122" t="s">
        <v>163</v>
      </c>
      <c r="C13" s="129">
        <f t="shared" si="0"/>
        <v>0</v>
      </c>
      <c r="D13" s="235"/>
      <c r="E13" s="236"/>
      <c r="F13" s="237"/>
      <c r="G13" s="238"/>
      <c r="H13" s="239"/>
    </row>
    <row r="14" spans="1:8" s="155" customFormat="1" ht="20.25" customHeight="1" x14ac:dyDescent="0.2">
      <c r="A14" s="121" t="s">
        <v>164</v>
      </c>
      <c r="B14" s="122" t="s">
        <v>165</v>
      </c>
      <c r="C14" s="129">
        <f t="shared" si="0"/>
        <v>0</v>
      </c>
      <c r="D14" s="235"/>
      <c r="E14" s="236"/>
      <c r="F14" s="237"/>
      <c r="G14" s="238"/>
      <c r="H14" s="239"/>
    </row>
    <row r="15" spans="1:8" s="155" customFormat="1" ht="20.25" customHeight="1" x14ac:dyDescent="0.2">
      <c r="A15" s="121" t="s">
        <v>166</v>
      </c>
      <c r="B15" s="122" t="s">
        <v>167</v>
      </c>
      <c r="C15" s="129">
        <f t="shared" si="0"/>
        <v>0</v>
      </c>
      <c r="D15" s="235"/>
      <c r="E15" s="236"/>
      <c r="F15" s="237"/>
      <c r="G15" s="238"/>
      <c r="H15" s="239"/>
    </row>
    <row r="16" spans="1:8" s="155" customFormat="1" ht="20.25" customHeight="1" thickBot="1" x14ac:dyDescent="0.25">
      <c r="A16" s="121" t="s">
        <v>168</v>
      </c>
      <c r="B16" s="122" t="s">
        <v>169</v>
      </c>
      <c r="C16" s="130">
        <f t="shared" si="0"/>
        <v>0</v>
      </c>
      <c r="D16" s="240"/>
      <c r="E16" s="241"/>
      <c r="F16" s="242"/>
      <c r="G16" s="243"/>
      <c r="H16" s="244"/>
    </row>
    <row r="17" spans="1:17" s="155" customFormat="1" ht="30" customHeight="1" thickBot="1" x14ac:dyDescent="0.25">
      <c r="A17" s="121"/>
      <c r="B17" s="131" t="s">
        <v>170</v>
      </c>
      <c r="C17" s="245" t="s">
        <v>171</v>
      </c>
      <c r="D17" s="246" t="s">
        <v>150</v>
      </c>
      <c r="E17" s="247" t="s">
        <v>151</v>
      </c>
      <c r="F17" s="245" t="s">
        <v>152</v>
      </c>
      <c r="G17" s="248" t="s">
        <v>153</v>
      </c>
      <c r="H17" s="249" t="s">
        <v>154</v>
      </c>
    </row>
    <row r="18" spans="1:17" s="155" customFormat="1" ht="30" customHeight="1" thickBot="1" x14ac:dyDescent="0.25">
      <c r="A18" s="121" t="s">
        <v>172</v>
      </c>
      <c r="B18" s="192" t="s">
        <v>173</v>
      </c>
      <c r="C18" s="349">
        <f>SUM(E18:H18)</f>
        <v>0</v>
      </c>
      <c r="D18" s="132">
        <f>'B1-Other Indirect Staffing'!D33</f>
        <v>0</v>
      </c>
      <c r="E18" s="323">
        <f>'B1-Other Indirect Staffing'!E33</f>
        <v>0</v>
      </c>
      <c r="F18" s="134">
        <f>'B1-Other Indirect Staffing'!F33</f>
        <v>0</v>
      </c>
      <c r="G18" s="135">
        <f>'B1-Other Indirect Staffing'!G33</f>
        <v>0</v>
      </c>
      <c r="H18" s="133">
        <f>'B1-Other Indirect Staffing'!H33</f>
        <v>0</v>
      </c>
      <c r="K18" s="159"/>
      <c r="L18" s="159"/>
      <c r="M18" s="159"/>
      <c r="N18" s="159"/>
      <c r="O18" s="159"/>
      <c r="P18" s="159"/>
      <c r="Q18" s="159"/>
    </row>
    <row r="19" spans="1:17" s="155" customFormat="1" ht="30" customHeight="1" thickBot="1" x14ac:dyDescent="0.25">
      <c r="A19" s="121" t="s">
        <v>174</v>
      </c>
      <c r="B19" s="120" t="s">
        <v>175</v>
      </c>
      <c r="C19" s="350">
        <f>SUM(E19:H19)</f>
        <v>0</v>
      </c>
      <c r="D19" s="343">
        <f>SUM(D10:D16,D18)</f>
        <v>0</v>
      </c>
      <c r="E19" s="344">
        <f>SUM(E10:E16,E18)</f>
        <v>0</v>
      </c>
      <c r="F19" s="345">
        <f>SUM(F10:F16,F18)</f>
        <v>0</v>
      </c>
      <c r="G19" s="346">
        <f>SUM(G10:G16,G18)</f>
        <v>0</v>
      </c>
      <c r="H19" s="347">
        <f>SUM(H10:H16,H18)</f>
        <v>0</v>
      </c>
    </row>
    <row r="20" spans="1:17" ht="18.75" customHeight="1" thickBot="1" x14ac:dyDescent="0.25">
      <c r="A20" s="170"/>
      <c r="B20" s="136"/>
      <c r="E20" s="165"/>
    </row>
    <row r="21" spans="1:17" s="155" customFormat="1" ht="30" customHeight="1" x14ac:dyDescent="0.2">
      <c r="A21" s="127"/>
      <c r="B21" s="124" t="s">
        <v>176</v>
      </c>
      <c r="C21" s="137" t="s">
        <v>91</v>
      </c>
      <c r="E21" s="160"/>
    </row>
    <row r="22" spans="1:17" s="155" customFormat="1" ht="6" customHeight="1" x14ac:dyDescent="0.2">
      <c r="A22" s="127"/>
      <c r="C22" s="166"/>
      <c r="E22" s="160"/>
    </row>
    <row r="23" spans="1:17" s="155" customFormat="1" ht="20.25" customHeight="1" x14ac:dyDescent="0.2">
      <c r="A23" s="121" t="s">
        <v>177</v>
      </c>
      <c r="B23" s="122" t="s">
        <v>178</v>
      </c>
      <c r="C23" s="250"/>
      <c r="E23" s="160"/>
    </row>
    <row r="24" spans="1:17" s="155" customFormat="1" ht="19.5" customHeight="1" x14ac:dyDescent="0.2">
      <c r="A24" s="121" t="s">
        <v>179</v>
      </c>
      <c r="B24" s="122" t="s">
        <v>180</v>
      </c>
      <c r="C24" s="250"/>
      <c r="E24" s="160"/>
    </row>
    <row r="25" spans="1:17" s="155" customFormat="1" ht="20.25" customHeight="1" x14ac:dyDescent="0.2">
      <c r="A25" s="121" t="s">
        <v>181</v>
      </c>
      <c r="B25" s="122" t="s">
        <v>182</v>
      </c>
      <c r="C25" s="250"/>
      <c r="E25" s="160"/>
    </row>
    <row r="26" spans="1:17" s="155" customFormat="1" ht="20.25" customHeight="1" x14ac:dyDescent="0.2">
      <c r="A26" s="121" t="s">
        <v>183</v>
      </c>
      <c r="B26" s="122" t="s">
        <v>184</v>
      </c>
      <c r="C26" s="250"/>
      <c r="E26" s="160"/>
    </row>
    <row r="27" spans="1:17" s="155" customFormat="1" ht="20.25" customHeight="1" x14ac:dyDescent="0.2">
      <c r="A27" s="121" t="s">
        <v>185</v>
      </c>
      <c r="B27" s="122" t="s">
        <v>186</v>
      </c>
      <c r="C27" s="250"/>
      <c r="E27" s="160"/>
    </row>
    <row r="28" spans="1:17" s="155" customFormat="1" ht="20.25" customHeight="1" x14ac:dyDescent="0.2">
      <c r="A28" s="121" t="s">
        <v>187</v>
      </c>
      <c r="B28" s="122" t="s">
        <v>188</v>
      </c>
      <c r="C28" s="250"/>
      <c r="E28" s="160"/>
    </row>
    <row r="29" spans="1:17" s="155" customFormat="1" ht="20.25" customHeight="1" x14ac:dyDescent="0.2">
      <c r="A29" s="121" t="s">
        <v>189</v>
      </c>
      <c r="B29" s="122" t="s">
        <v>190</v>
      </c>
      <c r="C29" s="250"/>
      <c r="E29" s="160"/>
    </row>
    <row r="30" spans="1:17" s="155" customFormat="1" ht="20.25" customHeight="1" x14ac:dyDescent="0.2">
      <c r="A30" s="121" t="s">
        <v>191</v>
      </c>
      <c r="B30" s="122" t="s">
        <v>192</v>
      </c>
      <c r="C30" s="250"/>
      <c r="E30" s="160"/>
    </row>
    <row r="31" spans="1:17" s="155" customFormat="1" ht="20.25" customHeight="1" x14ac:dyDescent="0.2">
      <c r="A31" s="121" t="s">
        <v>193</v>
      </c>
      <c r="B31" s="122" t="s">
        <v>194</v>
      </c>
      <c r="C31" s="250"/>
    </row>
    <row r="32" spans="1:17" s="155" customFormat="1" ht="20.25" customHeight="1" x14ac:dyDescent="0.2">
      <c r="A32" s="121" t="s">
        <v>195</v>
      </c>
      <c r="B32" s="122" t="s">
        <v>196</v>
      </c>
      <c r="C32" s="250"/>
      <c r="E32" s="160"/>
    </row>
    <row r="33" spans="1:11" s="155" customFormat="1" ht="20.25" customHeight="1" x14ac:dyDescent="0.2">
      <c r="A33" s="121" t="s">
        <v>197</v>
      </c>
      <c r="B33" s="122" t="s">
        <v>198</v>
      </c>
      <c r="C33" s="250"/>
      <c r="E33" s="160"/>
    </row>
    <row r="34" spans="1:11" s="155" customFormat="1" ht="20.25" customHeight="1" x14ac:dyDescent="0.2">
      <c r="A34" s="121" t="s">
        <v>199</v>
      </c>
      <c r="B34" s="122" t="s">
        <v>200</v>
      </c>
      <c r="C34" s="250"/>
      <c r="E34" s="160"/>
    </row>
    <row r="35" spans="1:11" s="155" customFormat="1" ht="20.25" customHeight="1" x14ac:dyDescent="0.2">
      <c r="A35" s="121" t="s">
        <v>201</v>
      </c>
      <c r="B35" s="138" t="s">
        <v>202</v>
      </c>
      <c r="C35" s="250"/>
      <c r="E35" s="160"/>
      <c r="F35" s="174"/>
      <c r="G35" s="175"/>
      <c r="H35" s="175"/>
      <c r="I35" s="175"/>
      <c r="J35" s="175"/>
      <c r="K35" s="175"/>
    </row>
    <row r="36" spans="1:11" s="155" customFormat="1" ht="20.25" customHeight="1" x14ac:dyDescent="0.2">
      <c r="A36" s="121" t="s">
        <v>203</v>
      </c>
      <c r="B36" s="138" t="s">
        <v>204</v>
      </c>
      <c r="C36" s="250"/>
      <c r="E36" s="160"/>
      <c r="F36" s="174"/>
      <c r="G36" s="175"/>
      <c r="H36" s="175"/>
      <c r="I36" s="175"/>
      <c r="J36" s="175"/>
      <c r="K36" s="175"/>
    </row>
    <row r="37" spans="1:11" s="155" customFormat="1" ht="20.25" customHeight="1" x14ac:dyDescent="0.2">
      <c r="A37" s="121" t="s">
        <v>205</v>
      </c>
      <c r="B37" s="138" t="s">
        <v>206</v>
      </c>
      <c r="C37" s="250"/>
      <c r="E37" s="160"/>
    </row>
    <row r="38" spans="1:11" s="155" customFormat="1" ht="20.25" customHeight="1" x14ac:dyDescent="0.2">
      <c r="A38" s="121" t="s">
        <v>207</v>
      </c>
      <c r="B38" s="138" t="s">
        <v>208</v>
      </c>
      <c r="C38" s="250"/>
      <c r="E38" s="160"/>
    </row>
    <row r="39" spans="1:11" s="155" customFormat="1" ht="25.5" x14ac:dyDescent="0.2">
      <c r="A39" s="121"/>
      <c r="B39" s="131" t="s">
        <v>209</v>
      </c>
      <c r="C39" s="251"/>
      <c r="E39" s="160"/>
    </row>
    <row r="40" spans="1:11" s="155" customFormat="1" ht="20.25" customHeight="1" x14ac:dyDescent="0.2">
      <c r="A40" s="121" t="s">
        <v>210</v>
      </c>
      <c r="B40" s="193" t="s">
        <v>211</v>
      </c>
      <c r="C40" s="139">
        <f>'B2-Occupancy Expenses'!C15</f>
        <v>0</v>
      </c>
      <c r="E40" s="160"/>
    </row>
    <row r="41" spans="1:11" s="155" customFormat="1" ht="15.75" x14ac:dyDescent="0.2">
      <c r="A41" s="121" t="s">
        <v>212</v>
      </c>
      <c r="B41" s="193" t="s">
        <v>213</v>
      </c>
      <c r="C41" s="139">
        <f>'B3-Other Admin Expenses'!C33</f>
        <v>0</v>
      </c>
      <c r="E41" s="160"/>
    </row>
    <row r="42" spans="1:11" s="155" customFormat="1" ht="20.25" customHeight="1" thickBot="1" x14ac:dyDescent="0.25">
      <c r="A42" s="121" t="s">
        <v>214</v>
      </c>
      <c r="B42" s="140" t="s">
        <v>215</v>
      </c>
      <c r="C42" s="141">
        <f>SUM(C19,C23:C38,C40:C41)</f>
        <v>0</v>
      </c>
    </row>
    <row r="43" spans="1:11" s="155" customFormat="1" ht="16.5" customHeight="1" thickBot="1" x14ac:dyDescent="0.25">
      <c r="A43" s="169"/>
      <c r="B43" s="131"/>
      <c r="C43" s="167"/>
      <c r="E43" s="160"/>
    </row>
    <row r="44" spans="1:11" s="155" customFormat="1" ht="30" customHeight="1" x14ac:dyDescent="0.2">
      <c r="A44" s="169"/>
      <c r="B44" s="131" t="s">
        <v>216</v>
      </c>
      <c r="C44" s="142" t="s">
        <v>91</v>
      </c>
      <c r="E44" s="160"/>
    </row>
    <row r="45" spans="1:11" ht="16.5" thickBot="1" x14ac:dyDescent="0.25">
      <c r="A45" s="227" t="s">
        <v>217</v>
      </c>
      <c r="B45" s="188" t="s">
        <v>218</v>
      </c>
      <c r="C45" s="348">
        <f>'B4-Non-Reimbursable Expense'!C33</f>
        <v>0</v>
      </c>
      <c r="E45" s="165"/>
    </row>
    <row r="46" spans="1:11" x14ac:dyDescent="0.2">
      <c r="A46" s="171"/>
      <c r="C46" s="168"/>
      <c r="E46" s="165"/>
    </row>
    <row r="49" spans="7:9" x14ac:dyDescent="0.2">
      <c r="G49"/>
      <c r="H49"/>
      <c r="I49"/>
    </row>
    <row r="50" spans="7:9" x14ac:dyDescent="0.2">
      <c r="G50"/>
      <c r="H50"/>
      <c r="I50"/>
    </row>
    <row r="51" spans="7:9" x14ac:dyDescent="0.2">
      <c r="G51"/>
      <c r="H51"/>
      <c r="I51"/>
    </row>
    <row r="52" spans="7:9" x14ac:dyDescent="0.2">
      <c r="G52"/>
      <c r="H52"/>
      <c r="I52"/>
    </row>
  </sheetData>
  <sheetProtection algorithmName="SHA-512" hashValue="p1zh+U1B4Wd9Dn0dqKnGV2lFLhaVmrKdCmKRyo59eji1Xms8MatefUfIKr04i/eWjBphFPU04XtkO1cTxKfZXQ==" saltValue="BERXoieu+0+QRQeWGI+ayg==" spinCount="100000" sheet="1" objects="1" scenarios="1"/>
  <customSheetViews>
    <customSheetView guid="{685A2E79-1796-44F8-B950-02A0300E5822}" fitToPage="1" topLeftCell="A16">
      <selection activeCell="E19" sqref="E19"/>
      <pageMargins left="0" right="0" top="0" bottom="0" header="0" footer="0"/>
      <pageSetup scale="39" fitToHeight="0" orientation="portrait" r:id="rId1"/>
    </customSheetView>
  </customSheetViews>
  <mergeCells count="2">
    <mergeCell ref="A3:C3"/>
    <mergeCell ref="A4:C4"/>
  </mergeCells>
  <dataValidations count="2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E10:H16 C23:C38" xr:uid="{00000000-0002-0000-0300-000000000000}">
      <formula1>-9999999999</formula1>
    </dataValidation>
    <dataValidation type="decimal" allowBlank="1" showInputMessage="1" showErrorMessage="1" errorTitle="Enter a number" error="You must enter a number. Decimal points are allowed. " promptTitle="Enter a Number " prompt="You must enter a number. Decimal points are allowed. " sqref="C6 D10:D16" xr:uid="{00000000-0002-0000-0300-000001000000}">
      <formula1>0</formula1>
      <formula2>100000</formula2>
    </dataValidation>
  </dataValidations>
  <hyperlinks>
    <hyperlink ref="B41" location="'B3-Other Admin Expenses'!A1" display="Other Administrative Expense Details" xr:uid="{00000000-0004-0000-0300-000000000000}"/>
    <hyperlink ref="B45" location="'B4-Non-Reimbursable Expense'!A1" display="Non-Reimbursable Expense Details" xr:uid="{00000000-0004-0000-0300-000001000000}"/>
    <hyperlink ref="B40" location="'B2-Occupancy Expenses'!A1" display="Occupancy Expense Details" xr:uid="{00000000-0004-0000-0300-000002000000}"/>
    <hyperlink ref="B18" location="'B1-Other Indirect Staffing'!A1" display="Other Indirect Staffing Expense Details" xr:uid="{00000000-0004-0000-0300-000003000000}"/>
  </hyperlinks>
  <pageMargins left="0.75" right="0.75" top="1" bottom="1" header="0.5" footer="0.5"/>
  <pageSetup scale="47" orientation="landscape" r:id="rId2"/>
  <headerFooter scaleWithDoc="0">
    <oddFooter>&amp;CGroup Adult Foster Care Cost Report - Fiscal Year 2017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pageSetUpPr fitToPage="1"/>
  </sheetPr>
  <dimension ref="A1:I43"/>
  <sheetViews>
    <sheetView zoomScaleNormal="100" zoomScalePageLayoutView="30" workbookViewId="0">
      <selection activeCell="D33" sqref="D33"/>
    </sheetView>
  </sheetViews>
  <sheetFormatPr defaultColWidth="9.140625" defaultRowHeight="12.75" x14ac:dyDescent="0.2"/>
  <cols>
    <col min="1" max="1" width="25.5703125" customWidth="1"/>
    <col min="2" max="2" width="40.5703125" customWidth="1"/>
    <col min="3" max="8" width="15.5703125" customWidth="1"/>
    <col min="9" max="9" width="60.42578125" customWidth="1"/>
  </cols>
  <sheetData>
    <row r="1" spans="1:9" s="14" customFormat="1" ht="30" customHeight="1" x14ac:dyDescent="0.2">
      <c r="A1" s="15" t="s">
        <v>219</v>
      </c>
    </row>
    <row r="2" spans="1:9" s="14" customFormat="1" ht="30" customHeight="1" x14ac:dyDescent="0.2">
      <c r="A2" s="216" t="s">
        <v>1</v>
      </c>
      <c r="B2" s="20" t="str">
        <f>'General Information'!B3</f>
        <v>You MUST select your provider name in the General Information tab, line item G1.</v>
      </c>
    </row>
    <row r="3" spans="1:9" s="14" customFormat="1" ht="30" customHeight="1" x14ac:dyDescent="0.2">
      <c r="A3" s="481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B3" s="481"/>
      <c r="C3" s="481"/>
      <c r="D3" s="481"/>
      <c r="E3" s="481"/>
      <c r="F3" s="481"/>
      <c r="G3" s="481"/>
      <c r="H3" s="481"/>
    </row>
    <row r="4" spans="1:9" ht="60" customHeight="1" thickBot="1" x14ac:dyDescent="0.25">
      <c r="B4" s="481" t="s">
        <v>220</v>
      </c>
      <c r="C4" s="481"/>
      <c r="D4" s="481"/>
      <c r="E4" s="481"/>
      <c r="F4" s="481"/>
    </row>
    <row r="5" spans="1:9" ht="5.25" customHeight="1" x14ac:dyDescent="0.2">
      <c r="A5" s="263"/>
      <c r="B5" s="264"/>
      <c r="C5" s="265"/>
      <c r="D5" s="264"/>
      <c r="E5" s="264"/>
      <c r="F5" s="264"/>
      <c r="G5" s="264"/>
      <c r="H5" s="266"/>
    </row>
    <row r="6" spans="1:9" s="14" customFormat="1" ht="30" customHeight="1" thickBot="1" x14ac:dyDescent="0.25">
      <c r="A6" s="43" t="s">
        <v>221</v>
      </c>
      <c r="B6" s="23" t="s">
        <v>222</v>
      </c>
      <c r="C6" s="260" t="s">
        <v>149</v>
      </c>
      <c r="D6" s="261" t="s">
        <v>150</v>
      </c>
      <c r="E6" s="262" t="s">
        <v>151</v>
      </c>
      <c r="F6" s="262" t="s">
        <v>152</v>
      </c>
      <c r="G6" s="262" t="s">
        <v>153</v>
      </c>
      <c r="H6" s="44" t="s">
        <v>154</v>
      </c>
    </row>
    <row r="7" spans="1:9" s="14" customFormat="1" ht="20.25" customHeight="1" thickTop="1" x14ac:dyDescent="0.2">
      <c r="A7" s="253">
        <v>1</v>
      </c>
      <c r="B7" s="256"/>
      <c r="C7" s="257">
        <f>IFERROR(E7/D7, 0)</f>
        <v>0</v>
      </c>
      <c r="D7" s="258"/>
      <c r="E7" s="259"/>
      <c r="F7" s="259"/>
      <c r="G7" s="259"/>
      <c r="H7" s="267"/>
      <c r="I7" s="361" t="s">
        <v>223</v>
      </c>
    </row>
    <row r="8" spans="1:9" s="14" customFormat="1" ht="20.25" customHeight="1" x14ac:dyDescent="0.2">
      <c r="A8" s="255">
        <v>2</v>
      </c>
      <c r="B8" s="117"/>
      <c r="C8" s="61">
        <f>IFERROR(E8/D8, 0)</f>
        <v>0</v>
      </c>
      <c r="D8" s="116"/>
      <c r="E8" s="254"/>
      <c r="F8" s="254"/>
      <c r="G8" s="254"/>
      <c r="H8" s="268"/>
    </row>
    <row r="9" spans="1:9" s="14" customFormat="1" ht="20.25" customHeight="1" x14ac:dyDescent="0.2">
      <c r="A9" s="255">
        <v>3</v>
      </c>
      <c r="B9" s="117"/>
      <c r="C9" s="61">
        <f t="shared" ref="C9:C32" si="0">IFERROR(E9/D9, 0)</f>
        <v>0</v>
      </c>
      <c r="D9" s="116"/>
      <c r="E9" s="254"/>
      <c r="F9" s="254"/>
      <c r="G9" s="254"/>
      <c r="H9" s="268"/>
    </row>
    <row r="10" spans="1:9" s="14" customFormat="1" ht="20.25" customHeight="1" x14ac:dyDescent="0.2">
      <c r="A10" s="255">
        <v>4</v>
      </c>
      <c r="B10" s="117"/>
      <c r="C10" s="61">
        <f t="shared" si="0"/>
        <v>0</v>
      </c>
      <c r="D10" s="116"/>
      <c r="E10" s="254"/>
      <c r="F10" s="254"/>
      <c r="G10" s="254"/>
      <c r="H10" s="268"/>
    </row>
    <row r="11" spans="1:9" s="14" customFormat="1" ht="20.25" customHeight="1" x14ac:dyDescent="0.2">
      <c r="A11" s="255">
        <v>5</v>
      </c>
      <c r="B11" s="117"/>
      <c r="C11" s="61">
        <f t="shared" si="0"/>
        <v>0</v>
      </c>
      <c r="D11" s="116"/>
      <c r="E11" s="254"/>
      <c r="F11" s="254"/>
      <c r="G11" s="254"/>
      <c r="H11" s="268"/>
    </row>
    <row r="12" spans="1:9" s="14" customFormat="1" ht="20.25" customHeight="1" x14ac:dyDescent="0.2">
      <c r="A12" s="255">
        <v>6</v>
      </c>
      <c r="B12" s="117"/>
      <c r="C12" s="61">
        <f t="shared" si="0"/>
        <v>0</v>
      </c>
      <c r="D12" s="116"/>
      <c r="E12" s="254"/>
      <c r="F12" s="254"/>
      <c r="G12" s="254"/>
      <c r="H12" s="268"/>
    </row>
    <row r="13" spans="1:9" s="14" customFormat="1" ht="20.25" customHeight="1" x14ac:dyDescent="0.2">
      <c r="A13" s="255">
        <v>7</v>
      </c>
      <c r="B13" s="117"/>
      <c r="C13" s="61">
        <f t="shared" si="0"/>
        <v>0</v>
      </c>
      <c r="D13" s="116"/>
      <c r="E13" s="254"/>
      <c r="F13" s="254"/>
      <c r="G13" s="254"/>
      <c r="H13" s="268"/>
    </row>
    <row r="14" spans="1:9" s="14" customFormat="1" ht="20.25" customHeight="1" x14ac:dyDescent="0.2">
      <c r="A14" s="255">
        <v>8</v>
      </c>
      <c r="B14" s="117"/>
      <c r="C14" s="61">
        <f>IFERROR(E14/D14, 0)</f>
        <v>0</v>
      </c>
      <c r="D14" s="116"/>
      <c r="E14" s="254"/>
      <c r="F14" s="254"/>
      <c r="G14" s="254"/>
      <c r="H14" s="268"/>
    </row>
    <row r="15" spans="1:9" s="14" customFormat="1" ht="20.25" customHeight="1" x14ac:dyDescent="0.2">
      <c r="A15" s="255">
        <v>9</v>
      </c>
      <c r="B15" s="117"/>
      <c r="C15" s="61">
        <f t="shared" si="0"/>
        <v>0</v>
      </c>
      <c r="D15" s="116"/>
      <c r="E15" s="254"/>
      <c r="F15" s="254"/>
      <c r="G15" s="254"/>
      <c r="H15" s="268"/>
    </row>
    <row r="16" spans="1:9" s="14" customFormat="1" ht="20.25" customHeight="1" x14ac:dyDescent="0.2">
      <c r="A16" s="255">
        <v>10</v>
      </c>
      <c r="B16" s="117"/>
      <c r="C16" s="61">
        <f t="shared" si="0"/>
        <v>0</v>
      </c>
      <c r="D16" s="116"/>
      <c r="E16" s="254"/>
      <c r="F16" s="254"/>
      <c r="G16" s="254"/>
      <c r="H16" s="268"/>
    </row>
    <row r="17" spans="1:9" s="14" customFormat="1" ht="20.25" customHeight="1" x14ac:dyDescent="0.2">
      <c r="A17" s="255">
        <v>11</v>
      </c>
      <c r="B17" s="117"/>
      <c r="C17" s="61">
        <f t="shared" si="0"/>
        <v>0</v>
      </c>
      <c r="D17" s="116"/>
      <c r="E17" s="254"/>
      <c r="F17" s="254"/>
      <c r="G17" s="254"/>
      <c r="H17" s="268"/>
    </row>
    <row r="18" spans="1:9" s="14" customFormat="1" ht="20.25" customHeight="1" x14ac:dyDescent="0.2">
      <c r="A18" s="255">
        <v>12</v>
      </c>
      <c r="B18" s="117"/>
      <c r="C18" s="61">
        <f t="shared" si="0"/>
        <v>0</v>
      </c>
      <c r="D18" s="116"/>
      <c r="E18" s="254"/>
      <c r="F18" s="254"/>
      <c r="G18" s="254"/>
      <c r="H18" s="268"/>
    </row>
    <row r="19" spans="1:9" s="14" customFormat="1" ht="20.25" customHeight="1" x14ac:dyDescent="0.2">
      <c r="A19" s="255">
        <v>13</v>
      </c>
      <c r="B19" s="117"/>
      <c r="C19" s="61">
        <f t="shared" si="0"/>
        <v>0</v>
      </c>
      <c r="D19" s="116"/>
      <c r="E19" s="254"/>
      <c r="F19" s="254"/>
      <c r="G19" s="254"/>
      <c r="H19" s="268"/>
    </row>
    <row r="20" spans="1:9" s="14" customFormat="1" ht="18.75" customHeight="1" x14ac:dyDescent="0.2">
      <c r="A20" s="255">
        <v>14</v>
      </c>
      <c r="B20" s="117"/>
      <c r="C20" s="61">
        <f t="shared" si="0"/>
        <v>0</v>
      </c>
      <c r="D20" s="116"/>
      <c r="E20" s="254"/>
      <c r="F20" s="254"/>
      <c r="G20" s="254"/>
      <c r="H20" s="268"/>
    </row>
    <row r="21" spans="1:9" s="14" customFormat="1" ht="20.25" customHeight="1" x14ac:dyDescent="0.2">
      <c r="A21" s="255">
        <v>15</v>
      </c>
      <c r="B21" s="117"/>
      <c r="C21" s="61">
        <f t="shared" si="0"/>
        <v>0</v>
      </c>
      <c r="D21" s="116"/>
      <c r="E21" s="254"/>
      <c r="F21" s="254"/>
      <c r="G21" s="254"/>
      <c r="H21" s="268"/>
    </row>
    <row r="22" spans="1:9" s="14" customFormat="1" ht="20.25" customHeight="1" x14ac:dyDescent="0.2">
      <c r="A22" s="255">
        <v>16</v>
      </c>
      <c r="B22" s="117"/>
      <c r="C22" s="61">
        <f t="shared" si="0"/>
        <v>0</v>
      </c>
      <c r="D22" s="116"/>
      <c r="E22" s="254"/>
      <c r="F22" s="254"/>
      <c r="G22" s="254"/>
      <c r="H22" s="268"/>
    </row>
    <row r="23" spans="1:9" s="14" customFormat="1" ht="20.25" customHeight="1" x14ac:dyDescent="0.2">
      <c r="A23" s="255">
        <v>17</v>
      </c>
      <c r="B23" s="117"/>
      <c r="C23" s="61">
        <f t="shared" si="0"/>
        <v>0</v>
      </c>
      <c r="D23" s="116"/>
      <c r="E23" s="254"/>
      <c r="F23" s="254"/>
      <c r="G23" s="254"/>
      <c r="H23" s="268"/>
    </row>
    <row r="24" spans="1:9" s="14" customFormat="1" ht="20.25" customHeight="1" x14ac:dyDescent="0.2">
      <c r="A24" s="255">
        <v>18</v>
      </c>
      <c r="B24" s="117"/>
      <c r="C24" s="61">
        <f t="shared" si="0"/>
        <v>0</v>
      </c>
      <c r="D24" s="116"/>
      <c r="E24" s="254"/>
      <c r="F24" s="254"/>
      <c r="G24" s="254"/>
      <c r="H24" s="268"/>
    </row>
    <row r="25" spans="1:9" s="14" customFormat="1" ht="20.25" customHeight="1" x14ac:dyDescent="0.2">
      <c r="A25" s="255">
        <v>19</v>
      </c>
      <c r="B25" s="117"/>
      <c r="C25" s="61">
        <f t="shared" si="0"/>
        <v>0</v>
      </c>
      <c r="D25" s="116"/>
      <c r="E25" s="254"/>
      <c r="F25" s="254"/>
      <c r="G25" s="254"/>
      <c r="H25" s="268"/>
    </row>
    <row r="26" spans="1:9" s="14" customFormat="1" ht="20.25" customHeight="1" x14ac:dyDescent="0.2">
      <c r="A26" s="255">
        <v>20</v>
      </c>
      <c r="B26" s="117"/>
      <c r="C26" s="61">
        <f t="shared" si="0"/>
        <v>0</v>
      </c>
      <c r="D26" s="116"/>
      <c r="E26" s="254"/>
      <c r="F26" s="254"/>
      <c r="G26" s="254"/>
      <c r="H26" s="268"/>
    </row>
    <row r="27" spans="1:9" s="14" customFormat="1" ht="20.25" customHeight="1" x14ac:dyDescent="0.2">
      <c r="A27" s="255">
        <v>21</v>
      </c>
      <c r="B27" s="117"/>
      <c r="C27" s="61">
        <f>IFERROR(E27/D27, 0)</f>
        <v>0</v>
      </c>
      <c r="D27" s="116"/>
      <c r="E27" s="254"/>
      <c r="F27" s="254"/>
      <c r="G27" s="254"/>
      <c r="H27" s="268"/>
    </row>
    <row r="28" spans="1:9" s="14" customFormat="1" ht="20.25" customHeight="1" x14ac:dyDescent="0.2">
      <c r="A28" s="255">
        <v>22</v>
      </c>
      <c r="B28" s="117"/>
      <c r="C28" s="61">
        <f t="shared" si="0"/>
        <v>0</v>
      </c>
      <c r="D28" s="116"/>
      <c r="E28" s="254"/>
      <c r="F28" s="254"/>
      <c r="G28" s="254"/>
      <c r="H28" s="268"/>
    </row>
    <row r="29" spans="1:9" s="14" customFormat="1" ht="20.25" customHeight="1" x14ac:dyDescent="0.2">
      <c r="A29" s="255">
        <v>23</v>
      </c>
      <c r="B29" s="117"/>
      <c r="C29" s="61">
        <f t="shared" si="0"/>
        <v>0</v>
      </c>
      <c r="D29" s="116"/>
      <c r="E29" s="254"/>
      <c r="F29" s="254"/>
      <c r="G29" s="254"/>
      <c r="H29" s="268"/>
    </row>
    <row r="30" spans="1:9" s="14" customFormat="1" ht="20.25" customHeight="1" x14ac:dyDescent="0.2">
      <c r="A30" s="255">
        <v>24</v>
      </c>
      <c r="B30" s="117"/>
      <c r="C30" s="61">
        <f t="shared" si="0"/>
        <v>0</v>
      </c>
      <c r="D30" s="116"/>
      <c r="E30" s="254"/>
      <c r="F30" s="254"/>
      <c r="G30" s="254"/>
      <c r="H30" s="268"/>
    </row>
    <row r="31" spans="1:9" s="14" customFormat="1" ht="20.25" customHeight="1" x14ac:dyDescent="0.2">
      <c r="A31" s="255">
        <v>25</v>
      </c>
      <c r="B31" s="117"/>
      <c r="C31" s="61">
        <f t="shared" si="0"/>
        <v>0</v>
      </c>
      <c r="D31" s="116"/>
      <c r="E31" s="254"/>
      <c r="F31" s="254"/>
      <c r="G31" s="254"/>
      <c r="H31" s="268"/>
    </row>
    <row r="32" spans="1:9" s="14" customFormat="1" ht="20.25" customHeight="1" x14ac:dyDescent="0.2">
      <c r="A32" s="255">
        <v>26</v>
      </c>
      <c r="B32" s="117"/>
      <c r="C32" s="61">
        <f t="shared" si="0"/>
        <v>0</v>
      </c>
      <c r="D32" s="116"/>
      <c r="E32" s="254"/>
      <c r="F32" s="254"/>
      <c r="G32" s="254"/>
      <c r="H32" s="268"/>
      <c r="I32" s="361" t="s">
        <v>223</v>
      </c>
    </row>
    <row r="33" spans="1:8" s="14" customFormat="1" ht="30" customHeight="1" thickBot="1" x14ac:dyDescent="0.25">
      <c r="A33" s="28"/>
      <c r="B33" s="112" t="s">
        <v>224</v>
      </c>
      <c r="C33" s="49"/>
      <c r="D33" s="58">
        <f>SUM(D7:D32)</f>
        <v>0</v>
      </c>
      <c r="E33" s="202">
        <f>SUM(E7:E32)</f>
        <v>0</v>
      </c>
      <c r="F33" s="202">
        <f>SUM(F7:F32)</f>
        <v>0</v>
      </c>
      <c r="G33" s="202">
        <f>SUM(G7:G32)</f>
        <v>0</v>
      </c>
      <c r="H33" s="203">
        <f>SUM(H7:H32)</f>
        <v>0</v>
      </c>
    </row>
    <row r="43" spans="1:8" ht="16.5" customHeight="1" x14ac:dyDescent="0.2"/>
  </sheetData>
  <sheetProtection algorithmName="SHA-512" hashValue="VgSQcudv0FqO9YMuUx+8QNPH6wO/SrzhtCxbL5yWH1s7YS6YhdzYxTWAOsz4GO4AcitWJ1KDQsA6DCNC82mQvA==" saltValue="/pqu0aEsto8SZL1yGwMv3w==" spinCount="100000" sheet="1" objects="1" scenarios="1"/>
  <customSheetViews>
    <customSheetView guid="{685A2E79-1796-44F8-B950-02A0300E5822}" fitToPage="1">
      <selection activeCell="I2" sqref="I2"/>
      <pageMargins left="0" right="0" top="0" bottom="0" header="0" footer="0"/>
      <printOptions horizontalCentered="1"/>
      <pageSetup scale="67" orientation="landscape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75" fitToPage="1" showRuler="0">
      <selection sqref="A1:H31"/>
      <pageMargins left="0" right="0" top="0" bottom="0" header="0" footer="0"/>
      <printOptions horizontalCentered="1"/>
      <pageSetup scale="71" orientation="landscape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fitToPage="1">
      <pageMargins left="0" right="0" top="0" bottom="0" header="0" footer="0"/>
      <printOptions horizontalCentered="1"/>
      <pageSetup scale="71" orientation="landscape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H3"/>
    <mergeCell ref="B4:F4"/>
  </mergeCells>
  <phoneticPr fontId="4" type="noConversion"/>
  <dataValidations xWindow="1125" yWindow="480" count="2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E7:H32" xr:uid="{00000000-0002-0000-0400-000000000000}">
      <formula1>-9999999999</formula1>
    </dataValidation>
    <dataValidation type="decimal" allowBlank="1" showInputMessage="1" showErrorMessage="1" errorTitle="Enter a Number" error="Decimals allowed." promptTitle="Enter a number" prompt="Decimals allowed." sqref="D7:D32" xr:uid="{00000000-0002-0000-0400-000001000000}">
      <formula1>0</formula1>
      <formula2>99999</formula2>
    </dataValidation>
  </dataValidations>
  <hyperlinks>
    <hyperlink ref="I7" location="'B-Administrative Expenses'!A1" display="Return to Administrative Expenses Worksheet" xr:uid="{00000000-0004-0000-0400-000000000000}"/>
    <hyperlink ref="I32" location="'B-Administrative Expenses'!A1" display="Return to Administrative Expenses Worksheet" xr:uid="{00000000-0004-0000-0400-000001000000}"/>
  </hyperlinks>
  <pageMargins left="0.75" right="0.75" top="1" bottom="1" header="0.5" footer="0.5"/>
  <pageSetup scale="41" orientation="portrait" r:id="rId4"/>
  <headerFooter scaleWithDoc="0">
    <oddFooter>&amp;CGroup Adult Foster Care Cost Report - Fiscal Year 2017</oddFooter>
  </headerFooter>
  <ignoredErrors>
    <ignoredError sqref="D33 F33:H33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6">
    <pageSetUpPr fitToPage="1"/>
  </sheetPr>
  <dimension ref="A1:D43"/>
  <sheetViews>
    <sheetView zoomScaleNormal="100" zoomScalePageLayoutView="50" workbookViewId="0">
      <selection activeCell="C23" sqref="C23"/>
    </sheetView>
  </sheetViews>
  <sheetFormatPr defaultColWidth="9.140625" defaultRowHeight="12.75" x14ac:dyDescent="0.2"/>
  <cols>
    <col min="1" max="1" width="23.42578125" customWidth="1"/>
    <col min="2" max="3" width="40.5703125" customWidth="1"/>
    <col min="4" max="4" width="52" customWidth="1"/>
  </cols>
  <sheetData>
    <row r="1" spans="1:4" ht="30" customHeight="1" x14ac:dyDescent="0.2">
      <c r="A1" s="15" t="s">
        <v>225</v>
      </c>
      <c r="B1" s="14"/>
    </row>
    <row r="2" spans="1:4" ht="30" customHeight="1" x14ac:dyDescent="0.2">
      <c r="A2" s="216" t="s">
        <v>1</v>
      </c>
      <c r="B2" s="20" t="str">
        <f>'General Information'!B3</f>
        <v>You MUST select your provider name in the General Information tab, line item G1.</v>
      </c>
    </row>
    <row r="3" spans="1:4" ht="36" customHeight="1" x14ac:dyDescent="0.2">
      <c r="A3" s="481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B3" s="481"/>
      <c r="C3" s="481"/>
    </row>
    <row r="4" spans="1:4" ht="28.5" customHeight="1" x14ac:dyDescent="0.2">
      <c r="A4" s="481" t="s">
        <v>144</v>
      </c>
      <c r="B4" s="481"/>
      <c r="C4" s="481"/>
    </row>
    <row r="5" spans="1:4" ht="12" customHeight="1" thickBot="1" x14ac:dyDescent="0.25"/>
    <row r="6" spans="1:4" ht="26.25" thickBot="1" x14ac:dyDescent="0.25">
      <c r="A6" s="269" t="s">
        <v>226</v>
      </c>
      <c r="B6" s="270" t="s">
        <v>222</v>
      </c>
      <c r="C6" s="271" t="s">
        <v>91</v>
      </c>
      <c r="D6" s="361" t="s">
        <v>223</v>
      </c>
    </row>
    <row r="7" spans="1:4" ht="13.5" thickTop="1" x14ac:dyDescent="0.2">
      <c r="A7" s="85">
        <v>1</v>
      </c>
      <c r="B7" s="273" t="s">
        <v>227</v>
      </c>
      <c r="C7" s="274"/>
    </row>
    <row r="8" spans="1:4" x14ac:dyDescent="0.2">
      <c r="A8" s="221">
        <v>2</v>
      </c>
      <c r="B8" s="272" t="s">
        <v>228</v>
      </c>
      <c r="C8" s="222"/>
    </row>
    <row r="9" spans="1:4" x14ac:dyDescent="0.2">
      <c r="A9" s="221">
        <v>3</v>
      </c>
      <c r="B9" s="272" t="s">
        <v>229</v>
      </c>
      <c r="C9" s="222"/>
    </row>
    <row r="10" spans="1:4" x14ac:dyDescent="0.2">
      <c r="A10" s="221">
        <v>4</v>
      </c>
      <c r="B10" s="272" t="s">
        <v>230</v>
      </c>
      <c r="C10" s="222"/>
      <c r="D10" s="30"/>
    </row>
    <row r="11" spans="1:4" x14ac:dyDescent="0.2">
      <c r="A11" s="221">
        <v>5</v>
      </c>
      <c r="B11" s="272" t="s">
        <v>231</v>
      </c>
      <c r="C11" s="222"/>
      <c r="D11" s="30"/>
    </row>
    <row r="12" spans="1:4" x14ac:dyDescent="0.2">
      <c r="A12" s="221">
        <v>6</v>
      </c>
      <c r="B12" s="272" t="s">
        <v>232</v>
      </c>
      <c r="C12" s="222"/>
    </row>
    <row r="13" spans="1:4" x14ac:dyDescent="0.2">
      <c r="A13" s="221">
        <v>7</v>
      </c>
      <c r="B13" s="272" t="s">
        <v>233</v>
      </c>
      <c r="C13" s="222"/>
    </row>
    <row r="14" spans="1:4" x14ac:dyDescent="0.2">
      <c r="A14" s="221">
        <v>8</v>
      </c>
      <c r="B14" s="275" t="s">
        <v>234</v>
      </c>
      <c r="C14" s="276"/>
    </row>
    <row r="15" spans="1:4" ht="16.5" thickBot="1" x14ac:dyDescent="0.25">
      <c r="A15" s="277">
        <v>9</v>
      </c>
      <c r="B15" s="53" t="s">
        <v>235</v>
      </c>
      <c r="C15" s="56">
        <f>SUM(C7:C14)</f>
        <v>0</v>
      </c>
    </row>
    <row r="20" ht="18.75" customHeight="1" x14ac:dyDescent="0.2"/>
    <row r="43" ht="16.5" customHeight="1" x14ac:dyDescent="0.2"/>
  </sheetData>
  <sheetProtection algorithmName="SHA-512" hashValue="LBchIkXTUO5utZpbk5mcI+dvlLaLRLy3xQmfsxAS2kSx7aIdsNm58303567HPn/A3rKdXCB+cim/3VwQ90twfg==" saltValue="7vilB366S/edkF1pUhWAnw==" spinCount="100000" sheet="1" objects="1" scenarios="1"/>
  <customSheetViews>
    <customSheetView guid="{685A2E79-1796-44F8-B950-02A0300E5822}" fitToPage="1">
      <selection activeCell="C15" sqref="C15"/>
      <pageMargins left="0" right="0" top="0" bottom="0" header="0" footer="0"/>
      <printOptions horizontalCentered="1"/>
      <pageSetup scale="99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howRuler="0">
      <selection activeCell="C13" sqref="C13"/>
      <pageMargins left="0" right="0" top="0" bottom="0" header="0" footer="0"/>
      <pageSetup orientation="portrait" verticalDpi="0" r:id="rId2"/>
      <headerFooter alignWithMargins="0"/>
    </customSheetView>
    <customSheetView guid="{43E61ED1-6D84-4C84-A41C-B12F632B2CE1}" showPageBreaks="1">
      <pageMargins left="0" right="0" top="0" bottom="0" header="0" footer="0"/>
      <pageSetup orientation="portrait" verticalDpi="0" r:id="rId3"/>
    </customSheetView>
  </customSheetViews>
  <mergeCells count="2">
    <mergeCell ref="A3:C3"/>
    <mergeCell ref="A4:C4"/>
  </mergeCells>
  <phoneticPr fontId="24" type="noConversion"/>
  <dataValidations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7:C14" xr:uid="{00000000-0002-0000-0500-000000000000}">
      <formula1>-9999999999</formula1>
    </dataValidation>
  </dataValidations>
  <hyperlinks>
    <hyperlink ref="D6" location="'B-Administrative Expenses'!A1" display="Return to Administrative Expenses Worksheet" xr:uid="{00000000-0004-0000-0500-000000000000}"/>
  </hyperlinks>
  <pageMargins left="0.75" right="0.75" top="1" bottom="1" header="0.5" footer="0.5"/>
  <pageSetup scale="54" orientation="portrait" r:id="rId4"/>
  <headerFooter scaleWithDoc="0">
    <oddFooter>&amp;CGroup Adult Foster Care Cost Report - Fiscal Year 2017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>
    <pageSetUpPr fitToPage="1"/>
  </sheetPr>
  <dimension ref="A1:D43"/>
  <sheetViews>
    <sheetView zoomScaleNormal="100" zoomScalePageLayoutView="60" workbookViewId="0">
      <selection activeCell="B33" sqref="B33"/>
    </sheetView>
  </sheetViews>
  <sheetFormatPr defaultColWidth="9.140625" defaultRowHeight="12.75" x14ac:dyDescent="0.2"/>
  <cols>
    <col min="1" max="1" width="25.5703125" customWidth="1"/>
    <col min="2" max="2" width="50.5703125" customWidth="1"/>
    <col min="3" max="3" width="18.5703125" customWidth="1"/>
    <col min="4" max="4" width="52.140625" customWidth="1"/>
  </cols>
  <sheetData>
    <row r="1" spans="1:4" s="14" customFormat="1" ht="30" customHeight="1" x14ac:dyDescent="0.2">
      <c r="A1" s="15" t="s">
        <v>236</v>
      </c>
    </row>
    <row r="2" spans="1:4" s="14" customFormat="1" ht="30.75" customHeight="1" x14ac:dyDescent="0.2">
      <c r="A2" s="216" t="s">
        <v>1</v>
      </c>
      <c r="B2" s="20" t="str">
        <f>'General Information'!B3</f>
        <v>You MUST select your provider name in the General Information tab, line item G1.</v>
      </c>
    </row>
    <row r="3" spans="1:4" ht="30.75" customHeight="1" x14ac:dyDescent="0.2">
      <c r="A3" s="481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B3" s="481"/>
      <c r="C3" s="481"/>
    </row>
    <row r="4" spans="1:4" ht="42" customHeight="1" thickBot="1" x14ac:dyDescent="0.25">
      <c r="A4" s="483" t="s">
        <v>144</v>
      </c>
      <c r="B4" s="483"/>
      <c r="C4" s="483"/>
    </row>
    <row r="5" spans="1:4" ht="5.25" customHeight="1" x14ac:dyDescent="0.2">
      <c r="A5" s="104"/>
      <c r="B5" s="105"/>
      <c r="C5" s="106"/>
    </row>
    <row r="6" spans="1:4" s="14" customFormat="1" ht="30" customHeight="1" thickBot="1" x14ac:dyDescent="0.25">
      <c r="A6" s="43" t="s">
        <v>237</v>
      </c>
      <c r="B6" s="23" t="s">
        <v>222</v>
      </c>
      <c r="C6" s="44" t="s">
        <v>91</v>
      </c>
    </row>
    <row r="7" spans="1:4" s="14" customFormat="1" ht="20.25" customHeight="1" thickTop="1" x14ac:dyDescent="0.2">
      <c r="A7" s="85">
        <v>1</v>
      </c>
      <c r="B7" s="60"/>
      <c r="C7" s="86"/>
      <c r="D7" s="361" t="s">
        <v>223</v>
      </c>
    </row>
    <row r="8" spans="1:4" s="14" customFormat="1" ht="20.25" customHeight="1" x14ac:dyDescent="0.2">
      <c r="A8" s="221">
        <v>2</v>
      </c>
      <c r="B8" s="115"/>
      <c r="C8" s="222"/>
    </row>
    <row r="9" spans="1:4" s="14" customFormat="1" ht="20.25" customHeight="1" x14ac:dyDescent="0.2">
      <c r="A9" s="221">
        <v>3</v>
      </c>
      <c r="B9" s="115"/>
      <c r="C9" s="222"/>
    </row>
    <row r="10" spans="1:4" s="14" customFormat="1" ht="20.25" customHeight="1" x14ac:dyDescent="0.2">
      <c r="A10" s="221">
        <v>4</v>
      </c>
      <c r="B10" s="60"/>
      <c r="C10" s="86"/>
    </row>
    <row r="11" spans="1:4" s="14" customFormat="1" ht="20.25" customHeight="1" x14ac:dyDescent="0.2">
      <c r="A11" s="221">
        <v>5</v>
      </c>
      <c r="B11" s="115"/>
      <c r="C11" s="222"/>
    </row>
    <row r="12" spans="1:4" s="14" customFormat="1" ht="20.25" customHeight="1" x14ac:dyDescent="0.2">
      <c r="A12" s="221">
        <v>6</v>
      </c>
      <c r="B12" s="115"/>
      <c r="C12" s="222"/>
    </row>
    <row r="13" spans="1:4" s="14" customFormat="1" ht="20.25" customHeight="1" x14ac:dyDescent="0.2">
      <c r="A13" s="221">
        <v>7</v>
      </c>
      <c r="B13" s="60"/>
      <c r="C13" s="86"/>
    </row>
    <row r="14" spans="1:4" s="14" customFormat="1" ht="20.25" customHeight="1" x14ac:dyDescent="0.2">
      <c r="A14" s="221">
        <v>8</v>
      </c>
      <c r="B14" s="115"/>
      <c r="C14" s="222"/>
    </row>
    <row r="15" spans="1:4" s="14" customFormat="1" ht="20.25" customHeight="1" x14ac:dyDescent="0.2">
      <c r="A15" s="221">
        <v>9</v>
      </c>
      <c r="B15" s="115"/>
      <c r="C15" s="222"/>
    </row>
    <row r="16" spans="1:4" s="14" customFormat="1" ht="20.25" customHeight="1" x14ac:dyDescent="0.2">
      <c r="A16" s="221">
        <v>10</v>
      </c>
      <c r="B16" s="60"/>
      <c r="C16" s="86"/>
    </row>
    <row r="17" spans="1:4" s="14" customFormat="1" ht="20.25" customHeight="1" x14ac:dyDescent="0.2">
      <c r="A17" s="221">
        <v>11</v>
      </c>
      <c r="B17" s="115"/>
      <c r="C17" s="222"/>
    </row>
    <row r="18" spans="1:4" s="14" customFormat="1" ht="20.25" customHeight="1" x14ac:dyDescent="0.2">
      <c r="A18" s="221">
        <v>12</v>
      </c>
      <c r="B18" s="115"/>
      <c r="C18" s="222"/>
    </row>
    <row r="19" spans="1:4" s="14" customFormat="1" ht="20.25" customHeight="1" x14ac:dyDescent="0.2">
      <c r="A19" s="221">
        <v>13</v>
      </c>
      <c r="B19" s="60"/>
      <c r="C19" s="86"/>
    </row>
    <row r="20" spans="1:4" s="14" customFormat="1" ht="18.75" customHeight="1" x14ac:dyDescent="0.2">
      <c r="A20" s="221">
        <v>14</v>
      </c>
      <c r="B20" s="115"/>
      <c r="C20" s="222"/>
    </row>
    <row r="21" spans="1:4" s="14" customFormat="1" ht="20.25" customHeight="1" x14ac:dyDescent="0.2">
      <c r="A21" s="221">
        <v>15</v>
      </c>
      <c r="B21" s="115"/>
      <c r="C21" s="222"/>
    </row>
    <row r="22" spans="1:4" s="14" customFormat="1" ht="20.25" customHeight="1" x14ac:dyDescent="0.2">
      <c r="A22" s="221">
        <v>16</v>
      </c>
      <c r="B22" s="60"/>
      <c r="C22" s="86"/>
    </row>
    <row r="23" spans="1:4" s="14" customFormat="1" ht="20.25" customHeight="1" x14ac:dyDescent="0.2">
      <c r="A23" s="221">
        <v>17</v>
      </c>
      <c r="B23" s="115"/>
      <c r="C23" s="222"/>
    </row>
    <row r="24" spans="1:4" s="14" customFormat="1" ht="20.25" customHeight="1" x14ac:dyDescent="0.2">
      <c r="A24" s="221">
        <v>18</v>
      </c>
      <c r="B24" s="115"/>
      <c r="C24" s="222"/>
    </row>
    <row r="25" spans="1:4" s="14" customFormat="1" ht="20.25" customHeight="1" x14ac:dyDescent="0.2">
      <c r="A25" s="221">
        <v>19</v>
      </c>
      <c r="B25" s="60"/>
      <c r="C25" s="86"/>
    </row>
    <row r="26" spans="1:4" s="14" customFormat="1" ht="20.25" customHeight="1" x14ac:dyDescent="0.2">
      <c r="A26" s="221">
        <v>20</v>
      </c>
      <c r="B26" s="115"/>
      <c r="C26" s="222"/>
    </row>
    <row r="27" spans="1:4" s="14" customFormat="1" ht="20.25" customHeight="1" x14ac:dyDescent="0.2">
      <c r="A27" s="221">
        <v>21</v>
      </c>
      <c r="B27" s="115"/>
      <c r="C27" s="222"/>
    </row>
    <row r="28" spans="1:4" s="14" customFormat="1" ht="20.25" customHeight="1" x14ac:dyDescent="0.2">
      <c r="A28" s="221">
        <v>22</v>
      </c>
      <c r="B28" s="60"/>
      <c r="C28" s="86"/>
    </row>
    <row r="29" spans="1:4" s="14" customFormat="1" ht="20.25" customHeight="1" x14ac:dyDescent="0.2">
      <c r="A29" s="221">
        <v>23</v>
      </c>
      <c r="B29" s="115"/>
      <c r="C29" s="222"/>
    </row>
    <row r="30" spans="1:4" s="14" customFormat="1" ht="20.25" customHeight="1" x14ac:dyDescent="0.2">
      <c r="A30" s="221">
        <v>24</v>
      </c>
      <c r="B30" s="115"/>
      <c r="C30" s="222"/>
    </row>
    <row r="31" spans="1:4" s="14" customFormat="1" ht="20.25" customHeight="1" x14ac:dyDescent="0.2">
      <c r="A31" s="221">
        <v>25</v>
      </c>
      <c r="B31" s="60"/>
      <c r="C31" s="86"/>
    </row>
    <row r="32" spans="1:4" s="14" customFormat="1" ht="20.25" customHeight="1" x14ac:dyDescent="0.2">
      <c r="A32" s="224">
        <v>26</v>
      </c>
      <c r="B32" s="115"/>
      <c r="C32" s="222"/>
      <c r="D32" s="361" t="s">
        <v>223</v>
      </c>
    </row>
    <row r="33" spans="1:3" s="14" customFormat="1" ht="30" customHeight="1" thickBot="1" x14ac:dyDescent="0.25">
      <c r="A33" s="27"/>
      <c r="B33" s="53" t="s">
        <v>238</v>
      </c>
      <c r="C33" s="56">
        <f>SUM(C7:C32)</f>
        <v>0</v>
      </c>
    </row>
    <row r="43" spans="1:3" ht="16.5" customHeight="1" x14ac:dyDescent="0.2"/>
  </sheetData>
  <sheetProtection algorithmName="SHA-512" hashValue="Uv2yfSQcLlfS4tn+h/kSpBGBzQ/CTaMfx0TSCOIZ0OPpCpBtpDnbBEfZwqweVKjtgG6XN/cXHq7kokYRq8hQ+A==" saltValue="5XtvbtGTReH49t324GaPYw==" spinCount="100000" sheet="1" objects="1" scenarios="1"/>
  <customSheetViews>
    <customSheetView guid="{685A2E79-1796-44F8-B950-02A0300E5822}" fitToPage="1">
      <selection activeCell="D32" sqref="D32"/>
      <pageMargins left="0" right="0" top="0" bottom="0" header="0" footer="0"/>
      <printOptions horizontalCentered="1"/>
      <pageSetup scale="96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75" showRuler="0" topLeftCell="A3">
      <selection activeCell="C31" sqref="C31"/>
      <pageMargins left="0" right="0" top="0" bottom="0" header="0" footer="0"/>
      <printOptions horizontalCentered="1"/>
      <pageSetup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>
      <selection activeCell="A2" sqref="A2:C2"/>
      <pageMargins left="0" right="0" top="0" bottom="0" header="0" footer="0"/>
      <printOptions horizontalCentered="1"/>
      <pageSetup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C3"/>
    <mergeCell ref="A4:C4"/>
  </mergeCells>
  <phoneticPr fontId="4" type="noConversion"/>
  <dataValidations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7:C32" xr:uid="{00000000-0002-0000-0600-000000000000}">
      <formula1>-9999999999</formula1>
    </dataValidation>
  </dataValidations>
  <hyperlinks>
    <hyperlink ref="D7" location="'B-Administrative Expenses'!A1" display="Return to Administrative Expenses Worksheet" xr:uid="{00000000-0004-0000-0600-000000000000}"/>
    <hyperlink ref="D32" location="'B-Administrative Expenses'!A1" display="Return to Administrative Expenses Worksheet" xr:uid="{00000000-0004-0000-0600-000001000000}"/>
  </hyperlinks>
  <pageMargins left="0.75" right="0.75" top="1" bottom="1" header="0.5" footer="0.5"/>
  <pageSetup scale="58" orientation="portrait" r:id="rId4"/>
  <headerFooter scaleWithDoc="0">
    <oddFooter>&amp;CGroup Adult Foster Care Cost Report - Fiscal Year 2017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3">
    <pageSetUpPr fitToPage="1"/>
  </sheetPr>
  <dimension ref="A1:D43"/>
  <sheetViews>
    <sheetView zoomScaleNormal="100" zoomScalePageLayoutView="50" workbookViewId="0">
      <selection activeCell="F15" sqref="F15"/>
    </sheetView>
  </sheetViews>
  <sheetFormatPr defaultColWidth="9.140625" defaultRowHeight="12.75" x14ac:dyDescent="0.2"/>
  <cols>
    <col min="1" max="1" width="21.85546875" customWidth="1"/>
    <col min="2" max="2" width="50.5703125" customWidth="1"/>
    <col min="3" max="3" width="18.5703125" customWidth="1"/>
    <col min="4" max="4" width="52.140625" customWidth="1"/>
  </cols>
  <sheetData>
    <row r="1" spans="1:4" s="14" customFormat="1" ht="30" customHeight="1" x14ac:dyDescent="0.2">
      <c r="A1" s="15" t="s">
        <v>239</v>
      </c>
    </row>
    <row r="2" spans="1:4" s="14" customFormat="1" ht="30" customHeight="1" x14ac:dyDescent="0.2">
      <c r="A2" s="216" t="s">
        <v>1</v>
      </c>
      <c r="B2" s="20" t="str">
        <f>'General Information'!B3</f>
        <v>You MUST select your provider name in the General Information tab, line item G1.</v>
      </c>
    </row>
    <row r="3" spans="1:4" ht="42.75" customHeight="1" x14ac:dyDescent="0.2">
      <c r="A3" s="481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B3" s="481"/>
      <c r="C3" s="481"/>
    </row>
    <row r="4" spans="1:4" ht="60" customHeight="1" thickBot="1" x14ac:dyDescent="0.25">
      <c r="A4" s="481" t="s">
        <v>144</v>
      </c>
      <c r="B4" s="481"/>
      <c r="C4" s="481"/>
    </row>
    <row r="5" spans="1:4" ht="5.25" customHeight="1" thickBot="1" x14ac:dyDescent="0.25">
      <c r="A5" s="99"/>
      <c r="B5" s="100"/>
      <c r="C5" s="101"/>
    </row>
    <row r="6" spans="1:4" s="14" customFormat="1" ht="30" customHeight="1" thickBot="1" x14ac:dyDescent="0.25">
      <c r="A6" s="97" t="s">
        <v>240</v>
      </c>
      <c r="B6" s="98" t="s">
        <v>222</v>
      </c>
      <c r="C6" s="252" t="s">
        <v>91</v>
      </c>
    </row>
    <row r="7" spans="1:4" s="14" customFormat="1" ht="20.25" customHeight="1" thickTop="1" x14ac:dyDescent="0.2">
      <c r="A7" s="85">
        <v>1</v>
      </c>
      <c r="B7" s="60"/>
      <c r="C7" s="86"/>
      <c r="D7" s="361" t="s">
        <v>223</v>
      </c>
    </row>
    <row r="8" spans="1:4" s="14" customFormat="1" ht="20.25" customHeight="1" x14ac:dyDescent="0.2">
      <c r="A8" s="221">
        <v>2</v>
      </c>
      <c r="B8" s="115"/>
      <c r="C8" s="222"/>
    </row>
    <row r="9" spans="1:4" s="14" customFormat="1" ht="20.25" customHeight="1" x14ac:dyDescent="0.2">
      <c r="A9" s="221">
        <v>3</v>
      </c>
      <c r="B9" s="115"/>
      <c r="C9" s="222"/>
    </row>
    <row r="10" spans="1:4" s="14" customFormat="1" ht="20.25" customHeight="1" x14ac:dyDescent="0.2">
      <c r="A10" s="221">
        <v>4</v>
      </c>
      <c r="B10" s="60"/>
      <c r="C10" s="86"/>
    </row>
    <row r="11" spans="1:4" s="14" customFormat="1" ht="20.25" customHeight="1" x14ac:dyDescent="0.2">
      <c r="A11" s="221">
        <v>5</v>
      </c>
      <c r="B11" s="115"/>
      <c r="C11" s="222"/>
    </row>
    <row r="12" spans="1:4" s="14" customFormat="1" ht="20.25" customHeight="1" x14ac:dyDescent="0.2">
      <c r="A12" s="221">
        <v>6</v>
      </c>
      <c r="B12" s="115"/>
      <c r="C12" s="222"/>
    </row>
    <row r="13" spans="1:4" s="14" customFormat="1" ht="20.25" customHeight="1" x14ac:dyDescent="0.2">
      <c r="A13" s="221">
        <v>7</v>
      </c>
      <c r="B13" s="60"/>
      <c r="C13" s="86"/>
    </row>
    <row r="14" spans="1:4" s="14" customFormat="1" ht="20.25" customHeight="1" x14ac:dyDescent="0.2">
      <c r="A14" s="221">
        <v>8</v>
      </c>
      <c r="B14" s="115"/>
      <c r="C14" s="222"/>
    </row>
    <row r="15" spans="1:4" s="14" customFormat="1" ht="20.25" customHeight="1" x14ac:dyDescent="0.2">
      <c r="A15" s="221">
        <v>9</v>
      </c>
      <c r="B15" s="115"/>
      <c r="C15" s="222"/>
    </row>
    <row r="16" spans="1:4" s="14" customFormat="1" ht="20.25" customHeight="1" x14ac:dyDescent="0.2">
      <c r="A16" s="221">
        <v>10</v>
      </c>
      <c r="B16" s="60"/>
      <c r="C16" s="86"/>
    </row>
    <row r="17" spans="1:4" s="14" customFormat="1" ht="20.25" customHeight="1" x14ac:dyDescent="0.2">
      <c r="A17" s="221">
        <v>11</v>
      </c>
      <c r="B17" s="115"/>
      <c r="C17" s="222"/>
    </row>
    <row r="18" spans="1:4" s="14" customFormat="1" ht="20.25" customHeight="1" x14ac:dyDescent="0.2">
      <c r="A18" s="221">
        <v>12</v>
      </c>
      <c r="B18" s="115"/>
      <c r="C18" s="222"/>
    </row>
    <row r="19" spans="1:4" s="14" customFormat="1" ht="20.25" customHeight="1" x14ac:dyDescent="0.2">
      <c r="A19" s="221">
        <v>13</v>
      </c>
      <c r="B19" s="60"/>
      <c r="C19" s="86"/>
    </row>
    <row r="20" spans="1:4" s="14" customFormat="1" ht="18.75" customHeight="1" x14ac:dyDescent="0.2">
      <c r="A20" s="221">
        <v>14</v>
      </c>
      <c r="B20" s="115"/>
      <c r="C20" s="222"/>
    </row>
    <row r="21" spans="1:4" s="14" customFormat="1" ht="20.25" customHeight="1" x14ac:dyDescent="0.2">
      <c r="A21" s="221">
        <v>15</v>
      </c>
      <c r="B21" s="115"/>
      <c r="C21" s="222"/>
    </row>
    <row r="22" spans="1:4" s="14" customFormat="1" ht="20.25" customHeight="1" x14ac:dyDescent="0.2">
      <c r="A22" s="221">
        <v>16</v>
      </c>
      <c r="B22" s="60"/>
      <c r="C22" s="86"/>
    </row>
    <row r="23" spans="1:4" s="14" customFormat="1" ht="20.25" customHeight="1" x14ac:dyDescent="0.2">
      <c r="A23" s="221">
        <v>17</v>
      </c>
      <c r="B23" s="115"/>
      <c r="C23" s="222"/>
    </row>
    <row r="24" spans="1:4" s="14" customFormat="1" ht="20.25" customHeight="1" x14ac:dyDescent="0.2">
      <c r="A24" s="221">
        <v>18</v>
      </c>
      <c r="B24" s="115"/>
      <c r="C24" s="222"/>
    </row>
    <row r="25" spans="1:4" s="14" customFormat="1" ht="20.25" customHeight="1" x14ac:dyDescent="0.2">
      <c r="A25" s="221">
        <v>19</v>
      </c>
      <c r="B25" s="60"/>
      <c r="C25" s="86"/>
    </row>
    <row r="26" spans="1:4" s="14" customFormat="1" ht="20.25" customHeight="1" x14ac:dyDescent="0.2">
      <c r="A26" s="221">
        <v>20</v>
      </c>
      <c r="B26" s="115"/>
      <c r="C26" s="222"/>
    </row>
    <row r="27" spans="1:4" s="14" customFormat="1" ht="20.25" customHeight="1" x14ac:dyDescent="0.2">
      <c r="A27" s="221">
        <v>21</v>
      </c>
      <c r="B27" s="115"/>
      <c r="C27" s="222"/>
    </row>
    <row r="28" spans="1:4" s="14" customFormat="1" ht="20.25" customHeight="1" x14ac:dyDescent="0.2">
      <c r="A28" s="221">
        <v>22</v>
      </c>
      <c r="B28" s="60"/>
      <c r="C28" s="86"/>
    </row>
    <row r="29" spans="1:4" s="14" customFormat="1" ht="20.25" customHeight="1" x14ac:dyDescent="0.2">
      <c r="A29" s="221">
        <v>23</v>
      </c>
      <c r="B29" s="115"/>
      <c r="C29" s="222"/>
    </row>
    <row r="30" spans="1:4" s="14" customFormat="1" ht="20.25" customHeight="1" x14ac:dyDescent="0.2">
      <c r="A30" s="221">
        <v>24</v>
      </c>
      <c r="B30" s="115"/>
      <c r="C30" s="222"/>
    </row>
    <row r="31" spans="1:4" s="14" customFormat="1" ht="20.25" customHeight="1" x14ac:dyDescent="0.2">
      <c r="A31" s="221">
        <v>25</v>
      </c>
      <c r="B31" s="60"/>
      <c r="C31" s="86"/>
    </row>
    <row r="32" spans="1:4" s="14" customFormat="1" ht="20.25" customHeight="1" x14ac:dyDescent="0.2">
      <c r="A32" s="224">
        <v>26</v>
      </c>
      <c r="B32" s="115"/>
      <c r="C32" s="222"/>
      <c r="D32" s="361" t="s">
        <v>223</v>
      </c>
    </row>
    <row r="33" spans="1:3" s="14" customFormat="1" ht="30" customHeight="1" thickBot="1" x14ac:dyDescent="0.25">
      <c r="A33" s="27"/>
      <c r="B33" s="53" t="s">
        <v>241</v>
      </c>
      <c r="C33" s="56">
        <f>SUM(C7:C32)</f>
        <v>0</v>
      </c>
    </row>
    <row r="43" spans="1:3" ht="16.5" customHeight="1" x14ac:dyDescent="0.2"/>
  </sheetData>
  <sheetProtection algorithmName="SHA-512" hashValue="vE9NY3PM5jHizPzsRziJqqjpfkNGlp1eT4LwgaMD95BsSwQf8nd6a/6FLyeonCYbGAHh9m/4fpC1kZ9qM99HPQ==" saltValue="oB+zwscrvCZQsLjQ1wa7Dg==" spinCount="100000" sheet="1" objects="1" scenarios="1"/>
  <customSheetViews>
    <customSheetView guid="{685A2E79-1796-44F8-B950-02A0300E5822}" fitToPage="1">
      <selection activeCell="D32" sqref="D32"/>
      <pageMargins left="0" right="0" top="0" bottom="0" header="0" footer="0"/>
      <printOptions horizontalCentered="1"/>
      <pageSetup scale="86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75" showRuler="0" topLeftCell="A2">
      <selection activeCell="C31" sqref="C31"/>
      <pageMargins left="0" right="0" top="0" bottom="0" header="0" footer="0"/>
      <printOptions horizontalCentered="1"/>
      <pageSetup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topLeftCell="A2">
      <selection activeCell="A33" sqref="A32:A33"/>
      <pageMargins left="0" right="0" top="0" bottom="0" header="0" footer="0"/>
      <printOptions horizontalCentered="1"/>
      <pageSetup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C3"/>
    <mergeCell ref="A4:C4"/>
  </mergeCells>
  <phoneticPr fontId="4" type="noConversion"/>
  <dataValidations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7:C32" xr:uid="{00000000-0002-0000-0700-000000000000}">
      <formula1>-9999999999</formula1>
    </dataValidation>
  </dataValidations>
  <hyperlinks>
    <hyperlink ref="D7" location="'B-Administrative Expenses'!A1" display="Return to Administrative Expenses Worksheet" xr:uid="{00000000-0004-0000-0700-000000000000}"/>
    <hyperlink ref="D32" location="'B-Administrative Expenses'!A1" display="Return to Administrative Expenses Worksheet" xr:uid="{00000000-0004-0000-0700-000001000000}"/>
  </hyperlinks>
  <pageMargins left="0.75" right="0.75" top="1" bottom="1" header="0.5" footer="0.5"/>
  <pageSetup scale="63" orientation="portrait" r:id="rId4"/>
  <headerFooter scaleWithDoc="0">
    <oddFooter>&amp;CGroup Adult Foster Care Cost Report - Fiscal Year 2017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Q42"/>
  <sheetViews>
    <sheetView zoomScaleNormal="100" zoomScalePageLayoutView="40" workbookViewId="0">
      <selection activeCell="B33" sqref="B33"/>
    </sheetView>
  </sheetViews>
  <sheetFormatPr defaultColWidth="9.140625" defaultRowHeight="14.25" x14ac:dyDescent="0.2"/>
  <cols>
    <col min="1" max="1" width="22.42578125" style="157" customWidth="1"/>
    <col min="2" max="2" width="68.42578125" style="157" customWidth="1"/>
    <col min="3" max="3" width="25.140625" style="157" customWidth="1"/>
    <col min="4" max="8" width="15.5703125" style="157" customWidth="1"/>
    <col min="9" max="16384" width="9.140625" style="157"/>
  </cols>
  <sheetData>
    <row r="1" spans="1:17" s="155" customFormat="1" ht="30" customHeight="1" x14ac:dyDescent="0.2">
      <c r="A1" s="118" t="s">
        <v>242</v>
      </c>
    </row>
    <row r="2" spans="1:17" s="155" customFormat="1" ht="30" customHeight="1" x14ac:dyDescent="0.2">
      <c r="A2" s="220" t="s">
        <v>1</v>
      </c>
      <c r="B2" s="119" t="str">
        <f>'General Information'!B3</f>
        <v>You MUST select your provider name in the General Information tab, line item G1.</v>
      </c>
    </row>
    <row r="3" spans="1:17" ht="33.75" customHeight="1" x14ac:dyDescent="0.2">
      <c r="A3" s="482" t="str">
        <f>IF(AND('General Information'!$C$57:$C$58), CONCATENATE("Reporting Period: ", 'General Information'!$B$4), 'General Information'!$B$4)</f>
        <v>Enter your Fiscal Year 2025 start and end dates in the General Information tab, line items G28 and G29.</v>
      </c>
      <c r="B3" s="482"/>
      <c r="C3" s="482"/>
      <c r="D3" s="482"/>
      <c r="E3" s="482"/>
      <c r="F3" s="156"/>
      <c r="G3" s="156"/>
      <c r="H3" s="156"/>
    </row>
    <row r="4" spans="1:17" ht="33.75" customHeight="1" thickBot="1" x14ac:dyDescent="0.25">
      <c r="A4" s="482" t="s">
        <v>220</v>
      </c>
      <c r="B4" s="482"/>
      <c r="C4" s="482"/>
      <c r="D4" s="482"/>
      <c r="E4" s="482"/>
      <c r="F4" s="156"/>
      <c r="G4" s="156"/>
      <c r="H4" s="156"/>
    </row>
    <row r="5" spans="1:17" s="155" customFormat="1" ht="30" customHeight="1" thickBot="1" x14ac:dyDescent="0.25">
      <c r="A5" s="158"/>
      <c r="B5" s="124" t="s">
        <v>243</v>
      </c>
      <c r="C5" s="245" t="s">
        <v>149</v>
      </c>
      <c r="D5" s="246" t="s">
        <v>150</v>
      </c>
      <c r="E5" s="247" t="s">
        <v>151</v>
      </c>
      <c r="F5" s="280" t="s">
        <v>152</v>
      </c>
      <c r="G5" s="248" t="s">
        <v>153</v>
      </c>
      <c r="H5" s="249" t="s">
        <v>154</v>
      </c>
      <c r="K5" s="159"/>
      <c r="L5" s="159"/>
      <c r="M5" s="159"/>
      <c r="N5" s="159"/>
      <c r="O5" s="159"/>
      <c r="P5" s="159"/>
      <c r="Q5" s="159"/>
    </row>
    <row r="6" spans="1:17" s="155" customFormat="1" ht="20.25" customHeight="1" thickBot="1" x14ac:dyDescent="0.25">
      <c r="A6" s="158"/>
      <c r="B6" s="125" t="s">
        <v>244</v>
      </c>
      <c r="C6" s="126"/>
      <c r="D6" s="189"/>
      <c r="E6" s="190"/>
      <c r="F6" s="191"/>
      <c r="G6" s="191"/>
      <c r="H6" s="191"/>
    </row>
    <row r="7" spans="1:17" s="155" customFormat="1" ht="20.25" customHeight="1" thickBot="1" x14ac:dyDescent="0.25">
      <c r="A7" s="121" t="s">
        <v>245</v>
      </c>
      <c r="B7" s="122" t="s">
        <v>246</v>
      </c>
      <c r="C7" s="177" cm="1">
        <f t="array" ref="C7">_xlfn.IFS(AND(E7="",D7=""),0,AND(E7&gt;0,D7=""),"FTE IS MISSING",AND(D7&gt;0,E7=""),"TOTAL SALARY IS MISSING",AND(E7&gt;0,D7&gt;0),E7/D7)</f>
        <v>0</v>
      </c>
      <c r="D7" s="281"/>
      <c r="E7" s="365"/>
      <c r="F7" s="366"/>
      <c r="G7" s="367"/>
      <c r="H7" s="365"/>
    </row>
    <row r="8" spans="1:17" s="155" customFormat="1" ht="20.25" customHeight="1" thickBot="1" x14ac:dyDescent="0.25">
      <c r="A8" s="121" t="s">
        <v>247</v>
      </c>
      <c r="B8" s="122" t="s">
        <v>248</v>
      </c>
      <c r="C8" s="177" cm="1">
        <f t="array" ref="C8">_xlfn.IFS(AND(E8="",D8=""),0,AND(E8&gt;0,D8=""),"FTE IS MISSING",AND(D8&gt;0,E8=""),"TOTAL SALARY IS MISSING",AND(E8&gt;0,D8&gt;0),E8/D8)</f>
        <v>0</v>
      </c>
      <c r="D8" s="235"/>
      <c r="E8" s="368"/>
      <c r="F8" s="369"/>
      <c r="G8" s="370"/>
      <c r="H8" s="368"/>
    </row>
    <row r="9" spans="1:17" s="155" customFormat="1" ht="20.25" customHeight="1" thickBot="1" x14ac:dyDescent="0.25">
      <c r="A9" s="121" t="s">
        <v>249</v>
      </c>
      <c r="B9" s="122" t="s">
        <v>250</v>
      </c>
      <c r="C9" s="177" cm="1">
        <f t="array" ref="C9">_xlfn.IFS(AND(E9="",D9=""),0,AND(E9&gt;0,D9=""),"FTE IS MISSING",AND(D9&gt;0,E9=""),"TOTAL SALARY IS MISSING",AND(E9&gt;0,D9&gt;0),E9/D9)</f>
        <v>0</v>
      </c>
      <c r="D9" s="235"/>
      <c r="E9" s="368"/>
      <c r="F9" s="369"/>
      <c r="G9" s="370"/>
      <c r="H9" s="368"/>
    </row>
    <row r="10" spans="1:17" s="155" customFormat="1" ht="20.25" customHeight="1" thickBot="1" x14ac:dyDescent="0.25">
      <c r="A10" s="121" t="s">
        <v>251</v>
      </c>
      <c r="B10" s="122" t="s">
        <v>252</v>
      </c>
      <c r="C10" s="177" cm="1">
        <f t="array" ref="C10">_xlfn.IFS(AND(E10="",D10=""),0,AND(E10&gt;0,D10=""),"FTE IS MISSING",AND(D10&gt;0,E10=""),"TOTAL SALARY IS MISSING",AND(E10&gt;0,D10&gt;0),E10/D10)</f>
        <v>0</v>
      </c>
      <c r="D10" s="235"/>
      <c r="E10" s="368"/>
      <c r="F10" s="369"/>
      <c r="G10" s="370"/>
      <c r="H10" s="368"/>
    </row>
    <row r="11" spans="1:17" s="155" customFormat="1" ht="20.25" customHeight="1" thickBot="1" x14ac:dyDescent="0.25">
      <c r="A11" s="121" t="s">
        <v>253</v>
      </c>
      <c r="B11" s="122" t="s">
        <v>254</v>
      </c>
      <c r="C11" s="177" cm="1">
        <f t="array" ref="C11">_xlfn.IFS(AND(E11="",D11=""),0,AND(E11&gt;0,D11=""),"FTE IS MISSING",AND(D11&gt;0,E11=""),"TOTAL SALARY IS MISSING",AND(E11&gt;0,D11&gt;0),E11/D11)</f>
        <v>0</v>
      </c>
      <c r="D11" s="235"/>
      <c r="E11" s="368"/>
      <c r="F11" s="369"/>
      <c r="G11" s="370"/>
      <c r="H11" s="368"/>
    </row>
    <row r="12" spans="1:17" s="155" customFormat="1" ht="20.25" customHeight="1" thickBot="1" x14ac:dyDescent="0.25">
      <c r="A12" s="121" t="s">
        <v>255</v>
      </c>
      <c r="B12" s="122" t="s">
        <v>256</v>
      </c>
      <c r="C12" s="177" cm="1">
        <f t="array" ref="C12">_xlfn.IFS(AND(E12="",D12=""),0,AND(E12&gt;0,D12=""),"FTE IS MISSING",AND(D12&gt;0,E12=""),"TOTAL SALARY IS MISSING",AND(E12&gt;0,D12&gt;0),E12/D12)</f>
        <v>0</v>
      </c>
      <c r="D12" s="235"/>
      <c r="E12" s="368"/>
      <c r="F12" s="369"/>
      <c r="G12" s="370"/>
      <c r="H12" s="368"/>
    </row>
    <row r="13" spans="1:17" s="155" customFormat="1" ht="20.25" customHeight="1" thickBot="1" x14ac:dyDescent="0.25">
      <c r="A13" s="121" t="s">
        <v>257</v>
      </c>
      <c r="B13" s="122" t="s">
        <v>258</v>
      </c>
      <c r="C13" s="177" cm="1">
        <f t="array" ref="C13">_xlfn.IFS(AND(E13="",D13=""),0,AND(E13&gt;0,D13=""),"FTE IS MISSING",AND(D13&gt;0,E13=""),"TOTAL SALARY IS MISSING",AND(E13&gt;0,D13&gt;0),E13/D13)</f>
        <v>0</v>
      </c>
      <c r="D13" s="240"/>
      <c r="E13" s="371"/>
      <c r="F13" s="372"/>
      <c r="G13" s="373"/>
      <c r="H13" s="371"/>
    </row>
    <row r="14" spans="1:17" s="155" customFormat="1" ht="26.25" thickBot="1" x14ac:dyDescent="0.25">
      <c r="A14" s="121"/>
      <c r="B14" s="131" t="s">
        <v>259</v>
      </c>
      <c r="C14" s="245" t="s">
        <v>171</v>
      </c>
      <c r="D14" s="246" t="s">
        <v>150</v>
      </c>
      <c r="E14" s="278" t="s">
        <v>151</v>
      </c>
      <c r="F14" s="279" t="s">
        <v>152</v>
      </c>
      <c r="G14" s="248" t="s">
        <v>153</v>
      </c>
      <c r="H14" s="249" t="s">
        <v>154</v>
      </c>
    </row>
    <row r="15" spans="1:17" s="155" customFormat="1" ht="30" customHeight="1" x14ac:dyDescent="0.2">
      <c r="A15" s="121" t="s">
        <v>260</v>
      </c>
      <c r="B15" s="192" t="s">
        <v>261</v>
      </c>
      <c r="C15" s="349">
        <f>SUM(E15:H15)</f>
        <v>0</v>
      </c>
      <c r="D15" s="132">
        <f>'C1-Other Direct Staffing'!D33</f>
        <v>0</v>
      </c>
      <c r="E15" s="181">
        <f>'C1-Other Direct Staffing'!E33</f>
        <v>0</v>
      </c>
      <c r="F15" s="182">
        <f>'C1-Other Direct Staffing'!F33</f>
        <v>0</v>
      </c>
      <c r="G15" s="183">
        <f>'C1-Other Direct Staffing'!G33</f>
        <v>0</v>
      </c>
      <c r="H15" s="181">
        <f>'C1-Other Direct Staffing'!H33</f>
        <v>0</v>
      </c>
    </row>
    <row r="16" spans="1:17" s="155" customFormat="1" ht="30" customHeight="1" thickBot="1" x14ac:dyDescent="0.25">
      <c r="A16" s="121" t="s">
        <v>262</v>
      </c>
      <c r="B16" s="120" t="s">
        <v>263</v>
      </c>
      <c r="C16" s="351">
        <f>SUM(E16:H16)</f>
        <v>0</v>
      </c>
      <c r="D16" s="178">
        <f>SUM(D7:D13,D15)</f>
        <v>0</v>
      </c>
      <c r="E16" s="184">
        <f>SUM(E7:E13,E15)</f>
        <v>0</v>
      </c>
      <c r="F16" s="185">
        <f>SUM(F7:F13,F15)</f>
        <v>0</v>
      </c>
      <c r="G16" s="186">
        <f>SUM(G7:G13,G15)</f>
        <v>0</v>
      </c>
      <c r="H16" s="184">
        <f>SUM(H7:H13,H15)</f>
        <v>0</v>
      </c>
    </row>
    <row r="17" spans="1:17" s="155" customFormat="1" ht="5.25" customHeight="1" thickBot="1" x14ac:dyDescent="0.25">
      <c r="A17" s="62"/>
      <c r="B17" s="176"/>
      <c r="C17" s="194"/>
      <c r="D17" s="194"/>
      <c r="E17" s="194"/>
      <c r="F17" s="194"/>
      <c r="G17" s="194"/>
      <c r="H17" s="194"/>
    </row>
    <row r="18" spans="1:17" s="155" customFormat="1" ht="18.75" customHeight="1" x14ac:dyDescent="0.2">
      <c r="A18" s="121" t="s">
        <v>264</v>
      </c>
      <c r="B18" s="122" t="s">
        <v>265</v>
      </c>
      <c r="C18" s="282"/>
      <c r="D18" s="127"/>
      <c r="E18" s="173"/>
      <c r="F18" s="127"/>
      <c r="G18" s="127"/>
      <c r="H18" s="127"/>
    </row>
    <row r="19" spans="1:17" s="155" customFormat="1" ht="18.75" customHeight="1" x14ac:dyDescent="0.2">
      <c r="A19" s="121" t="s">
        <v>266</v>
      </c>
      <c r="B19" s="122" t="s">
        <v>267</v>
      </c>
      <c r="C19" s="250"/>
      <c r="D19"/>
      <c r="E19"/>
      <c r="F19"/>
      <c r="G19"/>
      <c r="H19"/>
    </row>
    <row r="20" spans="1:17" s="155" customFormat="1" ht="18.75" customHeight="1" thickBot="1" x14ac:dyDescent="0.25">
      <c r="A20" s="121" t="s">
        <v>268</v>
      </c>
      <c r="B20" s="120" t="s">
        <v>269</v>
      </c>
      <c r="C20" s="352">
        <f>SUM(C16,C18:C19)</f>
        <v>0</v>
      </c>
      <c r="D20"/>
      <c r="E20"/>
      <c r="F20"/>
      <c r="G20"/>
      <c r="H20"/>
      <c r="K20" s="159"/>
      <c r="L20" s="159"/>
      <c r="M20" s="159"/>
      <c r="N20" s="159"/>
      <c r="O20" s="159"/>
      <c r="P20" s="159"/>
      <c r="Q20" s="159"/>
    </row>
    <row r="21" spans="1:17" s="155" customFormat="1" ht="15.75" x14ac:dyDescent="0.2">
      <c r="A21" s="121"/>
      <c r="B21" s="120"/>
      <c r="C21"/>
      <c r="D21"/>
      <c r="E21"/>
      <c r="F21"/>
      <c r="G21"/>
      <c r="H21"/>
      <c r="K21" s="159"/>
      <c r="L21" s="159"/>
      <c r="M21" s="159"/>
      <c r="N21" s="159"/>
      <c r="O21" s="159"/>
      <c r="P21" s="159"/>
      <c r="Q21" s="159"/>
    </row>
    <row r="22" spans="1:17" s="155" customFormat="1" ht="18.75" customHeight="1" thickBot="1" x14ac:dyDescent="0.25">
      <c r="A22" s="157"/>
      <c r="B22" s="120" t="s">
        <v>270</v>
      </c>
      <c r="C22" s="157"/>
      <c r="D22" s="157"/>
      <c r="E22"/>
      <c r="F22"/>
      <c r="G22"/>
      <c r="H22"/>
      <c r="K22" s="159"/>
      <c r="L22" s="159"/>
      <c r="M22" s="159"/>
      <c r="N22" s="159"/>
      <c r="O22" s="159"/>
      <c r="P22" s="159"/>
      <c r="Q22" s="159"/>
    </row>
    <row r="23" spans="1:17" s="155" customFormat="1" ht="21" customHeight="1" thickBot="1" x14ac:dyDescent="0.25">
      <c r="A23" s="121" t="s">
        <v>271</v>
      </c>
      <c r="B23" s="122" t="s">
        <v>272</v>
      </c>
      <c r="C23" s="288"/>
      <c r="D23" s="1" t="s">
        <v>273</v>
      </c>
      <c r="E23"/>
      <c r="F23"/>
      <c r="G23"/>
      <c r="H23"/>
      <c r="K23" s="159"/>
      <c r="L23" s="159"/>
      <c r="M23" s="159"/>
      <c r="N23" s="159"/>
      <c r="O23" s="159"/>
      <c r="P23" s="159"/>
      <c r="Q23" s="159"/>
    </row>
    <row r="24" spans="1:17" s="155" customFormat="1" x14ac:dyDescent="0.2">
      <c r="A24" s="121"/>
      <c r="B24" s="318"/>
      <c r="C24"/>
      <c r="D24" s="144"/>
      <c r="E24" s="143"/>
      <c r="F24" s="143"/>
      <c r="G24" s="143"/>
      <c r="H24" s="143"/>
    </row>
    <row r="25" spans="1:17" s="161" customFormat="1" ht="16.5" thickBot="1" x14ac:dyDescent="0.25">
      <c r="A25" s="157"/>
      <c r="B25" s="120" t="s">
        <v>274</v>
      </c>
      <c r="C25" s="157"/>
      <c r="D25" s="157"/>
      <c r="E25" s="157"/>
      <c r="F25" s="157"/>
      <c r="G25" s="146"/>
      <c r="H25" s="146"/>
    </row>
    <row r="26" spans="1:17" s="155" customFormat="1" ht="20.25" customHeight="1" thickBot="1" x14ac:dyDescent="0.25">
      <c r="A26" s="121" t="s">
        <v>275</v>
      </c>
      <c r="B26" s="122" t="s">
        <v>1131</v>
      </c>
      <c r="C26" s="288"/>
      <c r="D26" s="157"/>
      <c r="E26" s="157"/>
      <c r="F26" s="157"/>
      <c r="G26"/>
      <c r="H26"/>
    </row>
    <row r="27" spans="1:17" s="161" customFormat="1" x14ac:dyDescent="0.2">
      <c r="A27" s="157"/>
      <c r="B27" s="157"/>
      <c r="C27" s="157"/>
      <c r="D27" s="157"/>
      <c r="E27" s="157"/>
      <c r="F27" s="157"/>
      <c r="G27"/>
      <c r="H27"/>
    </row>
    <row r="28" spans="1:17" s="161" customFormat="1" ht="16.5" thickBot="1" x14ac:dyDescent="0.25">
      <c r="A28" s="155"/>
      <c r="B28" s="120" t="s">
        <v>276</v>
      </c>
      <c r="C28" s="143"/>
      <c r="E28" s="157"/>
      <c r="F28" s="157"/>
      <c r="G28"/>
      <c r="H28"/>
    </row>
    <row r="29" spans="1:17" s="161" customFormat="1" ht="26.25" thickBot="1" x14ac:dyDescent="0.25">
      <c r="A29" s="121" t="s">
        <v>277</v>
      </c>
      <c r="B29" s="318" t="s">
        <v>278</v>
      </c>
      <c r="C29" s="363"/>
      <c r="F29"/>
      <c r="G29"/>
      <c r="H29"/>
    </row>
    <row r="30" spans="1:17" s="155" customFormat="1" ht="15" thickBot="1" x14ac:dyDescent="0.25">
      <c r="A30" s="158"/>
      <c r="B30" s="145"/>
      <c r="C30" s="146"/>
      <c r="D30" s="147"/>
      <c r="E30" s="146"/>
      <c r="F30" s="146"/>
      <c r="G30" s="163"/>
      <c r="H30" s="163"/>
    </row>
    <row r="31" spans="1:17" ht="15.75" x14ac:dyDescent="0.2">
      <c r="A31" s="121" t="s">
        <v>279</v>
      </c>
      <c r="B31" s="148" t="s">
        <v>280</v>
      </c>
      <c r="C31" s="484"/>
      <c r="D31" s="485"/>
      <c r="E31" s="485"/>
      <c r="F31" s="485"/>
      <c r="G31" s="485"/>
      <c r="H31" s="485"/>
      <c r="I31" s="485"/>
      <c r="J31" s="486"/>
    </row>
    <row r="32" spans="1:17" x14ac:dyDescent="0.2">
      <c r="A32" s="158"/>
      <c r="B32" s="162"/>
      <c r="C32" s="487"/>
      <c r="D32" s="488"/>
      <c r="E32" s="488"/>
      <c r="F32" s="488"/>
      <c r="G32" s="488"/>
      <c r="H32" s="488"/>
      <c r="I32" s="488"/>
      <c r="J32" s="489"/>
    </row>
    <row r="33" spans="1:10" x14ac:dyDescent="0.2">
      <c r="A33" s="158"/>
      <c r="B33" s="162"/>
      <c r="C33" s="487"/>
      <c r="D33" s="488"/>
      <c r="E33" s="488"/>
      <c r="F33" s="488"/>
      <c r="G33" s="488"/>
      <c r="H33" s="488"/>
      <c r="I33" s="488"/>
      <c r="J33" s="489"/>
    </row>
    <row r="34" spans="1:10" ht="15.75" x14ac:dyDescent="0.2">
      <c r="A34" s="154"/>
      <c r="B34" s="161"/>
      <c r="C34" s="487"/>
      <c r="D34" s="488"/>
      <c r="E34" s="488"/>
      <c r="F34" s="488"/>
      <c r="G34" s="488"/>
      <c r="H34" s="488"/>
      <c r="I34" s="488"/>
      <c r="J34" s="489"/>
    </row>
    <row r="35" spans="1:10" x14ac:dyDescent="0.2">
      <c r="A35" s="155"/>
      <c r="B35" s="155"/>
      <c r="C35" s="487"/>
      <c r="D35" s="488"/>
      <c r="E35" s="488"/>
      <c r="F35" s="488"/>
      <c r="G35" s="488"/>
      <c r="H35" s="488"/>
      <c r="I35" s="488"/>
      <c r="J35" s="489"/>
    </row>
    <row r="36" spans="1:10" x14ac:dyDescent="0.2">
      <c r="C36" s="487"/>
      <c r="D36" s="488"/>
      <c r="E36" s="488"/>
      <c r="F36" s="488"/>
      <c r="G36" s="488"/>
      <c r="H36" s="488"/>
      <c r="I36" s="488"/>
      <c r="J36" s="489"/>
    </row>
    <row r="37" spans="1:10" ht="15" thickBot="1" x14ac:dyDescent="0.25">
      <c r="C37" s="490"/>
      <c r="D37" s="491"/>
      <c r="E37" s="491"/>
      <c r="F37" s="491"/>
      <c r="G37" s="491"/>
      <c r="H37" s="491"/>
      <c r="I37" s="491"/>
      <c r="J37" s="492"/>
    </row>
    <row r="42" spans="1:10" ht="16.5" customHeight="1" x14ac:dyDescent="0.2"/>
  </sheetData>
  <sheetProtection algorithmName="SHA-512" hashValue="2NfaySLaDjzxR7bVo9EjmZriQG1zu/zxEyeXJtx09nGisSGx0yfrKI8FQgfCjcB21x6eFpUiPIZXCRbMB17c8w==" saltValue="oNWPG+iSgI6bM4y8OY4WzA==" spinCount="100000" sheet="1" objects="1" scenarios="1"/>
  <customSheetViews>
    <customSheetView guid="{685A2E79-1796-44F8-B950-02A0300E5822}" fitToPage="1" topLeftCell="A4">
      <selection activeCell="A18" sqref="A18:XFD18"/>
      <pageMargins left="0" right="0" top="0" bottom="0" header="0" footer="0"/>
      <pageSetup scale="57" orientation="portrait" r:id="rId1"/>
    </customSheetView>
  </customSheetViews>
  <mergeCells count="3">
    <mergeCell ref="A3:E3"/>
    <mergeCell ref="A4:E4"/>
    <mergeCell ref="C31:J37"/>
  </mergeCells>
  <dataValidations count="5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18:C19 E7:H13" xr:uid="{00000000-0002-0000-0800-000000000000}">
      <formula1>-9999999999</formula1>
    </dataValidation>
    <dataValidation type="custom" allowBlank="1" showInputMessage="1" showErrorMessage="1" errorTitle="Enter the nearest quarter-hour" error="You must enter a number. If you do not enter a whole number, the decimal must be .25, .50, or .75." promptTitle="Enter the nearest quarter-hour" prompt="Enter a number. If you do not enter a whole number, the decimal must be .25, .50, or .75." sqref="C29" xr:uid="{00000000-0002-0000-0800-000001000000}">
      <formula1>MOD(C29,0.25)=0</formula1>
    </dataValidation>
    <dataValidation type="whole" operator="greaterThanOrEqual" allowBlank="1" showInputMessage="1" showErrorMessage="1" errorTitle="Whole Numbers Only" error="Enter a whole number." promptTitle="Whole Numbers Only" prompt="Enter a whole number." sqref="C26" xr:uid="{00000000-0002-0000-0800-000002000000}">
      <formula1>0</formula1>
    </dataValidation>
    <dataValidation type="decimal" allowBlank="1" showInputMessage="1" showErrorMessage="1" errorTitle="Enter a number" error="You must enter a number. Decimal points are allowed. " promptTitle="Enter a Number " prompt="You must enter a number. Decimal points are allowed. " sqref="D7:D13" xr:uid="{00000000-0002-0000-0800-000003000000}">
      <formula1>0</formula1>
      <formula2>100000</formula2>
    </dataValidation>
    <dataValidation type="whole" operator="greaterThanOrEqual" showInputMessage="1" showErrorMessage="1" errorTitle="Whole Numbers Only" error="Enter a whole number greater than 0." promptTitle="Whole Numbers Only" prompt="Enter a whole number greater than 0." sqref="C23" xr:uid="{00000000-0002-0000-0800-000004000000}">
      <formula1>1</formula1>
    </dataValidation>
  </dataValidations>
  <hyperlinks>
    <hyperlink ref="B15" location="'C1-Other Direct Staffing'!A1" display="Other Direct Staffing Expense Details" xr:uid="{00000000-0004-0000-0800-000000000000}"/>
  </hyperlinks>
  <pageMargins left="0.75" right="0.75" top="1" bottom="1" header="0.5" footer="0.5"/>
  <pageSetup scale="60" orientation="landscape" r:id="rId2"/>
  <headerFooter scaleWithDoc="0">
    <oddFooter>&amp;CGroup Adult Foster Care Cost Report - Fiscal Year 2017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3689B77F64F94BA8FA631416A84FF6" ma:contentTypeVersion="17" ma:contentTypeDescription="Create a new document." ma:contentTypeScope="" ma:versionID="ee01cc395414e4e29960b59d99b45d4e">
  <xsd:schema xmlns:xsd="http://www.w3.org/2001/XMLSchema" xmlns:xs="http://www.w3.org/2001/XMLSchema" xmlns:p="http://schemas.microsoft.com/office/2006/metadata/properties" xmlns:ns2="0772689b-326b-46a5-b84c-c726c57fbc8b" xmlns:ns3="9ee3d2ba-7328-44ae-87fe-aca0b3dbec46" targetNamespace="http://schemas.microsoft.com/office/2006/metadata/properties" ma:root="true" ma:fieldsID="c95429457995fac21d858585c1732cc8" ns2:_="" ns3:_="">
    <xsd:import namespace="0772689b-326b-46a5-b84c-c726c57fbc8b"/>
    <xsd:import namespace="9ee3d2ba-7328-44ae-87fe-aca0b3dbec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72689b-326b-46a5-b84c-c726c57fbc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a9506d4-cf35-41b9-9e25-5432453bcc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" ma:index="24" nillable="true" ma:displayName="Date " ma:format="DateOnly" ma:internalName="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e3d2ba-7328-44ae-87fe-aca0b3dbec4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72689b-326b-46a5-b84c-c726c57fbc8b">
      <Terms xmlns="http://schemas.microsoft.com/office/infopath/2007/PartnerControls"/>
    </lcf76f155ced4ddcb4097134ff3c332f>
    <SharedWithUsers xmlns="9ee3d2ba-7328-44ae-87fe-aca0b3dbec46">
      <UserInfo>
        <DisplayName>Hyewon Lee</DisplayName>
        <AccountId>8</AccountId>
        <AccountType/>
      </UserInfo>
      <UserInfo>
        <DisplayName>Sahil Tembulkar</DisplayName>
        <AccountId>790</AccountId>
        <AccountType/>
      </UserInfo>
    </SharedWithUsers>
    <Date xmlns="0772689b-326b-46a5-b84c-c726c57fbc8b" xsi:nil="true"/>
  </documentManagement>
</p:properties>
</file>

<file path=customXml/itemProps1.xml><?xml version="1.0" encoding="utf-8"?>
<ds:datastoreItem xmlns:ds="http://schemas.openxmlformats.org/officeDocument/2006/customXml" ds:itemID="{614668ED-B98C-413B-8E19-FAEF6B641C7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FFDB7D-27A0-4DE2-98EB-6095B5AB4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72689b-326b-46a5-b84c-c726c57fbc8b"/>
    <ds:schemaRef ds:uri="9ee3d2ba-7328-44ae-87fe-aca0b3dbec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C04407D-2CF3-4003-A31B-94D5B11E957A}">
  <ds:schemaRefs>
    <ds:schemaRef ds:uri="http://schemas.microsoft.com/office/2006/documentManagement/types"/>
    <ds:schemaRef ds:uri="http://purl.org/dc/elements/1.1/"/>
    <ds:schemaRef ds:uri="http://purl.org/dc/terms/"/>
    <ds:schemaRef ds:uri="9ee3d2ba-7328-44ae-87fe-aca0b3dbec46"/>
    <ds:schemaRef ds:uri="0772689b-326b-46a5-b84c-c726c57fbc8b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40</vt:i4>
      </vt:variant>
    </vt:vector>
  </HeadingPairs>
  <TitlesOfParts>
    <vt:vector size="56" baseType="lpstr">
      <vt:lpstr>General Information</vt:lpstr>
      <vt:lpstr>A-Revenue</vt:lpstr>
      <vt:lpstr>A1-Other Revenue</vt:lpstr>
      <vt:lpstr>B-Administrative Expenses</vt:lpstr>
      <vt:lpstr>B1-Other Indirect Staffing</vt:lpstr>
      <vt:lpstr>B2-Occupancy Expenses</vt:lpstr>
      <vt:lpstr>B3-Other Admin Expenses</vt:lpstr>
      <vt:lpstr>B4-Non-Reimbursable Expense</vt:lpstr>
      <vt:lpstr>C-Direct Care Expenses</vt:lpstr>
      <vt:lpstr>C1-Other Direct Staffing</vt:lpstr>
      <vt:lpstr>Summary</vt:lpstr>
      <vt:lpstr>Stmt Certification</vt:lpstr>
      <vt:lpstr>GAFC Provider List</vt:lpstr>
      <vt:lpstr>RawData GAFC</vt:lpstr>
      <vt:lpstr>UpdateData</vt:lpstr>
      <vt:lpstr>Lookup</vt:lpstr>
      <vt:lpstr>AFCFilers</vt:lpstr>
      <vt:lpstr>AFCProviders</vt:lpstr>
      <vt:lpstr>'GAFC Provider List'!AFCProviders2</vt:lpstr>
      <vt:lpstr>DropDeadDate</vt:lpstr>
      <vt:lpstr>EndDate</vt:lpstr>
      <vt:lpstr>FileName</vt:lpstr>
      <vt:lpstr>Footer</vt:lpstr>
      <vt:lpstr>For</vt:lpstr>
      <vt:lpstr>Header</vt:lpstr>
      <vt:lpstr>NonReimburseableExpenseDetails</vt:lpstr>
      <vt:lpstr>OfficerDate</vt:lpstr>
      <vt:lpstr>Operating_Results_and_Margin</vt:lpstr>
      <vt:lpstr>OrganizationName</vt:lpstr>
      <vt:lpstr>OtherAdministrativeExpenseDetails</vt:lpstr>
      <vt:lpstr>OtherDirectStaffingExpenseDetails</vt:lpstr>
      <vt:lpstr>OtherIndirectStaffingExpenseDetails</vt:lpstr>
      <vt:lpstr>OtherRevenue</vt:lpstr>
      <vt:lpstr>OtherRevenueDetails</vt:lpstr>
      <vt:lpstr>PreparerDate</vt:lpstr>
      <vt:lpstr>'A1-Other Revenue'!Print_Area</vt:lpstr>
      <vt:lpstr>'A-Revenue'!Print_Area</vt:lpstr>
      <vt:lpstr>'B1-Other Indirect Staffing'!Print_Area</vt:lpstr>
      <vt:lpstr>'B2-Occupancy Expenses'!Print_Area</vt:lpstr>
      <vt:lpstr>'B3-Other Admin Expenses'!Print_Area</vt:lpstr>
      <vt:lpstr>'B4-Non-Reimbursable Expense'!Print_Area</vt:lpstr>
      <vt:lpstr>'B-Administrative Expenses'!Print_Area</vt:lpstr>
      <vt:lpstr>'C1-Other Direct Staffing'!Print_Area</vt:lpstr>
      <vt:lpstr>'GAFC Provider List'!Print_Area</vt:lpstr>
      <vt:lpstr>'General Information'!Print_Area</vt:lpstr>
      <vt:lpstr>'Stmt Certification'!Print_Area</vt:lpstr>
      <vt:lpstr>Summary!Print_Area</vt:lpstr>
      <vt:lpstr>'General Information'!Print_Titles</vt:lpstr>
      <vt:lpstr>UpdateData!Print_Titles</vt:lpstr>
      <vt:lpstr>ReportYear</vt:lpstr>
      <vt:lpstr>StartDate</vt:lpstr>
      <vt:lpstr>TypeOfCare</vt:lpstr>
      <vt:lpstr>'GAFC Provider List'!UnregisteredAgency</vt:lpstr>
      <vt:lpstr>UpdatedBy</vt:lpstr>
      <vt:lpstr>UpdatedOn</vt:lpstr>
      <vt:lpstr>YesORNo</vt:lpstr>
    </vt:vector>
  </TitlesOfParts>
  <Manager/>
  <Company>CHIA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AFC Cost Report 2014</dc:title>
  <dc:subject>Adult Foster Care Cost Report</dc:subject>
  <dc:creator>tfaiella</dc:creator>
  <cp:keywords>AFCCR2014</cp:keywords>
  <dc:description>Adult Foster Care Cost Report 2014. Non-Group.</dc:description>
  <cp:lastModifiedBy>Sahil Tembulkar</cp:lastModifiedBy>
  <cp:revision/>
  <dcterms:created xsi:type="dcterms:W3CDTF">2006-05-03T18:36:18Z</dcterms:created>
  <dcterms:modified xsi:type="dcterms:W3CDTF">2026-03-12T20:29:50Z</dcterms:modified>
  <cp:category>Cost Report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0x010100033689B77F64F94BA8FA631416A84FF6</vt:lpwstr>
  </property>
  <property fmtid="{D5CDD505-2E9C-101B-9397-08002B2CF9AE}" pid="3" name="MediaServiceImageTags">
    <vt:lpwstr/>
  </property>
</Properties>
</file>