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tiff" ContentType="image/tiff"/>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codeName="{DD97A8EA-9A9A-E61F-A557-7D5A7D7259CE}"/>
  <workbookPr backupFile="1" codeName="ThisWorkbook" defaultThemeVersion="124226"/>
  <mc:AlternateContent xmlns:mc="http://schemas.openxmlformats.org/markup-compatibility/2006">
    <mc:Choice Requires="x15">
      <x15ac:absPath xmlns:x15ac="http://schemas.microsoft.com/office/spreadsheetml/2010/11/ac" url="https://chiama.sharepoint.com/sites/PFA-Pricing/Shared Documents/Pricing/Cost Reports - 2023 forward/Adult Day Health (ADH)/FY2025/5. Final Cost Report Documents/Final Deployment Documents/"/>
    </mc:Choice>
  </mc:AlternateContent>
  <xr:revisionPtr revIDLastSave="15" documentId="8_{1CF9E0F3-EE7B-4091-B0DA-95E55D4D192D}" xr6:coauthVersionLast="47" xr6:coauthVersionMax="47" xr10:uidLastSave="{E3393535-1A28-4D49-96A5-638EB7836946}"/>
  <workbookProtection workbookAlgorithmName="SHA-512" workbookHashValue="x7G1+XcXL6xloT6rZY972aD+2Y3dPxiGVpooP/cPJYTMjH3FWBl37l40I6ly4gj7wvoEd3BqtZlaISyKmXfshg==" workbookSaltValue="mk2mvhXtyXBfep2q1FgkYw==" workbookSpinCount="100000" lockStructure="1"/>
  <bookViews>
    <workbookView xWindow="-110" yWindow="-110" windowWidth="19420" windowHeight="11500" tabRatio="804" xr2:uid="{00000000-000D-0000-FFFF-FFFF00000000}"/>
  </bookViews>
  <sheets>
    <sheet name="Legend" sheetId="20" r:id="rId1"/>
    <sheet name="1. Agency Information" sheetId="19" r:id="rId2"/>
    <sheet name="2. SchA - General Information" sheetId="3" r:id="rId3"/>
    <sheet name="3. SchB - Program &amp; Operations" sheetId="4" r:id="rId4"/>
    <sheet name="4. SchC - Transportation" sheetId="18" r:id="rId5"/>
    <sheet name="5. SchD - Staffing Information" sheetId="7" r:id="rId6"/>
    <sheet name="6. SchE - Statement of Expenses" sheetId="11" r:id="rId7"/>
    <sheet name="7. SchF - Allocation" sheetId="13" r:id="rId8"/>
    <sheet name="8. SchG - Statement of Revenue" sheetId="15" r:id="rId9"/>
    <sheet name="9. Accuracy of Report" sheetId="17" r:id="rId10"/>
    <sheet name="System Data" sheetId="25" state="hidden" r:id="rId11"/>
    <sheet name="Raw Data" sheetId="21" state="hidden" r:id="rId12"/>
  </sheets>
  <definedNames>
    <definedName name="_xlnm._FilterDatabase" localSheetId="11" hidden="1">'Raw Data'!$A$1:$BAS$1</definedName>
    <definedName name="ADHCRprTab1">'1. Agency Information'!$B$6:$F$84</definedName>
    <definedName name="ADHCRprTab10Legend">Legend!$B$6:$E$10</definedName>
    <definedName name="ADHCRprTab2">'2. SchA - General Information'!$B$6:$G$27</definedName>
    <definedName name="ADHCRprTab3">'3. SchB - Program &amp; Operations'!$B$6:$G$54</definedName>
    <definedName name="ADHCRprTab4">'4. SchC - Transportation'!$B$6:$E$32</definedName>
    <definedName name="ADHCRprTab5">'5. SchD - Staffing Information'!$A$6:$U$50</definedName>
    <definedName name="ADHCRprTab6">'6. SchE - Statement of Expenses'!$B$6:$I$65</definedName>
    <definedName name="ADHCRprTab7">'7. SchF - Allocation'!$B$6:$G$32</definedName>
    <definedName name="ADHCRprTab8">'8. SchG - Statement of Revenue'!$B$6:$G$47</definedName>
    <definedName name="ADHCRprTab9">'9. Accuracy of Report'!$B$6:$F$73</definedName>
    <definedName name="Affiliation">'2. SchA - General Information'!$B$18:$B$20</definedName>
    <definedName name="AoRFields">'System Data'!$A$84</definedName>
    <definedName name="Basis">'System Data'!$A$103:$A$109</definedName>
    <definedName name="cfProviderSelected">'System Data'!$A$13</definedName>
    <definedName name="DefaultMessageWhenUnselectedProviderName">'System Data'!$A$16</definedName>
    <definedName name="DefaultUnselectedProviderName">'System Data'!$A$15</definedName>
    <definedName name="DevTemplateFilenameNVersion">'System Data'!$A$9</definedName>
    <definedName name="DVRFYEndGTFYStart">'System Data'!$A$19</definedName>
    <definedName name="DVSweepTab1">'1. Agency Information'!$C$8:$C$15,'1. Agency Information'!$C$18:$C$21,'1. Agency Information'!$C$24:$C$28,'1. Agency Information'!$C$30:$C$34,'1. Agency Information'!$C$36:$C$40,'1. Agency Information'!$C$42:$C$46,'1. Agency Information'!$C$50:$C$54,'1. Agency Information'!$C$56:$C$60,'1. Agency Information'!$C$62:$C$66,'1. Agency Information'!$C$68:$C$72,'1. Agency Information'!$C$74:$C$78,'1. Agency Information'!$C$80:$C$84</definedName>
    <definedName name="DVSweepTab2">'2. SchA - General Information'!$C$12,'2. SchA - General Information'!$E$12,'2. SchA - General Information'!$C$17,'2. SchA - General Information'!$E$17,'2. SchA - General Information'!$C$22,'2. SchA - General Information'!$C$27</definedName>
    <definedName name="DVSweepTab3">'3. SchB - Program &amp; Operations'!$D$9:$D$17,'3. SchB - Program &amp; Operations'!$D$20:$D$28,'3. SchB - Program &amp; Operations'!$D$30,'3. SchB - Program &amp; Operations'!$E$42,'3. SchB - Program &amp; Operations'!$D$48:$E$54</definedName>
    <definedName name="DVSweepTab4">'4. SchC - Transportation'!$D$8,'4. SchC - Transportation'!$D$11,'4. SchC - Transportation'!$D$16:$D$20,'4. SchC - Transportation'!$C$24:$D$32</definedName>
    <definedName name="DVSweepTab5">'5. SchD - Staffing Information'!$C$9:$E$21,'5. SchD - Staffing Information'!$G$9:$J$21,'5. SchD - Staffing Information'!$M$9:$P$21,'5. SchD - Staffing Information'!$R$9:$U$21,'5. SchD - Staffing Information'!$B$26:$E$50,'5. SchD - Staffing Information'!$G$26:$J$50,'5. SchD - Staffing Information'!$M$26:$P$50,'5. SchD - Staffing Information'!$R$26:$U$50</definedName>
    <definedName name="DVSweepTab6">'6. SchE - Statement of Expenses'!$E$10:$H$31,'6. SchE - Statement of Expenses'!$F$32:$H$32,'6. SchE - Statement of Expenses'!$I$34,'6. SchE - Statement of Expenses'!$C$41:$C$65,'6. SchE - Statement of Expenses'!$E$41:$H$65</definedName>
    <definedName name="DVSweepTab7">'7. SchF - Allocation'!$D$10,'7. SchF - Allocation'!$D$10:$D$12</definedName>
    <definedName name="DVSweepTab8">'8. SchG - Statement of Revenue'!$D$9:$E$25,'8. SchG - Statement of Revenue'!$D$29:$E$33,'8. SchG - Statement of Revenue'!$D$37:$E$42,'8. SchG - Statement of Revenue'!$D$46:$E$46</definedName>
    <definedName name="DVSweepTab9">'9. Accuracy of Report'!$D$46:$D$48</definedName>
    <definedName name="FacilityList">'System Data'!$A$138:$C$348</definedName>
    <definedName name="FacilityNameList">'System Data'!$A$138:$B$350</definedName>
    <definedName name="Financial">'System Data'!$A$98:$A$100</definedName>
    <definedName name="FinancialRelationship">'2. SchA - General Information'!$E$17</definedName>
    <definedName name="FiscalYear">'System Data'!$A$11</definedName>
    <definedName name="FYEnd">'2. SchA - General Information'!$E$12</definedName>
    <definedName name="FYEndGTFYStart">'System Data'!$A$20</definedName>
    <definedName name="FYStart">'2. SchA - General Information'!$C$12</definedName>
    <definedName name="HospitalList">'System Data'!$A$121:$C$208</definedName>
    <definedName name="HoursPerWeek">'3. SchB - Program &amp; Operations'!$E$42</definedName>
    <definedName name="HSDV01">'System Data'!$A$23</definedName>
    <definedName name="HSDV02">'System Data'!$A$24</definedName>
    <definedName name="HSDV03">'System Data'!$A$25</definedName>
    <definedName name="HSDV04">'System Data'!$A$26</definedName>
    <definedName name="HSDV05">'System Data'!$A$27</definedName>
    <definedName name="HSDV06">'System Data'!$A$28</definedName>
    <definedName name="HSDV07">'System Data'!$A$29</definedName>
    <definedName name="HSDV07_1">'System Data'!$O$29</definedName>
    <definedName name="HSDV07_10">'System Data'!$O$38</definedName>
    <definedName name="HSDV07_11">'System Data'!$O$39</definedName>
    <definedName name="HSDV07_12">'System Data'!$O$40</definedName>
    <definedName name="HSDV07_13">'System Data'!$O$41</definedName>
    <definedName name="HSDV07_14">'System Data'!$O$42</definedName>
    <definedName name="HSDV07_15">'System Data'!$O$43</definedName>
    <definedName name="HSDV07_16">'System Data'!$O$44</definedName>
    <definedName name="HSDV07_17">'System Data'!$O$45</definedName>
    <definedName name="HSDV07_18">'System Data'!$O$46</definedName>
    <definedName name="HSDV07_19">'System Data'!$O$47</definedName>
    <definedName name="HSDV07_2">'System Data'!$O$30</definedName>
    <definedName name="HSDV07_20">'System Data'!$O$48</definedName>
    <definedName name="HSDV07_21">'System Data'!$O$49</definedName>
    <definedName name="HSDV07_22">'System Data'!$O$50</definedName>
    <definedName name="HSDV07_23">'System Data'!$O$51</definedName>
    <definedName name="HSDV07_24">'System Data'!$O$52</definedName>
    <definedName name="HSDV07_25">'System Data'!$O$53</definedName>
    <definedName name="HSDV07_26">'System Data'!$O$54</definedName>
    <definedName name="HSDV07_27">'System Data'!$O$55</definedName>
    <definedName name="HSDV07_28">'System Data'!$O$56</definedName>
    <definedName name="HSDV07_29">'System Data'!$O$57</definedName>
    <definedName name="HSDV07_3">'System Data'!$O$31</definedName>
    <definedName name="HSDV07_30">'System Data'!$O$58</definedName>
    <definedName name="HSDV07_31">'System Data'!$O$59</definedName>
    <definedName name="HSDV07_32">'System Data'!$O$60</definedName>
    <definedName name="HSDV07_33">'System Data'!$O$61</definedName>
    <definedName name="HSDV07_34">'System Data'!$O$62</definedName>
    <definedName name="HSDV07_4">'System Data'!$O$32</definedName>
    <definedName name="HSDV07_5">'System Data'!$O$33</definedName>
    <definedName name="HSDV07_6">'System Data'!$O$34</definedName>
    <definedName name="HSDV07_7">'System Data'!$O$35</definedName>
    <definedName name="HSDV07_8">'System Data'!$O$36</definedName>
    <definedName name="HSDV07_9">'System Data'!$O$37</definedName>
    <definedName name="HSDV08">'System Data'!$A$30</definedName>
    <definedName name="HSDV09">'System Data'!$A$31</definedName>
    <definedName name="HSDV10">'System Data'!$A$32</definedName>
    <definedName name="HSDV10_1">'System Data'!$M$32</definedName>
    <definedName name="HSDV10_10">'System Data'!$M$41</definedName>
    <definedName name="HSDV10_11">'System Data'!$M$42</definedName>
    <definedName name="HSDV10_12">'System Data'!$M$43</definedName>
    <definedName name="HSDV10_13">'System Data'!$M$44</definedName>
    <definedName name="HSDV10_16">'System Data'!$M$45</definedName>
    <definedName name="HSDV10_17">'System Data'!$M$46</definedName>
    <definedName name="HSDV10_18">'System Data'!$M$47</definedName>
    <definedName name="HSDV10_19">'System Data'!$M$48</definedName>
    <definedName name="HSDV10_2">'System Data'!$M$33</definedName>
    <definedName name="HSDV10_20">'System Data'!$M$49</definedName>
    <definedName name="HSDV10_21">'System Data'!$M$50</definedName>
    <definedName name="HSDV10_22">'System Data'!$M$51</definedName>
    <definedName name="HSDV10_23">'System Data'!$M$52</definedName>
    <definedName name="HSDV10_24">'System Data'!$M$53</definedName>
    <definedName name="HSDV10_25">'System Data'!$M$54</definedName>
    <definedName name="HSDV10_26">'System Data'!$M$55</definedName>
    <definedName name="HSDV10_27">'System Data'!$M$56</definedName>
    <definedName name="HSDV10_28">'System Data'!$M$57</definedName>
    <definedName name="HSDV10_29">'System Data'!$M$58</definedName>
    <definedName name="HSDV10_3">'System Data'!$M$34</definedName>
    <definedName name="HSDV10_30">'System Data'!$M$59</definedName>
    <definedName name="HSDV10_31">'System Data'!$M$60</definedName>
    <definedName name="HSDV10_32">'System Data'!$M$61</definedName>
    <definedName name="HSDV10_33">'System Data'!$M$62</definedName>
    <definedName name="HSDV10_34">'System Data'!$M$63</definedName>
    <definedName name="HSDV10_35">'System Data'!$M$64</definedName>
    <definedName name="HSDV10_36">'System Data'!$M$65</definedName>
    <definedName name="HSDV10_37">'System Data'!$M$66</definedName>
    <definedName name="HSDV10_38">'System Data'!$M$67</definedName>
    <definedName name="HSDV10_39">'System Data'!$M$68</definedName>
    <definedName name="HSDV10_4">'System Data'!$M$35</definedName>
    <definedName name="HSDV10_40">'System Data'!$M$69</definedName>
    <definedName name="HSDV10_5">'System Data'!$M$36</definedName>
    <definedName name="HSDV10_6">'System Data'!$M$37</definedName>
    <definedName name="HSDV10_7">'System Data'!$M$38</definedName>
    <definedName name="HSDV10_8">'System Data'!$M$39</definedName>
    <definedName name="HSDV10_9">'System Data'!$M$40</definedName>
    <definedName name="HSDV11">'System Data'!$A$33</definedName>
    <definedName name="HSDV11_1">'System Data'!$K$33</definedName>
    <definedName name="HSDV11_10">'System Data'!$K$42</definedName>
    <definedName name="HSDV11_11">'System Data'!$K$43</definedName>
    <definedName name="HSDV11_12">'System Data'!$K$44</definedName>
    <definedName name="HSDV11_13">'System Data'!$K$45</definedName>
    <definedName name="HSDV11_14">'System Data'!#REF!</definedName>
    <definedName name="HSDV11_16">'System Data'!$K$46</definedName>
    <definedName name="HSDV11_17">'System Data'!$K$47</definedName>
    <definedName name="HSDV11_18">'System Data'!$K$48</definedName>
    <definedName name="HSDV11_19">'System Data'!$K$49</definedName>
    <definedName name="HSDV11_2">'System Data'!$K$34</definedName>
    <definedName name="HSDV11_20">'System Data'!$K$50</definedName>
    <definedName name="HSDV11_21">'System Data'!$K$51</definedName>
    <definedName name="HSDV11_22">'System Data'!$K$52</definedName>
    <definedName name="HSDV11_23">'System Data'!$K$53</definedName>
    <definedName name="HSDV11_24">'System Data'!$K$54</definedName>
    <definedName name="HSDV11_25">'System Data'!$K$55</definedName>
    <definedName name="HSDV11_26">'System Data'!$K$56</definedName>
    <definedName name="HSDV11_27">'System Data'!$K$57</definedName>
    <definedName name="HSDV11_28">'System Data'!$K$58</definedName>
    <definedName name="HSDV11_29">'System Data'!$K$59</definedName>
    <definedName name="HSDV11_3">'System Data'!$K$35</definedName>
    <definedName name="HSDV11_30">'System Data'!$K$60</definedName>
    <definedName name="HSDV11_31">'System Data'!$K$61</definedName>
    <definedName name="HSDV11_32">'System Data'!$K$62</definedName>
    <definedName name="HSDV11_33">'System Data'!$K$63</definedName>
    <definedName name="HSDV11_34">'System Data'!$K$64</definedName>
    <definedName name="HSDV11_35">'System Data'!$K$65</definedName>
    <definedName name="HSDV11_36">'System Data'!$K$66</definedName>
    <definedName name="HSDV11_37">'System Data'!$K$67</definedName>
    <definedName name="HSDV11_38">'System Data'!$K$68</definedName>
    <definedName name="HSDV11_39">'System Data'!$K$69</definedName>
    <definedName name="HSDV11_4">'System Data'!$K$36</definedName>
    <definedName name="HSDV11_40">'System Data'!$K$70</definedName>
    <definedName name="HSDV11_5">'System Data'!$K$37</definedName>
    <definedName name="HSDV11_6">'System Data'!$K$38</definedName>
    <definedName name="HSDV11_7">'System Data'!$K$39</definedName>
    <definedName name="HSDV11_8">'System Data'!$K$40</definedName>
    <definedName name="HSDV11_9">'System Data'!$K$41</definedName>
    <definedName name="HSDV12">'System Data'!$A$34</definedName>
    <definedName name="HSDV13">'System Data'!$A$35</definedName>
    <definedName name="HSDV13_1">'System Data'!$I$35</definedName>
    <definedName name="HSDV13_10">'System Data'!$I$44</definedName>
    <definedName name="HSDV13_11">'System Data'!$I$45</definedName>
    <definedName name="HSDV13_12">'System Data'!$I$46</definedName>
    <definedName name="HSDV13_13">'System Data'!$I$47</definedName>
    <definedName name="HSDV13_16">'System Data'!$I$48</definedName>
    <definedName name="HSDV13_17">'System Data'!$I$49</definedName>
    <definedName name="HSDV13_18">'System Data'!$I$50</definedName>
    <definedName name="HSDV13_19">'System Data'!$I$51</definedName>
    <definedName name="HSDV13_2">'System Data'!$I$36</definedName>
    <definedName name="HSDV13_20">'System Data'!$I$52</definedName>
    <definedName name="HSDV13_21">'System Data'!$I$53</definedName>
    <definedName name="HSDV13_22">'System Data'!$I$54</definedName>
    <definedName name="HSDV13_23">'System Data'!$I$55</definedName>
    <definedName name="HSDV13_24">'System Data'!$I$56</definedName>
    <definedName name="HSDV13_25">'System Data'!$I$57</definedName>
    <definedName name="HSDV13_26">'System Data'!$I$58</definedName>
    <definedName name="HSDV13_27">'System Data'!$I$59</definedName>
    <definedName name="HSDV13_28">'System Data'!$I$60</definedName>
    <definedName name="HSDV13_29">'System Data'!$I$61</definedName>
    <definedName name="HSDV13_3">'System Data'!$I$37</definedName>
    <definedName name="HSDV13_30">'System Data'!$I$62</definedName>
    <definedName name="HSDV13_31">'System Data'!$I$63</definedName>
    <definedName name="HSDV13_32">'System Data'!$I$64</definedName>
    <definedName name="HSDV13_33">'System Data'!$I$65</definedName>
    <definedName name="HSDV13_34">'System Data'!$I$66</definedName>
    <definedName name="HSDV13_35">'System Data'!$I$67</definedName>
    <definedName name="HSDV13_36">'System Data'!$I$68</definedName>
    <definedName name="HSDV13_37">'System Data'!$I$69</definedName>
    <definedName name="HSDV13_38">'System Data'!$I$70</definedName>
    <definedName name="HSDV13_39">'System Data'!$I$71</definedName>
    <definedName name="HSDV13_4">'System Data'!$I$38</definedName>
    <definedName name="HSDV13_40">'System Data'!$I$72</definedName>
    <definedName name="HSDV13_5">'System Data'!$I$39</definedName>
    <definedName name="HSDV13_6">'System Data'!$I$40</definedName>
    <definedName name="HSDV13_7">'System Data'!$I$41</definedName>
    <definedName name="HSDV13_8">'System Data'!$I$42</definedName>
    <definedName name="HSDV13_9">'System Data'!$I$43</definedName>
    <definedName name="HSDV14">'System Data'!$A$36</definedName>
    <definedName name="HSDV14_1">'System Data'!$G$36</definedName>
    <definedName name="HSDV14_10">'System Data'!$G$45</definedName>
    <definedName name="HSDV14_11">'System Data'!$G$46</definedName>
    <definedName name="HSDV14_12">'System Data'!$G$47</definedName>
    <definedName name="HSDV14_13">'System Data'!$G$48</definedName>
    <definedName name="HSDV14_16">'System Data'!$G$49</definedName>
    <definedName name="HSDV14_17">'System Data'!$G$50</definedName>
    <definedName name="HSDV14_18">'System Data'!$G$51</definedName>
    <definedName name="HSDV14_19">'System Data'!$G$52</definedName>
    <definedName name="HSDV14_2">'System Data'!$G$37</definedName>
    <definedName name="HSDV14_20">'System Data'!$G$53</definedName>
    <definedName name="HSDV14_21">'System Data'!$G$54</definedName>
    <definedName name="HSDV14_22">'System Data'!$G$55</definedName>
    <definedName name="HSDV14_23">'System Data'!$G$56</definedName>
    <definedName name="HSDV14_24">'System Data'!$G$57</definedName>
    <definedName name="HSDV14_25">'System Data'!$G$58</definedName>
    <definedName name="HSDV14_26">'System Data'!$G$59</definedName>
    <definedName name="HSDV14_27">'System Data'!$G$60</definedName>
    <definedName name="HSDV14_28">'System Data'!$G$61</definedName>
    <definedName name="HSDV14_29">'System Data'!$G$62</definedName>
    <definedName name="HSDV14_3">'System Data'!$G$38</definedName>
    <definedName name="HSDV14_30">'System Data'!$G$63</definedName>
    <definedName name="HSDV14_31">'System Data'!$G$64</definedName>
    <definedName name="HSDV14_32">'System Data'!$G$65</definedName>
    <definedName name="HSDV14_33">'System Data'!$G$66</definedName>
    <definedName name="HSDV14_34">'System Data'!$G$67</definedName>
    <definedName name="HSDV14_35">'System Data'!$G$68</definedName>
    <definedName name="HSDV14_36">'System Data'!$G$69</definedName>
    <definedName name="HSDV14_37">'System Data'!$G$70</definedName>
    <definedName name="HSDV14_38">'System Data'!$G$71</definedName>
    <definedName name="HSDV14_39">'System Data'!$G$72</definedName>
    <definedName name="HSDV14_4">'System Data'!$G$39</definedName>
    <definedName name="HSDV14_40">'System Data'!$G$73</definedName>
    <definedName name="HSDV14_5">'System Data'!$G$40</definedName>
    <definedName name="HSDV14_6">'System Data'!$G$41</definedName>
    <definedName name="HSDV14_7">'System Data'!$G$42</definedName>
    <definedName name="HSDV14_8">'System Data'!$G$43</definedName>
    <definedName name="HSDV14_9">'System Data'!$G$44</definedName>
    <definedName name="HSDV15">'System Data'!$A$37</definedName>
    <definedName name="HSDV15_1">'System Data'!$E$37</definedName>
    <definedName name="HSDV15_10">'System Data'!$E$46</definedName>
    <definedName name="HSDV15_11">'System Data'!$E$47</definedName>
    <definedName name="HSDV15_12">'System Data'!$E$48</definedName>
    <definedName name="HSDV15_13">'System Data'!$E$49</definedName>
    <definedName name="HSDV15_14">'System Data'!#REF!</definedName>
    <definedName name="HSDV15_16">'System Data'!$E$50</definedName>
    <definedName name="HSDV15_17">'System Data'!$E$51</definedName>
    <definedName name="HSDV15_18">'System Data'!$E$52</definedName>
    <definedName name="HSDV15_19">'System Data'!$E$53</definedName>
    <definedName name="HSDV15_2">'System Data'!$E$38</definedName>
    <definedName name="HSDV15_20">'System Data'!$E$54</definedName>
    <definedName name="HSDV15_21">'System Data'!$E$55</definedName>
    <definedName name="HSDV15_22">'System Data'!$E$56</definedName>
    <definedName name="HSDV15_23">'System Data'!$E$57</definedName>
    <definedName name="HSDV15_24">'System Data'!$E$58</definedName>
    <definedName name="HSDV15_25">'System Data'!$E$59</definedName>
    <definedName name="HSDV15_26">'System Data'!$E$60</definedName>
    <definedName name="HSDV15_27">'System Data'!$E$61</definedName>
    <definedName name="HSDV15_28">'System Data'!$E$62</definedName>
    <definedName name="HSDV15_29">'System Data'!$E$63</definedName>
    <definedName name="HSDV15_3">'System Data'!$E$39</definedName>
    <definedName name="HSDV15_30">'System Data'!$E$64</definedName>
    <definedName name="HSDV15_31">'System Data'!$E$65</definedName>
    <definedName name="HSDV15_32">'System Data'!$E$66</definedName>
    <definedName name="HSDV15_33">'System Data'!$E$67</definedName>
    <definedName name="HSDV15_34">'System Data'!$E$68</definedName>
    <definedName name="HSDV15_35">'System Data'!$E$69</definedName>
    <definedName name="HSDV15_36">'System Data'!$E$70</definedName>
    <definedName name="HSDV15_37">'System Data'!$E$71</definedName>
    <definedName name="HSDV15_38">'System Data'!$E$72</definedName>
    <definedName name="HSDV15_39">'System Data'!$E$73</definedName>
    <definedName name="HSDV15_4">'System Data'!$E$40</definedName>
    <definedName name="HSDV15_40">'System Data'!$E$74</definedName>
    <definedName name="HSDV15_5">'System Data'!$E$41</definedName>
    <definedName name="HSDV15_6">'System Data'!$E$42</definedName>
    <definedName name="HSDV15_7">'System Data'!$E$43</definedName>
    <definedName name="HSDV15_8">'System Data'!$E$44</definedName>
    <definedName name="HSDV15_9">'System Data'!$E$45</definedName>
    <definedName name="HSDV16">'System Data'!$A$38</definedName>
    <definedName name="HSDV16_1">'System Data'!$C$38</definedName>
    <definedName name="HSDV16_10">'System Data'!$C$47</definedName>
    <definedName name="HSDV16_11">'System Data'!$C$48</definedName>
    <definedName name="HSDV16_12">'System Data'!$C$49</definedName>
    <definedName name="HSDV16_13">'System Data'!$C$50</definedName>
    <definedName name="HSDV16_14">'System Data'!#REF!</definedName>
    <definedName name="HSDV16_16">'System Data'!$C$51</definedName>
    <definedName name="HSDV16_17">'System Data'!$C$52</definedName>
    <definedName name="HSDV16_18">'System Data'!$C$53</definedName>
    <definedName name="HSDV16_19">'System Data'!$C$54</definedName>
    <definedName name="HSDV16_2">'System Data'!$C$39</definedName>
    <definedName name="HSDV16_20">'System Data'!$C$55</definedName>
    <definedName name="HSDV16_21">'System Data'!$C$56</definedName>
    <definedName name="HSDV16_22">'System Data'!$C$57</definedName>
    <definedName name="HSDV16_23">'System Data'!$C$58</definedName>
    <definedName name="HSDV16_24">'System Data'!$C$59</definedName>
    <definedName name="HSDV16_25">'System Data'!$C$60</definedName>
    <definedName name="HSDV16_26">'System Data'!$C$61</definedName>
    <definedName name="HSDV16_27">'System Data'!$C$62</definedName>
    <definedName name="HSDV16_28">'System Data'!$C$63</definedName>
    <definedName name="HSDV16_29">'System Data'!$C$64</definedName>
    <definedName name="HSDV16_3">'System Data'!$C$40</definedName>
    <definedName name="HSDV16_30">'System Data'!$C$65</definedName>
    <definedName name="HSDV16_31">'System Data'!$C$66</definedName>
    <definedName name="HSDV16_32">'System Data'!$C$67</definedName>
    <definedName name="HSDV16_33">'System Data'!$C$68</definedName>
    <definedName name="HSDV16_34">'System Data'!$C$69</definedName>
    <definedName name="HSDV16_35">'System Data'!$C$70</definedName>
    <definedName name="HSDV16_36">'System Data'!$C$71</definedName>
    <definedName name="HSDV16_37">'System Data'!$C$72</definedName>
    <definedName name="HSDV16_38">'System Data'!$C$73</definedName>
    <definedName name="HSDV16_39">'System Data'!$C$74</definedName>
    <definedName name="HSDV16_4">'System Data'!$C$41</definedName>
    <definedName name="HSDV16_40">'System Data'!$C$75</definedName>
    <definedName name="HSDV16_5">'System Data'!$C$42</definedName>
    <definedName name="HSDV16_6">'System Data'!$C$43</definedName>
    <definedName name="HSDV16_7">'System Data'!$C$44</definedName>
    <definedName name="HSDV16_8">'System Data'!$C$45</definedName>
    <definedName name="HSDV16_9">'System Data'!$C$46</definedName>
    <definedName name="HSDV17">'System Data'!$A$76</definedName>
    <definedName name="HSDV18">'System Data'!$A$77</definedName>
    <definedName name="HSDV19">'System Data'!$A$78</definedName>
    <definedName name="HSDV20">'System Data'!$A$79</definedName>
    <definedName name="HSDV21">'System Data'!$A$80</definedName>
    <definedName name="HSDV21_1">'System Data'!$I$77</definedName>
    <definedName name="HSDV21_2">'System Data'!$I$78</definedName>
    <definedName name="HSDV21_3">'System Data'!$I$79</definedName>
    <definedName name="HSDV21_4">'System Data'!$I$80</definedName>
    <definedName name="HSDV22">'System Data'!$A$81</definedName>
    <definedName name="HSDV22_1">'System Data'!$K$78</definedName>
    <definedName name="HSDV22_2">'System Data'!$K$79</definedName>
    <definedName name="HSDV22_3">'System Data'!$K$80</definedName>
    <definedName name="HSDV22_4">'System Data'!$K$81</definedName>
    <definedName name="HSDV23">'System Data'!$A$82</definedName>
    <definedName name="HSDV23_1">'System Data'!$M$79</definedName>
    <definedName name="HSDV23_2">'System Data'!$M$80</definedName>
    <definedName name="HSDV23_3">'System Data'!$M$81</definedName>
    <definedName name="HSDV23_4">'System Data'!$M$82</definedName>
    <definedName name="Legal">'System Data'!$A$92:$A$95</definedName>
    <definedName name="LegalRelationship">'2. SchA - General Information'!$C$17</definedName>
    <definedName name="MassHealthProviderID">'1. Agency Information'!$C$10</definedName>
    <definedName name="Maximum2DecimalInputValue">'System Data'!$A$8</definedName>
    <definedName name="MaximumDateInputValue">'System Data'!$A$4</definedName>
    <definedName name="MaximumDollarInputValue">'System Data'!$A$6</definedName>
    <definedName name="MaximumTimeInputValue">'System Data'!$A$2</definedName>
    <definedName name="Minimum2DecimalInputValue">'System Data'!$A$7</definedName>
    <definedName name="MinimumDateInputValue">'System Data'!$A$3</definedName>
    <definedName name="MinimumDollarInputValue">'System Data'!$A$5</definedName>
    <definedName name="MinimumTimeInputValue">'System Data'!$A$1</definedName>
    <definedName name="NAR">'System Data'!$A$21</definedName>
    <definedName name="OnSaveFlag">'System Data'!$A$12</definedName>
    <definedName name="OrgID">'System Data'!$A$10</definedName>
    <definedName name="OtherCostReport">'System Data'!$A$122:$A$126</definedName>
    <definedName name="OtherCostReports">'2. SchA - General Information'!$C$27</definedName>
    <definedName name="_xlnm.Print_Area" localSheetId="1">'1. Agency Information'!$B$6:$F$84</definedName>
    <definedName name="_xlnm.Print_Area" localSheetId="2">'2. SchA - General Information'!$B$6:$G$27</definedName>
    <definedName name="_xlnm.Print_Area" localSheetId="3">'3. SchB - Program &amp; Operations'!$B$6:$G$54</definedName>
    <definedName name="_xlnm.Print_Area" localSheetId="4">'4. SchC - Transportation'!$B$6:$E$32</definedName>
    <definedName name="_xlnm.Print_Area" localSheetId="5">'5. SchD - Staffing Information'!$A$6:$U$50</definedName>
    <definedName name="_xlnm.Print_Area" localSheetId="6">'6. SchE - Statement of Expenses'!$B$6:$I$65</definedName>
    <definedName name="_xlnm.Print_Area" localSheetId="7">'7. SchF - Allocation'!$B$6:$G$32</definedName>
    <definedName name="_xlnm.Print_Area" localSheetId="8">'8. SchG - Statement of Revenue'!$B$6:$G$47</definedName>
    <definedName name="_xlnm.Print_Area" localSheetId="9">'9. Accuracy of Report'!$B$6:$F$73</definedName>
    <definedName name="_xlnm.Print_Area" localSheetId="0">Legend!$B$6:$E$10</definedName>
    <definedName name="_xlnm.Print_Titles" localSheetId="1">'1. Agency Information'!$1:$5</definedName>
    <definedName name="_xlnm.Print_Titles" localSheetId="2">'2. SchA - General Information'!$1:$5</definedName>
    <definedName name="_xlnm.Print_Titles" localSheetId="3">'3. SchB - Program &amp; Operations'!$1:$5</definedName>
    <definedName name="_xlnm.Print_Titles" localSheetId="4">'4. SchC - Transportation'!$1:$5</definedName>
    <definedName name="_xlnm.Print_Titles" localSheetId="5">'5. SchD - Staffing Information'!$A:$A,'5. SchD - Staffing Information'!$1:$5</definedName>
    <definedName name="_xlnm.Print_Titles" localSheetId="6">'6. SchE - Statement of Expenses'!$1:$5</definedName>
    <definedName name="_xlnm.Print_Titles" localSheetId="7">'7. SchF - Allocation'!$1:$5</definedName>
    <definedName name="_xlnm.Print_Titles" localSheetId="8">'8. SchG - Statement of Revenue'!$1:$5</definedName>
    <definedName name="_xlnm.Print_Titles" localSheetId="9">'9. Accuracy of Report'!$1:$5</definedName>
    <definedName name="_xlnm.Print_Titles" localSheetId="0">Legend!$1:$5</definedName>
    <definedName name="ProgramClientType">'2. SchA - General Information'!$C$22</definedName>
    <definedName name="ProgramType">'System Data'!$A$116:$A$119</definedName>
    <definedName name="ProviderList">'System Data'!$A$138:$C$348</definedName>
    <definedName name="ProviderName">'1. Agency Information'!$C$9</definedName>
    <definedName name="ProviderNameHeader">'System Data'!$A$17</definedName>
    <definedName name="ProviderNameList">'System Data'!$A$137:$A$350</definedName>
    <definedName name="ReturnOnHSDV02">'5. SchD - Staffing Information'!$C$9</definedName>
    <definedName name="ReturnOnHSDV07">'3. SchB - Program &amp; Operations'!$D$9</definedName>
    <definedName name="ReturnOnHSDV08">'5. SchD - Staffing Information'!$C$9</definedName>
    <definedName name="ReturnOnHSDV10a">'5. SchD - Staffing Information'!$H$9</definedName>
    <definedName name="ReturnOnHSDV10b">'5. SchD - Staffing Information'!$I$9</definedName>
    <definedName name="ReturnOnHSDV11">'5. SchD - Staffing Information'!$H$9</definedName>
    <definedName name="ReturnOnHSDV12">'5. SchD - Staffing Information'!$I$9</definedName>
    <definedName name="ReturnOnHSDV13a">'5. SchD - Staffing Information'!$I$9</definedName>
    <definedName name="ReturnOnHSDV13b">'5. SchD - Staffing Information'!$O$9</definedName>
    <definedName name="ReturnOnHSDV14">'5. SchD - Staffing Information'!$I$9</definedName>
    <definedName name="ReturnOnHSDV15a">'5. SchD - Staffing Information'!$J$9</definedName>
    <definedName name="ReturnOnHSDV15b">'5. SchD - Staffing Information'!$P$9</definedName>
    <definedName name="ReturnOnHSDV16a">'5. SchD - Staffing Information'!$P$9</definedName>
    <definedName name="ReturnOnHSDV16b">'5. SchD - Staffing Information'!$J$9</definedName>
    <definedName name="ReturnOnHSDV17a">'5. SchD - Staffing Information'!$C$9</definedName>
    <definedName name="ReturnOnHSDV17b">'5. SchD - Staffing Information'!$E$21</definedName>
    <definedName name="ReturnOnHSDV18">'8. SchG - Statement of Revenue'!$D$21</definedName>
    <definedName name="ReturnOnHSDV19">'9. Accuracy of Report'!$D$47</definedName>
    <definedName name="ReturnOnHSDV20">'4. SchC - Transportation'!$D$8</definedName>
    <definedName name="ReturnOnHSDV21">'3. SchB - Program &amp; Operations'!$D$13</definedName>
    <definedName name="ReturnOnHSDV22">'3. SchB - Program &amp; Operations'!$D$24</definedName>
    <definedName name="TF">'System Data'!$A$112:$A$113</definedName>
    <definedName name="ValidationRangeTab3">'3. SchB - Program &amp; Operations'!$D$9:$D$17,'3. SchB - Program &amp; Operations'!$D$20:$D$28,'3. SchB - Program &amp; Operations'!$D$30,'3. SchB - Program &amp; Operations'!$E$42,'3. SchB - Program &amp; Operations'!$D$48:$E$54</definedName>
    <definedName name="vFileName">'System Data'!$A$86</definedName>
    <definedName name="vHSDVPassed">'System Data'!$A$83</definedName>
    <definedName name="vPromptText">'System Data'!$A$18</definedName>
    <definedName name="vProviderName">'System Data'!$A$14</definedName>
    <definedName name="vRequiredFieldsSelected">'System Data'!$A$85</definedName>
    <definedName name="VTab1">'1. Agency Information'!$C$8</definedName>
    <definedName name="VTab2">'2. SchA - General Information'!$C$12</definedName>
    <definedName name="VTab3">'3. SchB - Program &amp; Operations'!$D$9</definedName>
    <definedName name="VTab4">'4. SchC - Transportation'!$D$8</definedName>
    <definedName name="VTab5">'5. SchD - Staffing Information'!$C$9</definedName>
    <definedName name="VTab6">'6. SchE - Statement of Expenses'!$E$10</definedName>
    <definedName name="VTab7">'7. SchF - Allocation'!$D$10</definedName>
    <definedName name="VTab8">'8. SchG - Statement of Revenue'!$D$9</definedName>
    <definedName name="VTab9">'9. Accuracy of Report'!$D$46</definedName>
    <definedName name="YN">'System Data'!$A$129:$A$131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5" i="4" l="1"/>
  <c r="D12" i="17"/>
  <c r="F34" i="11"/>
  <c r="F33" i="11"/>
  <c r="G34" i="11"/>
  <c r="G37" i="11"/>
  <c r="BAU4" i="21"/>
  <c r="BAT4" i="21"/>
  <c r="BAS4" i="21"/>
  <c r="BAU2" i="21"/>
  <c r="BAT2" i="21"/>
  <c r="BAS2" i="21"/>
  <c r="BAR2" i="21"/>
  <c r="BAQ4" i="21"/>
  <c r="BAL4" i="21" a="1"/>
  <c r="BAL4" i="21" s="1"/>
  <c r="BAP2" i="21"/>
  <c r="BAO2" i="21"/>
  <c r="BAN2" i="21"/>
  <c r="BAM2" i="21"/>
  <c r="BAL2" i="21"/>
  <c r="BAG4" i="21" a="1"/>
  <c r="BAG4" i="21" s="1"/>
  <c r="BAK2" i="21"/>
  <c r="BAJ2" i="21"/>
  <c r="BAI2" i="21"/>
  <c r="BAH2" i="21"/>
  <c r="BAG2" i="21"/>
  <c r="BAF2" i="21"/>
  <c r="BAE2" i="21"/>
  <c r="BAD2" i="21"/>
  <c r="BAB4" i="21"/>
  <c r="BAA4" i="21"/>
  <c r="BAC2" i="21"/>
  <c r="BAB2" i="21"/>
  <c r="BAA2" i="21"/>
  <c r="AZZ2" i="21"/>
  <c r="AZY2" i="21"/>
  <c r="AZX2" i="21"/>
  <c r="AZW2" i="21"/>
  <c r="E32" i="17" l="1"/>
  <c r="D18" i="17"/>
  <c r="BAC4" i="21" s="1"/>
  <c r="K22" i="7" l="1"/>
  <c r="K10" i="7"/>
  <c r="K11" i="7"/>
  <c r="K12" i="7"/>
  <c r="K13" i="7"/>
  <c r="K14" i="7"/>
  <c r="K15" i="7"/>
  <c r="K16" i="7"/>
  <c r="K17" i="7"/>
  <c r="K18" i="7"/>
  <c r="K19" i="7"/>
  <c r="K20" i="7"/>
  <c r="K21" i="7"/>
  <c r="K9" i="7"/>
  <c r="AGP4" i="21"/>
  <c r="AGO4" i="21"/>
  <c r="AGN4" i="21"/>
  <c r="AGM4" i="21"/>
  <c r="AGL4" i="21"/>
  <c r="AGK4" i="21"/>
  <c r="AGJ4" i="21"/>
  <c r="AGI4" i="21"/>
  <c r="AGH4" i="21"/>
  <c r="GI4" i="21"/>
  <c r="GH4" i="21"/>
  <c r="GG4" i="21"/>
  <c r="GF4" i="21"/>
  <c r="GE4" i="21"/>
  <c r="GD4" i="21"/>
  <c r="GC4" i="21"/>
  <c r="GB4" i="21"/>
  <c r="GA4" i="21"/>
  <c r="FZ4" i="21"/>
  <c r="E26" i="15"/>
  <c r="AUO4" i="21" l="1"/>
  <c r="AUN4" i="21"/>
  <c r="AUM4" i="21"/>
  <c r="AUL4" i="21"/>
  <c r="AUK4" i="21"/>
  <c r="AUJ4" i="21"/>
  <c r="AUI4" i="21"/>
  <c r="AUH4" i="21"/>
  <c r="AUG4" i="21"/>
  <c r="AUF4" i="21"/>
  <c r="AUE4" i="21"/>
  <c r="ASN4" i="21"/>
  <c r="ASM4" i="21"/>
  <c r="ASL4" i="21"/>
  <c r="ASK4" i="21"/>
  <c r="ASJ4" i="21"/>
  <c r="ASI4" i="21"/>
  <c r="ASH4" i="21"/>
  <c r="ASG4" i="21"/>
  <c r="ASF4" i="21"/>
  <c r="ASE4" i="21"/>
  <c r="AQM4" i="21"/>
  <c r="AQL4" i="21"/>
  <c r="AQK4" i="21"/>
  <c r="AQJ4" i="21"/>
  <c r="AQI4" i="21"/>
  <c r="AQH4" i="21"/>
  <c r="AQG4" i="21"/>
  <c r="AQF4" i="21"/>
  <c r="AQE4" i="21"/>
  <c r="AQD4" i="21"/>
  <c r="AOJ4" i="21"/>
  <c r="AOI4" i="21"/>
  <c r="AOH4" i="21"/>
  <c r="AOG4" i="21"/>
  <c r="AOF4" i="21"/>
  <c r="AOE4" i="21"/>
  <c r="AOD4" i="21"/>
  <c r="AOC4" i="21"/>
  <c r="AOB4" i="21"/>
  <c r="AOA4" i="21"/>
  <c r="AMK4" i="21"/>
  <c r="AMJ4" i="21"/>
  <c r="AMI4" i="21"/>
  <c r="AMH4" i="21"/>
  <c r="AMG4" i="21"/>
  <c r="AMF4" i="21"/>
  <c r="AME4" i="21"/>
  <c r="AMD4" i="21"/>
  <c r="AMC4" i="21"/>
  <c r="AMB4" i="21"/>
  <c r="AJR4" i="21" l="1"/>
  <c r="AJQ4" i="21"/>
  <c r="AJP4" i="21"/>
  <c r="AJO4" i="21"/>
  <c r="AJN4" i="21"/>
  <c r="AJM4" i="21"/>
  <c r="AJL4" i="21"/>
  <c r="AJK4" i="21"/>
  <c r="AJJ4" i="21"/>
  <c r="AJI4" i="21"/>
  <c r="AJH4" i="21"/>
  <c r="AHS4" i="21"/>
  <c r="AHR4" i="21"/>
  <c r="AHQ4" i="21"/>
  <c r="AHP4" i="21"/>
  <c r="AHO4" i="21"/>
  <c r="AHN4" i="21"/>
  <c r="AHM4" i="21"/>
  <c r="AHL4" i="21"/>
  <c r="AHK4" i="21"/>
  <c r="AHJ4" i="21"/>
  <c r="AHI4" i="21"/>
  <c r="AGF4" i="21"/>
  <c r="AGE4" i="21"/>
  <c r="AGD4" i="21"/>
  <c r="AGC4" i="21"/>
  <c r="AGB4" i="21"/>
  <c r="AGA4" i="21"/>
  <c r="AFZ4" i="21"/>
  <c r="AFY4" i="21"/>
  <c r="AFX4" i="21"/>
  <c r="AFW4" i="21"/>
  <c r="AGG4" i="21"/>
  <c r="AFV4" i="21"/>
  <c r="AFU4" i="21"/>
  <c r="AFT4" i="21"/>
  <c r="AFS4" i="21"/>
  <c r="AFR4" i="21"/>
  <c r="AET4" i="21"/>
  <c r="AES4" i="21"/>
  <c r="AER4" i="21"/>
  <c r="AEQ4" i="21"/>
  <c r="AEP4" i="21"/>
  <c r="AEO4" i="21"/>
  <c r="AEN4" i="21"/>
  <c r="AEM4" i="21"/>
  <c r="AEL4" i="21"/>
  <c r="AEK4" i="21" l="1"/>
  <c r="ADH4" i="21"/>
  <c r="ADG4" i="21"/>
  <c r="ADF4" i="21"/>
  <c r="ADE4" i="21"/>
  <c r="ADD4" i="21"/>
  <c r="ADC4" i="21"/>
  <c r="ADB4" i="21"/>
  <c r="ADA4" i="21"/>
  <c r="ACZ4" i="21"/>
  <c r="ACY4" i="21"/>
  <c r="AAF4" i="21"/>
  <c r="AAE4" i="21"/>
  <c r="AAD4" i="21"/>
  <c r="AAC4" i="21"/>
  <c r="AAB4" i="21"/>
  <c r="AAA4" i="21"/>
  <c r="ZZ4" i="21"/>
  <c r="ZY4" i="21"/>
  <c r="ZX4" i="21"/>
  <c r="ZW4" i="21"/>
  <c r="YR4" i="21" l="1"/>
  <c r="YQ4" i="21"/>
  <c r="YP4" i="21"/>
  <c r="YO4" i="21"/>
  <c r="YN4" i="21"/>
  <c r="YM4" i="21"/>
  <c r="YL4" i="21"/>
  <c r="YK4" i="21"/>
  <c r="YJ4" i="21"/>
  <c r="YI4" i="21"/>
  <c r="XD4" i="21"/>
  <c r="XC4" i="21"/>
  <c r="XB4" i="21"/>
  <c r="XA4" i="21"/>
  <c r="WZ4" i="21"/>
  <c r="WY4" i="21"/>
  <c r="WX4" i="21"/>
  <c r="WW4" i="21"/>
  <c r="WV4" i="21"/>
  <c r="WU4" i="21"/>
  <c r="VP4" i="21"/>
  <c r="VO4" i="21"/>
  <c r="VN4" i="21"/>
  <c r="VM4" i="21"/>
  <c r="VL4" i="21"/>
  <c r="VK4" i="21"/>
  <c r="VJ4" i="21"/>
  <c r="VI4" i="21"/>
  <c r="VH4" i="21"/>
  <c r="VG4" i="21"/>
  <c r="RC4" i="21"/>
  <c r="RB4" i="21"/>
  <c r="RA4" i="21"/>
  <c r="QZ4" i="21"/>
  <c r="QY4" i="21"/>
  <c r="QX4" i="21"/>
  <c r="QW4" i="21"/>
  <c r="QV4" i="21"/>
  <c r="QU4" i="21"/>
  <c r="QT4" i="21"/>
  <c r="PO4" i="21"/>
  <c r="PN4" i="21"/>
  <c r="PM4" i="21"/>
  <c r="PL4" i="21"/>
  <c r="PK4" i="21"/>
  <c r="PJ4" i="21"/>
  <c r="PI4" i="21"/>
  <c r="PH4" i="21"/>
  <c r="PG4" i="21"/>
  <c r="PF4" i="21"/>
  <c r="OA4" i="21"/>
  <c r="NZ4" i="21"/>
  <c r="NY4" i="21"/>
  <c r="NX4" i="21"/>
  <c r="NW4" i="21"/>
  <c r="NV4" i="21"/>
  <c r="NU4" i="21"/>
  <c r="NT4" i="21"/>
  <c r="NS4" i="21"/>
  <c r="NR4" i="21"/>
  <c r="MM4" i="21"/>
  <c r="ML4" i="21"/>
  <c r="MK4" i="21"/>
  <c r="MJ4" i="21"/>
  <c r="MI4" i="21"/>
  <c r="MH4" i="21"/>
  <c r="MG4" i="21"/>
  <c r="MF4" i="21"/>
  <c r="ME4" i="21"/>
  <c r="MD4" i="21"/>
  <c r="JK4" i="21"/>
  <c r="JJ4" i="21"/>
  <c r="JI4" i="21"/>
  <c r="JH4" i="21"/>
  <c r="JF4" i="21"/>
  <c r="JG4" i="21"/>
  <c r="JE4" i="21"/>
  <c r="JD4" i="21"/>
  <c r="JC4" i="21"/>
  <c r="JB4" i="21"/>
  <c r="JL4" i="21"/>
  <c r="JM4" i="21"/>
  <c r="JN4" i="21"/>
  <c r="JO4" i="21"/>
  <c r="JP4" i="21"/>
  <c r="JQ4" i="21"/>
  <c r="JR4" i="21"/>
  <c r="JS4" i="21"/>
  <c r="JT4" i="21"/>
  <c r="JU4" i="21"/>
  <c r="ID4" i="21"/>
  <c r="IC4" i="21"/>
  <c r="IB4" i="21"/>
  <c r="IA4" i="21"/>
  <c r="HZ4" i="21"/>
  <c r="HY4" i="21"/>
  <c r="HX4" i="21"/>
  <c r="HW4" i="21"/>
  <c r="HV4" i="21"/>
  <c r="HU4" i="21"/>
  <c r="HT4" i="21"/>
  <c r="HS4" i="21"/>
  <c r="HR4" i="21"/>
  <c r="HQ4" i="21"/>
  <c r="HP4" i="21"/>
  <c r="HO4" i="21"/>
  <c r="HN4" i="21"/>
  <c r="FT4" i="21"/>
  <c r="FS4" i="21"/>
  <c r="FR4" i="21"/>
  <c r="FQ4" i="21"/>
  <c r="FP4" i="21"/>
  <c r="FO4" i="21"/>
  <c r="FN4" i="21"/>
  <c r="FM4" i="21"/>
  <c r="FL4" i="21"/>
  <c r="FK4" i="21"/>
  <c r="FJ4" i="21"/>
  <c r="FI4" i="21"/>
  <c r="FH4" i="21"/>
  <c r="FG4" i="21"/>
  <c r="FF4" i="21"/>
  <c r="FE4" i="21"/>
  <c r="FD4" i="21"/>
  <c r="FC4" i="21"/>
  <c r="FB4" i="21"/>
  <c r="FA4" i="21"/>
  <c r="EZ4" i="21"/>
  <c r="C39" i="25" l="1"/>
  <c r="C40" i="25"/>
  <c r="C41" i="25"/>
  <c r="C42" i="25"/>
  <c r="C43" i="25"/>
  <c r="C44" i="25"/>
  <c r="C45" i="25"/>
  <c r="C46" i="25"/>
  <c r="C47" i="25"/>
  <c r="C48" i="25"/>
  <c r="C49" i="25"/>
  <c r="C50" i="25"/>
  <c r="C51" i="25"/>
  <c r="C52" i="25"/>
  <c r="C53" i="25"/>
  <c r="C54" i="25"/>
  <c r="C55" i="25"/>
  <c r="C56" i="25"/>
  <c r="C57" i="25"/>
  <c r="C58" i="25"/>
  <c r="C59" i="25"/>
  <c r="C60" i="25"/>
  <c r="C61" i="25"/>
  <c r="C62" i="25"/>
  <c r="C63" i="25"/>
  <c r="C64" i="25"/>
  <c r="C65" i="25"/>
  <c r="C66" i="25"/>
  <c r="C67" i="25"/>
  <c r="C68" i="25"/>
  <c r="C69" i="25"/>
  <c r="C70" i="25"/>
  <c r="C71" i="25"/>
  <c r="C72" i="25"/>
  <c r="C73" i="25"/>
  <c r="C74" i="25"/>
  <c r="C75" i="25"/>
  <c r="C38" i="25"/>
  <c r="E51" i="25"/>
  <c r="E52" i="25"/>
  <c r="E53" i="25"/>
  <c r="E54" i="25"/>
  <c r="E55" i="25"/>
  <c r="E56" i="25"/>
  <c r="E57" i="25"/>
  <c r="E58" i="25"/>
  <c r="E59" i="25"/>
  <c r="E60" i="25"/>
  <c r="E61" i="25"/>
  <c r="E62" i="25"/>
  <c r="E63" i="25"/>
  <c r="E64" i="25"/>
  <c r="E65" i="25"/>
  <c r="E66" i="25"/>
  <c r="E67" i="25"/>
  <c r="E68" i="25"/>
  <c r="E69" i="25"/>
  <c r="E70" i="25"/>
  <c r="E71" i="25"/>
  <c r="E72" i="25"/>
  <c r="E73" i="25"/>
  <c r="E74" i="25"/>
  <c r="E38" i="25"/>
  <c r="E39" i="25"/>
  <c r="E40" i="25"/>
  <c r="E41" i="25"/>
  <c r="E42" i="25"/>
  <c r="E43" i="25"/>
  <c r="E44" i="25"/>
  <c r="E45" i="25"/>
  <c r="E46" i="25"/>
  <c r="E47" i="25"/>
  <c r="E48" i="25"/>
  <c r="E49" i="25"/>
  <c r="E50" i="25"/>
  <c r="E37" i="25"/>
  <c r="A37" i="25" l="1"/>
  <c r="A38" i="25"/>
  <c r="G37" i="25"/>
  <c r="G38" i="25"/>
  <c r="G39" i="25"/>
  <c r="G40" i="25"/>
  <c r="G41" i="25"/>
  <c r="G42" i="25"/>
  <c r="G43" i="25"/>
  <c r="G44" i="25"/>
  <c r="G45" i="25"/>
  <c r="G46" i="25"/>
  <c r="G47" i="25"/>
  <c r="G48" i="25"/>
  <c r="G49" i="25"/>
  <c r="G50" i="25"/>
  <c r="G51" i="25"/>
  <c r="G52" i="25"/>
  <c r="G53" i="25"/>
  <c r="G54" i="25"/>
  <c r="G55" i="25"/>
  <c r="G56" i="25"/>
  <c r="G57" i="25"/>
  <c r="G58" i="25"/>
  <c r="G59" i="25"/>
  <c r="G60" i="25"/>
  <c r="G61" i="25"/>
  <c r="G62" i="25"/>
  <c r="G63" i="25"/>
  <c r="G64" i="25"/>
  <c r="G65" i="25"/>
  <c r="G66" i="25"/>
  <c r="G67" i="25"/>
  <c r="G68" i="25"/>
  <c r="G69" i="25"/>
  <c r="G70" i="25"/>
  <c r="G71" i="25"/>
  <c r="G72" i="25"/>
  <c r="G73" i="25"/>
  <c r="G36" i="25"/>
  <c r="I49" i="25"/>
  <c r="I50" i="25"/>
  <c r="I51" i="25"/>
  <c r="I52" i="25"/>
  <c r="I53" i="25"/>
  <c r="I54" i="25"/>
  <c r="I55" i="25"/>
  <c r="I56" i="25"/>
  <c r="I57" i="25"/>
  <c r="I58" i="25"/>
  <c r="I59" i="25"/>
  <c r="I60" i="25"/>
  <c r="I61" i="25"/>
  <c r="I62" i="25"/>
  <c r="I63" i="25"/>
  <c r="I64" i="25"/>
  <c r="I65" i="25"/>
  <c r="I66" i="25"/>
  <c r="I67" i="25"/>
  <c r="I68" i="25"/>
  <c r="I69" i="25"/>
  <c r="I70" i="25"/>
  <c r="I71" i="25"/>
  <c r="I72" i="25"/>
  <c r="I48" i="25"/>
  <c r="I36" i="25"/>
  <c r="I37" i="25"/>
  <c r="I38" i="25"/>
  <c r="I39" i="25"/>
  <c r="I40" i="25"/>
  <c r="I41" i="25"/>
  <c r="I42" i="25"/>
  <c r="I43" i="25"/>
  <c r="I44" i="25"/>
  <c r="I45" i="25"/>
  <c r="I46" i="25"/>
  <c r="I47" i="25"/>
  <c r="I35" i="25"/>
  <c r="K69" i="25"/>
  <c r="K70" i="25"/>
  <c r="K68" i="25"/>
  <c r="K46" i="25"/>
  <c r="K47" i="25"/>
  <c r="K48" i="25"/>
  <c r="K49" i="25"/>
  <c r="K50" i="25"/>
  <c r="K51" i="25"/>
  <c r="K52" i="25"/>
  <c r="K53" i="25"/>
  <c r="K54" i="25"/>
  <c r="K55" i="25"/>
  <c r="K56" i="25"/>
  <c r="K57" i="25"/>
  <c r="K58" i="25"/>
  <c r="K59" i="25"/>
  <c r="K60" i="25"/>
  <c r="K61" i="25"/>
  <c r="K62" i="25"/>
  <c r="K63" i="25"/>
  <c r="K64" i="25"/>
  <c r="K65" i="25"/>
  <c r="K66" i="25"/>
  <c r="K67" i="25"/>
  <c r="M63" i="25"/>
  <c r="M64" i="25"/>
  <c r="M65" i="25"/>
  <c r="M66" i="25"/>
  <c r="M67" i="25"/>
  <c r="M68" i="25"/>
  <c r="M69" i="25"/>
  <c r="M46" i="25"/>
  <c r="M47" i="25"/>
  <c r="M48" i="25"/>
  <c r="M49" i="25"/>
  <c r="M50" i="25"/>
  <c r="M51" i="25"/>
  <c r="M52" i="25"/>
  <c r="M53" i="25"/>
  <c r="M54" i="25"/>
  <c r="M55" i="25"/>
  <c r="M56" i="25"/>
  <c r="M57" i="25"/>
  <c r="M58" i="25"/>
  <c r="M59" i="25"/>
  <c r="M60" i="25"/>
  <c r="M61" i="25"/>
  <c r="M62" i="25"/>
  <c r="M45" i="25"/>
  <c r="A35" i="25" l="1"/>
  <c r="A36" i="25"/>
  <c r="K45" i="25"/>
  <c r="K44" i="25"/>
  <c r="K43" i="25"/>
  <c r="K42" i="25"/>
  <c r="K41" i="25"/>
  <c r="K40" i="25"/>
  <c r="K39" i="25"/>
  <c r="K38" i="25"/>
  <c r="K37" i="25"/>
  <c r="K36" i="25"/>
  <c r="K35" i="25"/>
  <c r="K34" i="25"/>
  <c r="K33" i="25"/>
  <c r="M44" i="25"/>
  <c r="M43" i="25"/>
  <c r="M42" i="25"/>
  <c r="M41" i="25"/>
  <c r="M40" i="25"/>
  <c r="M39" i="25"/>
  <c r="M38" i="25"/>
  <c r="M37" i="25"/>
  <c r="M36" i="25"/>
  <c r="M35" i="25"/>
  <c r="M34" i="25"/>
  <c r="M33" i="25"/>
  <c r="M32" i="25"/>
  <c r="O48" i="25"/>
  <c r="O47" i="25"/>
  <c r="O46" i="25"/>
  <c r="O45" i="25"/>
  <c r="O44" i="25"/>
  <c r="O43" i="25"/>
  <c r="O42" i="25"/>
  <c r="O41" i="25"/>
  <c r="O40" i="25"/>
  <c r="O39" i="25"/>
  <c r="O38" i="25"/>
  <c r="O37" i="25"/>
  <c r="O36" i="25"/>
  <c r="O35" i="25"/>
  <c r="O34" i="25"/>
  <c r="O33" i="25"/>
  <c r="O32" i="25"/>
  <c r="O31" i="25"/>
  <c r="O30" i="25"/>
  <c r="O29" i="25"/>
  <c r="A32" i="25" l="1"/>
  <c r="A29" i="25"/>
  <c r="A33" i="25"/>
  <c r="D54" i="11"/>
  <c r="AKP4" i="21" s="1"/>
  <c r="D53" i="11"/>
  <c r="AKO4" i="21" s="1"/>
  <c r="D52" i="11"/>
  <c r="AKN4" i="21" s="1"/>
  <c r="D51" i="11"/>
  <c r="AKM4" i="21" s="1"/>
  <c r="D50" i="11"/>
  <c r="AKL4" i="21" s="1"/>
  <c r="D49" i="11"/>
  <c r="AKK4" i="21" s="1"/>
  <c r="D48" i="11"/>
  <c r="AKJ4" i="21" s="1"/>
  <c r="D47" i="11"/>
  <c r="AKI4" i="21" s="1"/>
  <c r="D46" i="11"/>
  <c r="AKH4" i="21" s="1"/>
  <c r="D45" i="11"/>
  <c r="AKG4" i="21" s="1"/>
  <c r="Q40" i="7"/>
  <c r="ABT4" i="21" s="1"/>
  <c r="K40" i="7"/>
  <c r="SP4" i="21" s="1"/>
  <c r="F40" i="7"/>
  <c r="Q39" i="7"/>
  <c r="ABS4" i="21" s="1"/>
  <c r="K39" i="7"/>
  <c r="SO4" i="21" s="1"/>
  <c r="F39" i="7"/>
  <c r="KX4" i="21" s="1"/>
  <c r="Q38" i="7"/>
  <c r="ABR4" i="21" s="1"/>
  <c r="K38" i="7"/>
  <c r="SN4" i="21" s="1"/>
  <c r="F38" i="7"/>
  <c r="KW4" i="21" s="1"/>
  <c r="Q37" i="7"/>
  <c r="ABQ4" i="21" s="1"/>
  <c r="K37" i="7"/>
  <c r="SM4" i="21" s="1"/>
  <c r="F37" i="7"/>
  <c r="KV4" i="21" s="1"/>
  <c r="Q36" i="7"/>
  <c r="ABP4" i="21" s="1"/>
  <c r="K36" i="7"/>
  <c r="SL4" i="21" s="1"/>
  <c r="F36" i="7"/>
  <c r="KU4" i="21" s="1"/>
  <c r="Q35" i="7"/>
  <c r="ABO4" i="21" s="1"/>
  <c r="K35" i="7"/>
  <c r="SK4" i="21" s="1"/>
  <c r="F35" i="7"/>
  <c r="KT4" i="21" s="1"/>
  <c r="Q34" i="7"/>
  <c r="ABN4" i="21" s="1"/>
  <c r="K34" i="7"/>
  <c r="SJ4" i="21" s="1"/>
  <c r="F34" i="7"/>
  <c r="KS4" i="21" s="1"/>
  <c r="Q33" i="7"/>
  <c r="ABM4" i="21" s="1"/>
  <c r="K33" i="7"/>
  <c r="SI4" i="21" s="1"/>
  <c r="F33" i="7"/>
  <c r="KR4" i="21" s="1"/>
  <c r="Q32" i="7"/>
  <c r="ABL4" i="21" s="1"/>
  <c r="K32" i="7"/>
  <c r="SH4" i="21" s="1"/>
  <c r="F32" i="7"/>
  <c r="KQ4" i="21" s="1"/>
  <c r="Q31" i="7"/>
  <c r="ABK4" i="21" s="1"/>
  <c r="K31" i="7"/>
  <c r="SG4" i="21" s="1"/>
  <c r="F31" i="7"/>
  <c r="KP4" i="21" s="1"/>
  <c r="L38" i="7" l="1"/>
  <c r="UB4" i="21" s="1"/>
  <c r="L34" i="7"/>
  <c r="TX4" i="21" s="1"/>
  <c r="L31" i="7"/>
  <c r="TU4" i="21" s="1"/>
  <c r="L40" i="7"/>
  <c r="UD4" i="21" s="1"/>
  <c r="KY4" i="21"/>
  <c r="L39" i="7"/>
  <c r="UC4" i="21" s="1"/>
  <c r="L37" i="7"/>
  <c r="UA4" i="21" s="1"/>
  <c r="L36" i="7"/>
  <c r="TZ4" i="21" s="1"/>
  <c r="L35" i="7"/>
  <c r="TY4" i="21" s="1"/>
  <c r="L33" i="7"/>
  <c r="TW4" i="21" s="1"/>
  <c r="L32" i="7"/>
  <c r="TV4" i="21" s="1"/>
  <c r="A24" i="25"/>
  <c r="I80" i="25" l="1"/>
  <c r="I79" i="25"/>
  <c r="I78" i="25"/>
  <c r="I77" i="25"/>
  <c r="A80" i="25" l="1"/>
  <c r="K81" i="25"/>
  <c r="K80" i="25"/>
  <c r="K79" i="25"/>
  <c r="K78" i="25"/>
  <c r="A81" i="25" l="1"/>
  <c r="M82" i="25"/>
  <c r="M81" i="25"/>
  <c r="M80" i="25"/>
  <c r="M79" i="25"/>
  <c r="A82" i="25" l="1"/>
  <c r="E57" i="17" s="1"/>
  <c r="E59" i="17"/>
  <c r="E58" i="17"/>
  <c r="A79" i="25"/>
  <c r="E62" i="17" s="1"/>
  <c r="A19" i="25" l="1"/>
  <c r="A20" i="25" l="1"/>
  <c r="O49" i="25" l="1"/>
  <c r="O50" i="25"/>
  <c r="O51" i="25"/>
  <c r="O52" i="25"/>
  <c r="O53" i="25"/>
  <c r="O54" i="25"/>
  <c r="O55" i="25"/>
  <c r="O59" i="25"/>
  <c r="O60" i="25"/>
  <c r="O61" i="25"/>
  <c r="O62" i="25"/>
  <c r="O56" i="25"/>
  <c r="O57" i="25"/>
  <c r="O58" i="25"/>
  <c r="E61" i="17" l="1"/>
  <c r="A77" i="25"/>
  <c r="E73" i="17" s="1"/>
  <c r="A31" i="25" l="1"/>
  <c r="A23" i="25" l="1"/>
  <c r="E53" i="17" s="1"/>
  <c r="E72" i="17" l="1"/>
  <c r="B4" i="21" l="1"/>
  <c r="A78" i="25" l="1"/>
  <c r="E74" i="17" s="1"/>
  <c r="A28" i="25" l="1"/>
  <c r="E60" i="17" s="1"/>
  <c r="A26" i="25" l="1"/>
  <c r="E55" i="17" s="1"/>
  <c r="A25" i="25"/>
  <c r="E54" i="17" l="1"/>
  <c r="A27" i="25"/>
  <c r="E56" i="17" s="1"/>
  <c r="A14" i="25"/>
  <c r="C10" i="25" l="1"/>
  <c r="D10" i="25" s="1"/>
  <c r="A10" i="25"/>
  <c r="A13" i="25"/>
  <c r="E52" i="17" s="1"/>
  <c r="A4" i="21" l="1"/>
  <c r="A86" i="25"/>
  <c r="A17" i="25"/>
  <c r="A85" i="25"/>
  <c r="B4" i="20" l="1"/>
  <c r="M4" i="7"/>
  <c r="B4" i="7"/>
  <c r="B4" i="4"/>
  <c r="B4" i="18"/>
  <c r="B4" i="15"/>
  <c r="B4" i="19"/>
  <c r="B4" i="3"/>
  <c r="B4" i="17"/>
  <c r="B4" i="11"/>
  <c r="B4" i="13"/>
  <c r="AGQ4" i="21" l="1"/>
  <c r="AFE4" i="21" l="1"/>
  <c r="AFQ4" i="21"/>
  <c r="AFP4" i="21"/>
  <c r="AFO4" i="21"/>
  <c r="AFN4" i="21"/>
  <c r="AFM4" i="21"/>
  <c r="AFL4" i="21"/>
  <c r="AFK4" i="21"/>
  <c r="AFJ4" i="21"/>
  <c r="AFI4" i="21"/>
  <c r="AFH4" i="21"/>
  <c r="AFG4" i="21"/>
  <c r="AFF4" i="21"/>
  <c r="AEE4" i="21"/>
  <c r="AED4" i="21"/>
  <c r="AEC4" i="21"/>
  <c r="AEB4" i="21"/>
  <c r="AEA4" i="21"/>
  <c r="ADZ4" i="21"/>
  <c r="ADY4" i="21"/>
  <c r="ADX4" i="21"/>
  <c r="ADW4" i="21"/>
  <c r="ADV4" i="21"/>
  <c r="ADU4" i="21"/>
  <c r="ADT4" i="21"/>
  <c r="AFB4" i="21"/>
  <c r="AFA4" i="21"/>
  <c r="AEZ4" i="21"/>
  <c r="AEY4" i="21"/>
  <c r="AEX4" i="21"/>
  <c r="AEW4" i="21"/>
  <c r="AEV4" i="21"/>
  <c r="AEU4" i="21"/>
  <c r="AEJ4" i="21"/>
  <c r="AEI4" i="21"/>
  <c r="AEH4" i="21"/>
  <c r="AEG4" i="21"/>
  <c r="AFC4" i="21"/>
  <c r="AFD4" i="21"/>
  <c r="AEF4" i="21"/>
  <c r="ADS4" i="21"/>
  <c r="D21" i="18" l="1"/>
  <c r="CI4" i="21" l="1"/>
  <c r="CH4" i="21"/>
  <c r="CG4" i="21"/>
  <c r="CF4" i="21"/>
  <c r="CE4" i="21"/>
  <c r="CD4" i="21"/>
  <c r="CC4" i="21"/>
  <c r="CB4" i="21"/>
  <c r="CA4" i="21"/>
  <c r="BZ4" i="21"/>
  <c r="BY4" i="21"/>
  <c r="BX4" i="21"/>
  <c r="BW4" i="21"/>
  <c r="BV4" i="21"/>
  <c r="BU4" i="21"/>
  <c r="BT4" i="21"/>
  <c r="BS4" i="21"/>
  <c r="BR4" i="21"/>
  <c r="BQ4" i="21"/>
  <c r="BP4" i="21"/>
  <c r="D37" i="4" l="1"/>
  <c r="D38" i="4"/>
  <c r="K26" i="7" l="1"/>
  <c r="F9" i="7" l="1"/>
  <c r="K50" i="7" l="1"/>
  <c r="K27" i="7"/>
  <c r="K28" i="7"/>
  <c r="K29" i="7"/>
  <c r="K30" i="7"/>
  <c r="K41" i="7"/>
  <c r="K42" i="7"/>
  <c r="K43" i="7"/>
  <c r="K44" i="7"/>
  <c r="K45" i="7"/>
  <c r="K46" i="7"/>
  <c r="K47" i="7"/>
  <c r="K48" i="7"/>
  <c r="K49" i="7"/>
  <c r="G33" i="11" l="1"/>
  <c r="F17" i="15" l="1"/>
  <c r="D10" i="11" l="1"/>
  <c r="F20" i="15" l="1"/>
  <c r="F21" i="15"/>
  <c r="F22" i="15"/>
  <c r="AUX4" i="21"/>
  <c r="AUY4" i="21"/>
  <c r="ASX4" i="21"/>
  <c r="ASY4" i="21"/>
  <c r="AQX4" i="21" l="1"/>
  <c r="AQW4" i="21"/>
  <c r="AQV4" i="21"/>
  <c r="AQU4" i="21"/>
  <c r="AQT4" i="21"/>
  <c r="AQS4" i="21"/>
  <c r="AQR4" i="21"/>
  <c r="AQQ4" i="21"/>
  <c r="AQP4" i="21"/>
  <c r="AQO4" i="21"/>
  <c r="AQN4" i="21"/>
  <c r="AQC4" i="21"/>
  <c r="AQB4" i="21"/>
  <c r="AQA4" i="21"/>
  <c r="APZ4" i="21"/>
  <c r="AOU4" i="21"/>
  <c r="AMV4" i="21"/>
  <c r="AMU4" i="21"/>
  <c r="AKA4" i="21"/>
  <c r="AKB4" i="21"/>
  <c r="C22" i="7"/>
  <c r="A30" i="25" s="1"/>
  <c r="E63" i="17" s="1"/>
  <c r="AOT4" i="21"/>
  <c r="AOS4" i="21"/>
  <c r="AOR4" i="21"/>
  <c r="AOQ4" i="21"/>
  <c r="AOP4" i="21"/>
  <c r="AOO4" i="21"/>
  <c r="AON4" i="21"/>
  <c r="AOM4" i="21"/>
  <c r="AOL4" i="21"/>
  <c r="AOK4" i="21"/>
  <c r="ANZ4" i="21"/>
  <c r="ANY4" i="21"/>
  <c r="ANX4" i="21"/>
  <c r="ANW4" i="21"/>
  <c r="ANT4" i="21"/>
  <c r="ANS4" i="21"/>
  <c r="ANR4" i="21"/>
  <c r="ANQ4" i="21"/>
  <c r="ANP4" i="21"/>
  <c r="ANO4" i="21"/>
  <c r="ANN4" i="21"/>
  <c r="ANM4" i="21"/>
  <c r="ANL4" i="21"/>
  <c r="ANK4" i="21"/>
  <c r="ANJ4" i="21"/>
  <c r="ANI4" i="21"/>
  <c r="ANH4" i="21"/>
  <c r="ANG4" i="21"/>
  <c r="ANF4" i="21"/>
  <c r="ANE4" i="21"/>
  <c r="AND4" i="21"/>
  <c r="ANC4" i="21"/>
  <c r="ANB4" i="21"/>
  <c r="ANA4" i="21"/>
  <c r="AMZ4" i="21"/>
  <c r="AMY4" i="21"/>
  <c r="AMX4" i="21"/>
  <c r="J22" i="7" l="1"/>
  <c r="E69" i="17" s="1"/>
  <c r="F46" i="15" l="1"/>
  <c r="AZU4" i="21" s="1"/>
  <c r="E43" i="15"/>
  <c r="AYM4" i="21" s="1"/>
  <c r="D43" i="15"/>
  <c r="F42" i="15"/>
  <c r="AZS4" i="21" s="1"/>
  <c r="F41" i="15"/>
  <c r="AZR4" i="21" s="1"/>
  <c r="F40" i="15"/>
  <c r="AZQ4" i="21" s="1"/>
  <c r="F39" i="15"/>
  <c r="AZP4" i="21" s="1"/>
  <c r="F38" i="15"/>
  <c r="AZO4" i="21" s="1"/>
  <c r="F37" i="15"/>
  <c r="AZN4" i="21" s="1"/>
  <c r="E34" i="15"/>
  <c r="AYF4" i="21" s="1"/>
  <c r="D34" i="15"/>
  <c r="F33" i="15"/>
  <c r="AZL4" i="21" s="1"/>
  <c r="F32" i="15"/>
  <c r="AZK4" i="21" s="1"/>
  <c r="F31" i="15"/>
  <c r="AZJ4" i="21" s="1"/>
  <c r="F30" i="15"/>
  <c r="AZI4" i="21" s="1"/>
  <c r="F29" i="15"/>
  <c r="D26" i="15"/>
  <c r="F25" i="15"/>
  <c r="AZF4" i="21" s="1"/>
  <c r="F24" i="15"/>
  <c r="F23" i="15"/>
  <c r="AZD4" i="21" s="1"/>
  <c r="AZC4" i="21"/>
  <c r="F19" i="15"/>
  <c r="AYZ4" i="21" s="1"/>
  <c r="F18" i="15"/>
  <c r="AYY4" i="21" s="1"/>
  <c r="AYX4" i="21"/>
  <c r="F16" i="15"/>
  <c r="F15" i="15"/>
  <c r="AYV4" i="21" s="1"/>
  <c r="F14" i="15"/>
  <c r="AYU4" i="21" s="1"/>
  <c r="F13" i="15"/>
  <c r="AYT4" i="21" s="1"/>
  <c r="F12" i="15"/>
  <c r="AYS4" i="21" s="1"/>
  <c r="F11" i="15"/>
  <c r="AYR4" i="21" s="1"/>
  <c r="F10" i="15"/>
  <c r="F9" i="15"/>
  <c r="D13" i="13"/>
  <c r="E12" i="13" s="1"/>
  <c r="D65" i="11"/>
  <c r="D64" i="11"/>
  <c r="AKZ4" i="21" s="1"/>
  <c r="D63" i="11"/>
  <c r="D62" i="11"/>
  <c r="D61" i="11"/>
  <c r="D60" i="11"/>
  <c r="D59" i="11"/>
  <c r="D58" i="11"/>
  <c r="AKT4" i="21" s="1"/>
  <c r="D57" i="11"/>
  <c r="D56" i="11"/>
  <c r="D55" i="11"/>
  <c r="D44" i="11"/>
  <c r="D43" i="11"/>
  <c r="D42" i="11"/>
  <c r="AKD4" i="21" s="1"/>
  <c r="D41" i="11"/>
  <c r="D31" i="13"/>
  <c r="H33" i="11"/>
  <c r="D32" i="11"/>
  <c r="D31" i="11"/>
  <c r="AIY4" i="21" s="1"/>
  <c r="D30" i="11"/>
  <c r="D29" i="11"/>
  <c r="AIW4" i="21" s="1"/>
  <c r="D28" i="11"/>
  <c r="D27" i="11"/>
  <c r="D26" i="11"/>
  <c r="D25" i="11"/>
  <c r="AIS4" i="21" s="1"/>
  <c r="D24" i="11"/>
  <c r="D23" i="11"/>
  <c r="D22" i="11"/>
  <c r="D21" i="11"/>
  <c r="AIO4" i="21" s="1"/>
  <c r="D20" i="11"/>
  <c r="D19" i="11"/>
  <c r="D18" i="11"/>
  <c r="D17" i="11"/>
  <c r="AIK4" i="21" s="1"/>
  <c r="D16" i="11"/>
  <c r="D15" i="11"/>
  <c r="D14" i="11"/>
  <c r="D13" i="11"/>
  <c r="AIG4" i="21" s="1"/>
  <c r="D12" i="11"/>
  <c r="D11" i="11"/>
  <c r="AZB4" i="21"/>
  <c r="AZA4" i="21"/>
  <c r="AYN4" i="21"/>
  <c r="AYL4" i="21"/>
  <c r="AYK4" i="21"/>
  <c r="AYJ4" i="21"/>
  <c r="AYI4" i="21"/>
  <c r="AYH4" i="21"/>
  <c r="AYG4" i="21"/>
  <c r="AYE4" i="21"/>
  <c r="AYD4" i="21"/>
  <c r="AYC4" i="21"/>
  <c r="AYB4" i="21"/>
  <c r="AYA4" i="21"/>
  <c r="AXY4" i="21"/>
  <c r="AXX4" i="21"/>
  <c r="AXW4" i="21"/>
  <c r="AXV4" i="21"/>
  <c r="AXU4" i="21"/>
  <c r="AXT4" i="21"/>
  <c r="AXS4" i="21"/>
  <c r="AXR4" i="21"/>
  <c r="AXQ4" i="21"/>
  <c r="AXP4" i="21"/>
  <c r="AXO4" i="21"/>
  <c r="AXN4" i="21"/>
  <c r="AXM4" i="21"/>
  <c r="AXL4" i="21"/>
  <c r="AXK4" i="21"/>
  <c r="AXJ4" i="21"/>
  <c r="AXI4" i="21"/>
  <c r="AXG4" i="21"/>
  <c r="AXE4" i="21"/>
  <c r="AXD4" i="21"/>
  <c r="AXC4" i="21"/>
  <c r="AXB4" i="21"/>
  <c r="AXA4" i="21"/>
  <c r="AWZ4" i="21"/>
  <c r="AWX4" i="21"/>
  <c r="AWW4" i="21"/>
  <c r="AWV4" i="21"/>
  <c r="AWU4" i="21"/>
  <c r="AWT4" i="21"/>
  <c r="AWR4" i="21"/>
  <c r="AWQ4" i="21"/>
  <c r="AWP4" i="21"/>
  <c r="AWO4" i="21"/>
  <c r="AWN4" i="21"/>
  <c r="AWM4" i="21"/>
  <c r="AWL4" i="21"/>
  <c r="AWK4" i="21"/>
  <c r="AWJ4" i="21"/>
  <c r="AWI4" i="21"/>
  <c r="AWH4" i="21"/>
  <c r="AWG4" i="21"/>
  <c r="AWF4" i="21"/>
  <c r="AWE4" i="21"/>
  <c r="AWD4" i="21"/>
  <c r="AWC4" i="21"/>
  <c r="AWB4" i="21"/>
  <c r="AVC4" i="21"/>
  <c r="AVB4" i="21"/>
  <c r="AVA4" i="21"/>
  <c r="AUZ4" i="21"/>
  <c r="AUW4" i="21"/>
  <c r="AUV4" i="21"/>
  <c r="AUU4" i="21"/>
  <c r="AUT4" i="21"/>
  <c r="AUS4" i="21"/>
  <c r="AUR4" i="21"/>
  <c r="AUQ4" i="21"/>
  <c r="AUP4" i="21"/>
  <c r="AUD4" i="21"/>
  <c r="AUC4" i="21"/>
  <c r="AUB4" i="21"/>
  <c r="AUA4" i="21"/>
  <c r="ATX4" i="21"/>
  <c r="ATW4" i="21"/>
  <c r="ATV4" i="21"/>
  <c r="ATU4" i="21"/>
  <c r="ATT4" i="21"/>
  <c r="ATS4" i="21"/>
  <c r="ATR4" i="21"/>
  <c r="ATQ4" i="21"/>
  <c r="ATP4" i="21"/>
  <c r="ATO4" i="21"/>
  <c r="ATN4" i="21"/>
  <c r="ATM4" i="21"/>
  <c r="ATL4" i="21"/>
  <c r="ATK4" i="21"/>
  <c r="ATJ4" i="21"/>
  <c r="ATI4" i="21"/>
  <c r="ATH4" i="21"/>
  <c r="ATG4" i="21"/>
  <c r="ATF4" i="21"/>
  <c r="ATE4" i="21"/>
  <c r="ATD4" i="21"/>
  <c r="ATC4" i="21"/>
  <c r="ATB4" i="21"/>
  <c r="ATA4" i="21"/>
  <c r="ASZ4" i="21"/>
  <c r="ASW4" i="21"/>
  <c r="ASV4" i="21"/>
  <c r="ASU4" i="21"/>
  <c r="AST4" i="21"/>
  <c r="ASS4" i="21"/>
  <c r="ASR4" i="21"/>
  <c r="ASQ4" i="21"/>
  <c r="ASP4" i="21"/>
  <c r="ASO4" i="21"/>
  <c r="ASD4" i="21"/>
  <c r="ASC4" i="21"/>
  <c r="ASB4" i="21"/>
  <c r="ASA4" i="21"/>
  <c r="ARV4" i="21"/>
  <c r="ARU4" i="21"/>
  <c r="ART4" i="21"/>
  <c r="ARS4" i="21"/>
  <c r="ARR4" i="21"/>
  <c r="ARQ4" i="21"/>
  <c r="ARP4" i="21"/>
  <c r="ARO4" i="21"/>
  <c r="ARN4" i="21"/>
  <c r="ARM4" i="21"/>
  <c r="ARL4" i="21"/>
  <c r="ARK4" i="21"/>
  <c r="ARJ4" i="21"/>
  <c r="ARI4" i="21"/>
  <c r="ARH4" i="21"/>
  <c r="ARG4" i="21"/>
  <c r="ARF4" i="21"/>
  <c r="ARE4" i="21"/>
  <c r="ARD4" i="21"/>
  <c r="ARC4" i="21"/>
  <c r="ARB4" i="21"/>
  <c r="ARA4" i="21"/>
  <c r="AQZ4" i="21"/>
  <c r="APS4" i="21"/>
  <c r="APR4" i="21"/>
  <c r="APQ4" i="21"/>
  <c r="APP4" i="21"/>
  <c r="APO4" i="21"/>
  <c r="APN4" i="21"/>
  <c r="APM4" i="21"/>
  <c r="APL4" i="21"/>
  <c r="APK4" i="21"/>
  <c r="APJ4" i="21"/>
  <c r="API4" i="21"/>
  <c r="APH4" i="21"/>
  <c r="APG4" i="21"/>
  <c r="APF4" i="21"/>
  <c r="APE4" i="21"/>
  <c r="APD4" i="21"/>
  <c r="APC4" i="21"/>
  <c r="APB4" i="21"/>
  <c r="APA4" i="21"/>
  <c r="AOZ4" i="21"/>
  <c r="AOY4" i="21"/>
  <c r="AOX4" i="21"/>
  <c r="AOW4" i="21"/>
  <c r="AMT4" i="21"/>
  <c r="AMS4" i="21"/>
  <c r="AMR4" i="21"/>
  <c r="AMQ4" i="21"/>
  <c r="AMP4" i="21"/>
  <c r="AMO4" i="21"/>
  <c r="AMN4" i="21"/>
  <c r="AMM4" i="21"/>
  <c r="AML4" i="21"/>
  <c r="AMA4" i="21"/>
  <c r="ALZ4" i="21"/>
  <c r="ALY4" i="21"/>
  <c r="ALX4" i="21"/>
  <c r="ALW4" i="21"/>
  <c r="ALV4" i="21"/>
  <c r="ALU4" i="21"/>
  <c r="ALT4" i="21"/>
  <c r="ALS4" i="21"/>
  <c r="ALR4" i="21"/>
  <c r="ALQ4" i="21"/>
  <c r="ALP4" i="21"/>
  <c r="ALO4" i="21"/>
  <c r="ALN4" i="21"/>
  <c r="ALM4" i="21"/>
  <c r="ALL4" i="21"/>
  <c r="ALK4" i="21"/>
  <c r="ALJ4" i="21"/>
  <c r="ALI4" i="21"/>
  <c r="ALH4" i="21"/>
  <c r="ALG4" i="21"/>
  <c r="ALF4" i="21"/>
  <c r="ALE4" i="21"/>
  <c r="ALD4" i="21"/>
  <c r="ALC4" i="21"/>
  <c r="ALB4" i="21"/>
  <c r="AJZ4" i="21"/>
  <c r="AJY4" i="21"/>
  <c r="AJX4" i="21"/>
  <c r="AJW4" i="21"/>
  <c r="AJV4" i="21"/>
  <c r="AJU4" i="21"/>
  <c r="AJT4" i="21"/>
  <c r="AJS4" i="21"/>
  <c r="AJG4" i="21"/>
  <c r="AJF4" i="21"/>
  <c r="AJE4" i="21"/>
  <c r="AJD4" i="21"/>
  <c r="AID4" i="21"/>
  <c r="AIB4" i="21"/>
  <c r="AIA4" i="21"/>
  <c r="AHZ4" i="21"/>
  <c r="AHY4" i="21"/>
  <c r="AHX4" i="21"/>
  <c r="AHW4" i="21"/>
  <c r="AHV4" i="21"/>
  <c r="AHU4" i="21"/>
  <c r="AHT4" i="21"/>
  <c r="AHH4" i="21"/>
  <c r="AHG4" i="21"/>
  <c r="AHF4" i="21"/>
  <c r="AHE4" i="21"/>
  <c r="AHD4" i="21"/>
  <c r="AHC4" i="21"/>
  <c r="AHB4" i="21"/>
  <c r="AHA4" i="21"/>
  <c r="AGZ4" i="21"/>
  <c r="AGY4" i="21"/>
  <c r="AGX4" i="21"/>
  <c r="AGW4" i="21"/>
  <c r="AGV4" i="21"/>
  <c r="AGU4" i="21"/>
  <c r="AGT4" i="21"/>
  <c r="AGS4" i="21"/>
  <c r="AGR4" i="21"/>
  <c r="ADR4" i="21"/>
  <c r="ADQ4" i="21"/>
  <c r="ADP4" i="21"/>
  <c r="ADO4" i="21"/>
  <c r="ADN4" i="21"/>
  <c r="ADM4" i="21"/>
  <c r="ADL4" i="21"/>
  <c r="ADK4" i="21"/>
  <c r="ADJ4" i="21"/>
  <c r="ADI4" i="21"/>
  <c r="ACX4" i="21"/>
  <c r="ACW4" i="21"/>
  <c r="ACV4" i="21"/>
  <c r="ACU4" i="21"/>
  <c r="ACT4" i="21"/>
  <c r="ACQ4" i="21"/>
  <c r="ACP4" i="21"/>
  <c r="ACO4" i="21"/>
  <c r="ACN4" i="21"/>
  <c r="ACM4" i="21"/>
  <c r="ACL4" i="21"/>
  <c r="ACK4" i="21"/>
  <c r="ACJ4" i="21"/>
  <c r="ACI4" i="21"/>
  <c r="ACH4" i="21"/>
  <c r="ACG4" i="21"/>
  <c r="ACF4" i="21"/>
  <c r="ACE4" i="21"/>
  <c r="AAP4" i="21"/>
  <c r="AAO4" i="21"/>
  <c r="AAN4" i="21"/>
  <c r="AAM4" i="21"/>
  <c r="AAL4" i="21"/>
  <c r="AAK4" i="21"/>
  <c r="AAJ4" i="21"/>
  <c r="AAI4" i="21"/>
  <c r="AAH4" i="21"/>
  <c r="AAG4" i="21"/>
  <c r="ZV4" i="21"/>
  <c r="ZU4" i="21"/>
  <c r="ZT4" i="21"/>
  <c r="ZS4" i="21"/>
  <c r="ZR4" i="21"/>
  <c r="ZO4" i="21"/>
  <c r="ZN4" i="21"/>
  <c r="ZM4" i="21"/>
  <c r="ZL4" i="21"/>
  <c r="ZK4" i="21"/>
  <c r="ZJ4" i="21"/>
  <c r="ZI4" i="21"/>
  <c r="ZH4" i="21"/>
  <c r="ZG4" i="21"/>
  <c r="ZF4" i="21"/>
  <c r="ZE4" i="21"/>
  <c r="ZD4" i="21"/>
  <c r="ZC4" i="21"/>
  <c r="ZB4" i="21"/>
  <c r="ZA4" i="21"/>
  <c r="YZ4" i="21"/>
  <c r="YY4" i="21"/>
  <c r="YX4" i="21"/>
  <c r="YW4" i="21"/>
  <c r="YV4" i="21"/>
  <c r="YU4" i="21"/>
  <c r="YT4" i="21"/>
  <c r="YS4" i="21"/>
  <c r="YH4" i="21"/>
  <c r="YG4" i="21"/>
  <c r="YF4" i="21"/>
  <c r="YE4" i="21"/>
  <c r="YD4" i="21"/>
  <c r="YA4" i="21"/>
  <c r="XZ4" i="21"/>
  <c r="XY4" i="21"/>
  <c r="XX4" i="21"/>
  <c r="XW4" i="21"/>
  <c r="XV4" i="21"/>
  <c r="XU4" i="21"/>
  <c r="XT4" i="21"/>
  <c r="XS4" i="21"/>
  <c r="XR4" i="21"/>
  <c r="XQ4" i="21"/>
  <c r="XP4" i="21"/>
  <c r="XO4" i="21"/>
  <c r="XN4" i="21"/>
  <c r="XM4" i="21"/>
  <c r="XL4" i="21"/>
  <c r="XK4" i="21"/>
  <c r="XJ4" i="21"/>
  <c r="XI4" i="21"/>
  <c r="XH4" i="21"/>
  <c r="XG4" i="21"/>
  <c r="XF4" i="21"/>
  <c r="XE4" i="21"/>
  <c r="WT4" i="21"/>
  <c r="WS4" i="21"/>
  <c r="WR4" i="21"/>
  <c r="WQ4" i="21"/>
  <c r="WP4" i="21"/>
  <c r="WM4" i="21"/>
  <c r="WL4" i="21"/>
  <c r="WK4" i="21"/>
  <c r="WJ4" i="21"/>
  <c r="WI4" i="21"/>
  <c r="WH4" i="21"/>
  <c r="WG4" i="21"/>
  <c r="WF4" i="21"/>
  <c r="WE4" i="21"/>
  <c r="WD4" i="21"/>
  <c r="WC4" i="21"/>
  <c r="WB4" i="21"/>
  <c r="WA4" i="21"/>
  <c r="VZ4" i="21"/>
  <c r="VY4" i="21"/>
  <c r="VX4" i="21"/>
  <c r="VW4" i="21"/>
  <c r="VV4" i="21"/>
  <c r="VU4" i="21"/>
  <c r="VT4" i="21"/>
  <c r="VS4" i="21"/>
  <c r="VR4" i="21"/>
  <c r="VQ4" i="21"/>
  <c r="VF4" i="21"/>
  <c r="VE4" i="21"/>
  <c r="VD4" i="21"/>
  <c r="VC4" i="21"/>
  <c r="VB4" i="21"/>
  <c r="VA4" i="21"/>
  <c r="UZ4" i="21"/>
  <c r="UY4" i="21"/>
  <c r="UX4" i="21"/>
  <c r="UW4" i="21"/>
  <c r="UV4" i="21"/>
  <c r="UU4" i="21"/>
  <c r="UT4" i="21"/>
  <c r="US4" i="21"/>
  <c r="UR4" i="21"/>
  <c r="UQ4" i="21"/>
  <c r="UP4" i="21"/>
  <c r="UO4" i="21"/>
  <c r="RM4" i="21"/>
  <c r="RL4" i="21"/>
  <c r="RK4" i="21"/>
  <c r="RJ4" i="21"/>
  <c r="RI4" i="21"/>
  <c r="RH4" i="21"/>
  <c r="RG4" i="21"/>
  <c r="RF4" i="21"/>
  <c r="RE4" i="21"/>
  <c r="RD4" i="21"/>
  <c r="QS4" i="21"/>
  <c r="QR4" i="21"/>
  <c r="QQ4" i="21"/>
  <c r="QP4" i="21"/>
  <c r="QO4" i="21"/>
  <c r="QL4" i="21"/>
  <c r="QK4" i="21"/>
  <c r="QJ4" i="21"/>
  <c r="QI4" i="21"/>
  <c r="QH4" i="21"/>
  <c r="QG4" i="21"/>
  <c r="QF4" i="21"/>
  <c r="QE4" i="21"/>
  <c r="QD4" i="21"/>
  <c r="QC4" i="21"/>
  <c r="QB4" i="21"/>
  <c r="QA4" i="21"/>
  <c r="PZ4" i="21"/>
  <c r="PY4" i="21"/>
  <c r="PX4" i="21"/>
  <c r="PW4" i="21"/>
  <c r="PV4" i="21"/>
  <c r="PU4" i="21"/>
  <c r="PT4" i="21"/>
  <c r="PS4" i="21"/>
  <c r="PR4" i="21"/>
  <c r="PQ4" i="21"/>
  <c r="PP4" i="21"/>
  <c r="PE4" i="21"/>
  <c r="PD4" i="21"/>
  <c r="PC4" i="21"/>
  <c r="PB4" i="21"/>
  <c r="PA4" i="21"/>
  <c r="OX4" i="21"/>
  <c r="OW4" i="21"/>
  <c r="OV4" i="21"/>
  <c r="OU4" i="21"/>
  <c r="OT4" i="21"/>
  <c r="OS4" i="21"/>
  <c r="OR4" i="21"/>
  <c r="OQ4" i="21"/>
  <c r="OP4" i="21"/>
  <c r="OO4" i="21"/>
  <c r="ON4" i="21"/>
  <c r="OM4" i="21"/>
  <c r="OL4" i="21"/>
  <c r="OK4" i="21"/>
  <c r="OJ4" i="21"/>
  <c r="OI4" i="21"/>
  <c r="OH4" i="21"/>
  <c r="OG4" i="21"/>
  <c r="OF4" i="21"/>
  <c r="OE4" i="21"/>
  <c r="OD4" i="21"/>
  <c r="OC4" i="21"/>
  <c r="OB4" i="21"/>
  <c r="NQ4" i="21"/>
  <c r="NP4" i="21"/>
  <c r="NO4" i="21"/>
  <c r="NN4" i="21"/>
  <c r="NM4" i="21"/>
  <c r="NJ4" i="21"/>
  <c r="NI4" i="21"/>
  <c r="NH4" i="21"/>
  <c r="NG4" i="21"/>
  <c r="NF4" i="21"/>
  <c r="NE4" i="21"/>
  <c r="ND4" i="21"/>
  <c r="NC4" i="21"/>
  <c r="NB4" i="21"/>
  <c r="NA4" i="21"/>
  <c r="MZ4" i="21"/>
  <c r="MY4" i="21"/>
  <c r="MX4" i="21"/>
  <c r="MW4" i="21"/>
  <c r="MV4" i="21"/>
  <c r="MU4" i="21"/>
  <c r="MT4" i="21"/>
  <c r="MS4" i="21"/>
  <c r="MR4" i="21"/>
  <c r="MQ4" i="21"/>
  <c r="MP4" i="21"/>
  <c r="MO4" i="21"/>
  <c r="MN4" i="21"/>
  <c r="MC4" i="21"/>
  <c r="MB4" i="21"/>
  <c r="MA4" i="21"/>
  <c r="LZ4" i="21"/>
  <c r="LY4" i="21"/>
  <c r="LV4" i="21"/>
  <c r="LU4" i="21"/>
  <c r="LT4" i="21"/>
  <c r="LS4" i="21"/>
  <c r="LR4" i="21"/>
  <c r="LQ4" i="21"/>
  <c r="LP4" i="21"/>
  <c r="LO4" i="21"/>
  <c r="LN4" i="21"/>
  <c r="LM4" i="21"/>
  <c r="LL4" i="21"/>
  <c r="LK4" i="21"/>
  <c r="LJ4" i="21"/>
  <c r="JA4" i="21"/>
  <c r="IZ4" i="21"/>
  <c r="IY4" i="21"/>
  <c r="IX4" i="21"/>
  <c r="IW4" i="21"/>
  <c r="IT4" i="21"/>
  <c r="IS4" i="21"/>
  <c r="IR4" i="21"/>
  <c r="IQ4" i="21"/>
  <c r="IP4" i="21"/>
  <c r="IO4" i="21"/>
  <c r="IN4" i="21"/>
  <c r="IM4" i="21"/>
  <c r="IL4" i="21"/>
  <c r="IK4" i="21"/>
  <c r="IJ4" i="21"/>
  <c r="II4" i="21"/>
  <c r="IH4" i="21"/>
  <c r="IG4" i="21"/>
  <c r="IF4" i="21"/>
  <c r="IE4" i="21"/>
  <c r="HM4" i="21"/>
  <c r="HL4" i="21"/>
  <c r="HK4" i="21"/>
  <c r="HJ4" i="21"/>
  <c r="HI4" i="21"/>
  <c r="HF4" i="21"/>
  <c r="HE4" i="21"/>
  <c r="HD4" i="21"/>
  <c r="HC4" i="21"/>
  <c r="HB4" i="21"/>
  <c r="HA4" i="21"/>
  <c r="GZ4" i="21"/>
  <c r="GY4" i="21"/>
  <c r="GX4" i="21"/>
  <c r="GW4" i="21"/>
  <c r="GV4" i="21"/>
  <c r="GU4" i="21"/>
  <c r="GT4" i="21"/>
  <c r="GS4" i="21"/>
  <c r="GR4" i="21"/>
  <c r="GQ4" i="21"/>
  <c r="GP4" i="21"/>
  <c r="GO4" i="21"/>
  <c r="GN4" i="21"/>
  <c r="GM4" i="21"/>
  <c r="GL4" i="21"/>
  <c r="GK4" i="21"/>
  <c r="GJ4" i="21"/>
  <c r="FY4" i="21"/>
  <c r="FX4" i="21"/>
  <c r="FW4" i="21"/>
  <c r="FV4" i="21"/>
  <c r="FU4" i="21"/>
  <c r="EY4" i="21"/>
  <c r="EX4" i="21"/>
  <c r="EW4" i="21"/>
  <c r="EV4" i="21"/>
  <c r="ES4" i="21"/>
  <c r="ER4" i="21"/>
  <c r="EQ4" i="21"/>
  <c r="EP4" i="21"/>
  <c r="EO4" i="21"/>
  <c r="EN4" i="21"/>
  <c r="EM4" i="21"/>
  <c r="EL4" i="21"/>
  <c r="EK4" i="21"/>
  <c r="EJ4" i="21"/>
  <c r="EI4" i="21"/>
  <c r="EH4" i="21"/>
  <c r="EG4" i="21"/>
  <c r="EF4" i="21"/>
  <c r="EE4" i="21"/>
  <c r="ED4" i="21"/>
  <c r="EC4" i="21"/>
  <c r="EB4" i="21"/>
  <c r="EA4" i="21"/>
  <c r="DZ4" i="21"/>
  <c r="DY4" i="21"/>
  <c r="DX4" i="21"/>
  <c r="DW4" i="21"/>
  <c r="DV4" i="21"/>
  <c r="DU4" i="21"/>
  <c r="DT4" i="21"/>
  <c r="DS4" i="21"/>
  <c r="DR4" i="21"/>
  <c r="DQ4" i="21"/>
  <c r="DP4" i="21"/>
  <c r="DO4" i="21"/>
  <c r="DM4" i="21"/>
  <c r="DL4" i="21"/>
  <c r="DK4" i="21"/>
  <c r="DJ4" i="21"/>
  <c r="DI4" i="21"/>
  <c r="DF4" i="21"/>
  <c r="DE4" i="21"/>
  <c r="DD4" i="21"/>
  <c r="DC4" i="21"/>
  <c r="DB4" i="21"/>
  <c r="DA4" i="21"/>
  <c r="CZ4" i="21"/>
  <c r="CY4" i="21"/>
  <c r="CX4" i="21"/>
  <c r="CW4" i="21"/>
  <c r="CV4" i="21"/>
  <c r="CU4" i="21"/>
  <c r="CT4" i="21"/>
  <c r="CS4" i="21"/>
  <c r="CR4" i="21"/>
  <c r="CQ4" i="21"/>
  <c r="CO4" i="21"/>
  <c r="CJ4" i="21"/>
  <c r="BO4" i="21"/>
  <c r="BN4" i="21"/>
  <c r="BM4" i="21"/>
  <c r="BL4" i="21"/>
  <c r="BK4" i="21"/>
  <c r="BJ4" i="21"/>
  <c r="BI4" i="21"/>
  <c r="BH4" i="21"/>
  <c r="BG4" i="21"/>
  <c r="BF4" i="21"/>
  <c r="BE4" i="21"/>
  <c r="BD4" i="21"/>
  <c r="BC4" i="21"/>
  <c r="BB4" i="21"/>
  <c r="BA4" i="21"/>
  <c r="AZ4" i="21"/>
  <c r="AY4" i="21"/>
  <c r="AX4" i="21"/>
  <c r="AW4" i="21"/>
  <c r="AV4" i="21"/>
  <c r="AU4" i="21"/>
  <c r="AT4" i="21"/>
  <c r="AS4" i="21"/>
  <c r="AR4" i="21"/>
  <c r="AQ4" i="21"/>
  <c r="AP4" i="21"/>
  <c r="AO4" i="21"/>
  <c r="AN4" i="21"/>
  <c r="AM4" i="21"/>
  <c r="AL4" i="21"/>
  <c r="AK4" i="21"/>
  <c r="AJ4" i="21"/>
  <c r="AI4" i="21"/>
  <c r="AH4" i="21"/>
  <c r="AG4" i="21"/>
  <c r="AF4" i="21"/>
  <c r="AE4" i="21"/>
  <c r="AD4" i="21"/>
  <c r="AC4" i="21"/>
  <c r="AB4" i="21"/>
  <c r="AA4" i="21"/>
  <c r="Z4" i="21"/>
  <c r="Y4" i="21"/>
  <c r="X4" i="21"/>
  <c r="W4" i="21"/>
  <c r="V4" i="21"/>
  <c r="U4" i="21"/>
  <c r="T4" i="21"/>
  <c r="S4" i="21"/>
  <c r="R4" i="21"/>
  <c r="Q4" i="21"/>
  <c r="P4" i="21"/>
  <c r="O4" i="21"/>
  <c r="N4" i="21"/>
  <c r="M4" i="21"/>
  <c r="L4" i="21"/>
  <c r="K4" i="21"/>
  <c r="J4" i="21"/>
  <c r="I4" i="21"/>
  <c r="H4" i="21"/>
  <c r="G4" i="21"/>
  <c r="F4" i="21"/>
  <c r="E4" i="21"/>
  <c r="D4" i="21"/>
  <c r="C4" i="21"/>
  <c r="Q50" i="7"/>
  <c r="ACD4" i="21" s="1"/>
  <c r="SZ4" i="21"/>
  <c r="F50" i="7"/>
  <c r="Q49" i="7"/>
  <c r="SY4" i="21"/>
  <c r="F49" i="7"/>
  <c r="Q48" i="7"/>
  <c r="F48" i="7"/>
  <c r="Q47" i="7"/>
  <c r="F47" i="7"/>
  <c r="LF4" i="21" s="1"/>
  <c r="Q46" i="7"/>
  <c r="ABZ4" i="21" s="1"/>
  <c r="SV4" i="21"/>
  <c r="F46" i="7"/>
  <c r="Q45" i="7"/>
  <c r="SU4" i="21"/>
  <c r="F45" i="7"/>
  <c r="Q44" i="7"/>
  <c r="F44" i="7"/>
  <c r="Q43" i="7"/>
  <c r="F43" i="7"/>
  <c r="Q42" i="7"/>
  <c r="ABV4" i="21" s="1"/>
  <c r="SR4" i="21"/>
  <c r="F42" i="7"/>
  <c r="Q41" i="7"/>
  <c r="SQ4" i="21"/>
  <c r="F41" i="7"/>
  <c r="Q30" i="7"/>
  <c r="F30" i="7"/>
  <c r="KO4" i="21" s="1"/>
  <c r="Q29" i="7"/>
  <c r="F29" i="7"/>
  <c r="Q28" i="7"/>
  <c r="ABH4" i="21" s="1"/>
  <c r="SD4" i="21"/>
  <c r="F28" i="7"/>
  <c r="KM4" i="21" s="1"/>
  <c r="Q27" i="7"/>
  <c r="SC4" i="21"/>
  <c r="F27" i="7"/>
  <c r="KL4" i="21" s="1"/>
  <c r="Q26" i="7"/>
  <c r="F26" i="7"/>
  <c r="R22" i="7"/>
  <c r="P22" i="7"/>
  <c r="E70" i="17" s="1"/>
  <c r="O22" i="7"/>
  <c r="E68" i="17" s="1"/>
  <c r="N22" i="7"/>
  <c r="QM4" i="21"/>
  <c r="I22" i="7"/>
  <c r="H22" i="7"/>
  <c r="E64" i="17" s="1"/>
  <c r="G22" i="7"/>
  <c r="E22" i="7"/>
  <c r="IU4" i="21" s="1"/>
  <c r="D22" i="7"/>
  <c r="HG4" i="21" s="1"/>
  <c r="Q21" i="7"/>
  <c r="ABC4" i="21" s="1"/>
  <c r="F21" i="7"/>
  <c r="KH4" i="21" s="1"/>
  <c r="Q20" i="7"/>
  <c r="RY4" i="21"/>
  <c r="F20" i="7"/>
  <c r="KG4" i="21" s="1"/>
  <c r="Q19" i="7"/>
  <c r="RX4" i="21"/>
  <c r="F19" i="7"/>
  <c r="Q18" i="7"/>
  <c r="F18" i="7"/>
  <c r="Q17" i="7"/>
  <c r="AAY4" i="21" s="1"/>
  <c r="F17" i="7"/>
  <c r="KD4" i="21" s="1"/>
  <c r="Q16" i="7"/>
  <c r="RU4" i="21"/>
  <c r="F16" i="7"/>
  <c r="KC4" i="21" s="1"/>
  <c r="Q15" i="7"/>
  <c r="RT4" i="21"/>
  <c r="F15" i="7"/>
  <c r="Q14" i="7"/>
  <c r="AAV4" i="21" s="1"/>
  <c r="F14" i="7"/>
  <c r="Q13" i="7"/>
  <c r="AAU4" i="21" s="1"/>
  <c r="F13" i="7"/>
  <c r="JZ4" i="21" s="1"/>
  <c r="Q12" i="7"/>
  <c r="RQ4" i="21"/>
  <c r="F12" i="7"/>
  <c r="JY4" i="21" s="1"/>
  <c r="Q11" i="7"/>
  <c r="RP4" i="21"/>
  <c r="F11" i="7"/>
  <c r="Q10" i="7"/>
  <c r="AAR4" i="21" s="1"/>
  <c r="F10" i="7"/>
  <c r="Q9" i="7"/>
  <c r="AAQ4" i="21" s="1"/>
  <c r="L9" i="7"/>
  <c r="E43" i="4"/>
  <c r="CP4" i="21" s="1"/>
  <c r="CM4" i="21"/>
  <c r="E67" i="17" l="1"/>
  <c r="E65" i="17"/>
  <c r="E47" i="15"/>
  <c r="AYO4" i="21" s="1"/>
  <c r="AXZ4" i="21"/>
  <c r="F43" i="15"/>
  <c r="AZT4" i="21" s="1"/>
  <c r="F34" i="15"/>
  <c r="AZM4" i="21" s="1"/>
  <c r="AZH4" i="21"/>
  <c r="AWS4" i="21"/>
  <c r="D47" i="15"/>
  <c r="D10" i="17" s="1"/>
  <c r="AYP4" i="21"/>
  <c r="F26" i="15"/>
  <c r="OY4" i="21"/>
  <c r="I23" i="7"/>
  <c r="ALA4" i="21"/>
  <c r="ANU4" i="21"/>
  <c r="AIE4" i="21"/>
  <c r="AII4" i="21"/>
  <c r="AIU4" i="21"/>
  <c r="AKS4" i="21"/>
  <c r="AKY4" i="21"/>
  <c r="AKX4" i="21"/>
  <c r="AIJ4" i="21"/>
  <c r="AIZ4" i="21"/>
  <c r="AIV4" i="21"/>
  <c r="AIT4" i="21"/>
  <c r="AIR4" i="21"/>
  <c r="AIN4" i="21"/>
  <c r="AIF4" i="21"/>
  <c r="NK4" i="21"/>
  <c r="AIP4" i="21"/>
  <c r="AKV4" i="21"/>
  <c r="AIL4" i="21"/>
  <c r="AIQ4" i="21"/>
  <c r="AKE4" i="21"/>
  <c r="AKW4" i="21"/>
  <c r="AXF4" i="21"/>
  <c r="AYW4" i="21"/>
  <c r="AZE4" i="21"/>
  <c r="E10" i="13"/>
  <c r="AVD4" i="21" s="1"/>
  <c r="AIH4" i="21"/>
  <c r="AIM4" i="21"/>
  <c r="AIX4" i="21"/>
  <c r="AKR4" i="21"/>
  <c r="ARW4" i="21"/>
  <c r="E11" i="13"/>
  <c r="AVE4" i="21" s="1"/>
  <c r="AVF4" i="21"/>
  <c r="AVR4" i="21"/>
  <c r="SF4" i="21"/>
  <c r="CN4" i="21"/>
  <c r="AKF4" i="21"/>
  <c r="D12" i="18"/>
  <c r="DN4" i="21"/>
  <c r="AKC4" i="21"/>
  <c r="AKQ4" i="21"/>
  <c r="APT4" i="21"/>
  <c r="AWY4" i="21"/>
  <c r="AYQ4" i="21"/>
  <c r="G23" i="7"/>
  <c r="LX4" i="21" s="1"/>
  <c r="LW4" i="21"/>
  <c r="SX4" i="21"/>
  <c r="AKU4" i="21"/>
  <c r="D33" i="11"/>
  <c r="SW4" i="21"/>
  <c r="ACB4" i="21"/>
  <c r="H23" i="7"/>
  <c r="NL4" i="21" s="1"/>
  <c r="KB4" i="21"/>
  <c r="RR4" i="21"/>
  <c r="L10" i="7"/>
  <c r="L11" i="7"/>
  <c r="TC4" i="21" s="1"/>
  <c r="L12" i="7"/>
  <c r="TD4" i="21" s="1"/>
  <c r="L13" i="7"/>
  <c r="L14" i="7"/>
  <c r="L15" i="7"/>
  <c r="TG4" i="21" s="1"/>
  <c r="L16" i="7"/>
  <c r="TH4" i="21" s="1"/>
  <c r="L17" i="7"/>
  <c r="L18" i="7"/>
  <c r="L19" i="7"/>
  <c r="TK4" i="21" s="1"/>
  <c r="L20" i="7"/>
  <c r="TL4" i="21" s="1"/>
  <c r="L21" i="7"/>
  <c r="TM4" i="21" s="1"/>
  <c r="KE4" i="21"/>
  <c r="RS4" i="21"/>
  <c r="SS4" i="21"/>
  <c r="AAZ4" i="21"/>
  <c r="ABI4" i="21"/>
  <c r="JX4" i="21"/>
  <c r="SE4" i="21"/>
  <c r="C23" i="7"/>
  <c r="EU4" i="21" s="1"/>
  <c r="JW4" i="21"/>
  <c r="KF4" i="21"/>
  <c r="RZ4" i="21"/>
  <c r="SB4" i="21"/>
  <c r="ST4" i="21"/>
  <c r="ABJ4" i="21"/>
  <c r="N23" i="7"/>
  <c r="WO4" i="21" s="1"/>
  <c r="ACA4" i="21"/>
  <c r="AAT4" i="21"/>
  <c r="AAX4" i="21"/>
  <c r="ABB4" i="21"/>
  <c r="F22" i="7"/>
  <c r="F23" i="7" s="1"/>
  <c r="YB4" i="21"/>
  <c r="AAS4" i="21"/>
  <c r="JV4" i="21"/>
  <c r="ZP4" i="21"/>
  <c r="P23" i="7"/>
  <c r="D23" i="7"/>
  <c r="L26" i="7"/>
  <c r="L27" i="7"/>
  <c r="L28" i="7"/>
  <c r="L29" i="7"/>
  <c r="L30" i="7"/>
  <c r="ABU4" i="21"/>
  <c r="L43" i="7"/>
  <c r="ABY4" i="21"/>
  <c r="L47" i="7"/>
  <c r="ACC4" i="21"/>
  <c r="ET4" i="21"/>
  <c r="KA4" i="21"/>
  <c r="LB4" i="21"/>
  <c r="RN4" i="21"/>
  <c r="RV4" i="21"/>
  <c r="WN4" i="21"/>
  <c r="ABW4" i="21"/>
  <c r="L41" i="7"/>
  <c r="KZ4" i="21"/>
  <c r="L45" i="7"/>
  <c r="LD4" i="21"/>
  <c r="L49" i="7"/>
  <c r="LH4" i="21"/>
  <c r="KN4" i="21"/>
  <c r="TA4" i="21"/>
  <c r="J23" i="7"/>
  <c r="O23" i="7"/>
  <c r="L44" i="7"/>
  <c r="L48" i="7"/>
  <c r="LG4" i="21"/>
  <c r="ABA4" i="21"/>
  <c r="Q22" i="7"/>
  <c r="E23" i="7"/>
  <c r="R23" i="7"/>
  <c r="ABG4" i="21"/>
  <c r="LA4" i="21"/>
  <c r="L42" i="7"/>
  <c r="LE4" i="21"/>
  <c r="L46" i="7"/>
  <c r="LI4" i="21"/>
  <c r="L50" i="7"/>
  <c r="KK4" i="21"/>
  <c r="LC4" i="21"/>
  <c r="RO4" i="21"/>
  <c r="RW4" i="21"/>
  <c r="AAW4" i="21"/>
  <c r="ABF4" i="21"/>
  <c r="ABX4" i="21"/>
  <c r="ACR4" i="21"/>
  <c r="AZW4" i="21" l="1"/>
  <c r="D21" i="17"/>
  <c r="BAD4" i="21" s="1"/>
  <c r="F47" i="15"/>
  <c r="A34" i="25"/>
  <c r="E66" i="17" s="1"/>
  <c r="E13" i="13"/>
  <c r="AVG4" i="21" s="1"/>
  <c r="AXH4" i="21"/>
  <c r="TF4" i="21"/>
  <c r="AZG4" i="21"/>
  <c r="DG4" i="21"/>
  <c r="D13" i="18"/>
  <c r="AJA4" i="21"/>
  <c r="TJ4" i="21"/>
  <c r="TE4" i="21"/>
  <c r="TB4" i="21"/>
  <c r="TI4" i="21"/>
  <c r="H9" i="11"/>
  <c r="ACS4" i="21"/>
  <c r="UH4" i="21"/>
  <c r="TR4" i="21"/>
  <c r="OZ4" i="21"/>
  <c r="HH4" i="21"/>
  <c r="UL4" i="21"/>
  <c r="ZQ4" i="21"/>
  <c r="UN4" i="21"/>
  <c r="UF4" i="21"/>
  <c r="SA4" i="21"/>
  <c r="F9" i="11"/>
  <c r="UI4" i="21"/>
  <c r="TQ4" i="21"/>
  <c r="KJ4" i="21"/>
  <c r="UJ4" i="21"/>
  <c r="IV4" i="21"/>
  <c r="YC4" i="21"/>
  <c r="TT4" i="21"/>
  <c r="TP4" i="21"/>
  <c r="L22" i="7"/>
  <c r="ABD4" i="21"/>
  <c r="QN4" i="21"/>
  <c r="D36" i="4"/>
  <c r="UM4" i="21"/>
  <c r="UE4" i="21"/>
  <c r="UK4" i="21"/>
  <c r="UG4" i="21"/>
  <c r="TS4" i="21"/>
  <c r="Q23" i="7"/>
  <c r="A76" i="25" s="1"/>
  <c r="E71" i="17" s="1"/>
  <c r="KI4" i="21"/>
  <c r="A83" i="25" l="1"/>
  <c r="D19" i="13"/>
  <c r="AMW4" i="21"/>
  <c r="AZV4" i="21"/>
  <c r="DH4" i="21"/>
  <c r="D28" i="13"/>
  <c r="G9" i="11"/>
  <c r="ABE4" i="21"/>
  <c r="TN4" i="21"/>
  <c r="L23" i="7"/>
  <c r="CK4" i="21"/>
  <c r="H34" i="11"/>
  <c r="AQY4" i="21"/>
  <c r="D20" i="13"/>
  <c r="D27" i="13" l="1"/>
  <c r="ANV4" i="21"/>
  <c r="F32" i="13"/>
  <c r="AOV4" i="21"/>
  <c r="APX4" i="21"/>
  <c r="AVO4" i="21"/>
  <c r="CL4" i="21"/>
  <c r="AVI4" i="21"/>
  <c r="D21" i="13"/>
  <c r="E20" i="13" s="1"/>
  <c r="AVH4" i="21"/>
  <c r="D30" i="13"/>
  <c r="ARX4" i="21"/>
  <c r="D9" i="11"/>
  <c r="D34" i="11" s="1"/>
  <c r="TO4" i="21"/>
  <c r="AWA4" i="21" l="1"/>
  <c r="AVQ4" i="21"/>
  <c r="AVL4" i="21"/>
  <c r="APU4" i="21"/>
  <c r="AVJ4" i="21"/>
  <c r="AIC4" i="21"/>
  <c r="D36" i="11"/>
  <c r="E19" i="13"/>
  <c r="E21" i="13" l="1"/>
  <c r="AVK4" i="21"/>
  <c r="AJC4" i="21"/>
  <c r="AJB4" i="21"/>
  <c r="AVN4" i="21"/>
  <c r="D29" i="13"/>
  <c r="AVM4" i="21" l="1"/>
  <c r="AVP4" i="21"/>
  <c r="D32" i="13"/>
  <c r="E29" i="13" s="1"/>
  <c r="F29" i="13" s="1"/>
  <c r="G35" i="11" s="1"/>
  <c r="G36" i="11" s="1"/>
  <c r="G38" i="11" l="1"/>
  <c r="AVS4" i="21"/>
  <c r="E30" i="13"/>
  <c r="E31" i="13"/>
  <c r="AVT4" i="21" l="1"/>
  <c r="AVU4" i="21"/>
  <c r="F30" i="13"/>
  <c r="AVX4" i="21"/>
  <c r="E32" i="13"/>
  <c r="AVV4" i="21"/>
  <c r="F31" i="13"/>
  <c r="D11" i="17" l="1"/>
  <c r="A84" i="25"/>
  <c r="I35" i="11"/>
  <c r="AVZ4" i="21"/>
  <c r="APV4" i="21"/>
  <c r="AVW4" i="21"/>
  <c r="H35" i="11"/>
  <c r="AVY4" i="21"/>
  <c r="AZX4" i="21" l="1"/>
  <c r="D13" i="17"/>
  <c r="AZZ4" i="21" s="1"/>
  <c r="D22" i="17"/>
  <c r="BAE4" i="21" s="1"/>
  <c r="D23" i="17"/>
  <c r="D35" i="17" s="1"/>
  <c r="BAR4" i="21" s="1"/>
  <c r="APW4" i="21"/>
  <c r="I36" i="11"/>
  <c r="ATY4" i="21"/>
  <c r="H36" i="11"/>
  <c r="ARY4" i="21"/>
  <c r="AZY4" i="21" l="1"/>
  <c r="BAF4" i="21"/>
  <c r="APY4" i="21"/>
  <c r="ATZ4" i="21"/>
  <c r="ARZ4" i="2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<sst xmlns="http://schemas.openxmlformats.org/spreadsheetml/2006/main" count="5388" uniqueCount="2833">
  <si>
    <t>Adult Day Health Cost Report</t>
  </si>
  <si>
    <t>Tab 1 - Agency Information</t>
  </si>
  <si>
    <r>
      <rPr>
        <b/>
        <vertAlign val="superscript"/>
        <sz val="10"/>
        <color theme="0"/>
        <rFont val="Edwardian Script ITC"/>
        <family val="4"/>
      </rPr>
      <t>R</t>
    </r>
    <r>
      <rPr>
        <b/>
        <vertAlign val="superscript"/>
        <sz val="4"/>
        <color theme="0"/>
        <rFont val="Edwardian Script ITC"/>
        <family val="4"/>
      </rPr>
      <t>.5-0</t>
    </r>
    <r>
      <rPr>
        <b/>
        <vertAlign val="superscript"/>
        <sz val="10"/>
        <color theme="0"/>
        <rFont val="Edwardian Script ITC"/>
        <family val="4"/>
      </rPr>
      <t xml:space="preserve"> Industries Inc.</t>
    </r>
  </si>
  <si>
    <t>Organization</t>
  </si>
  <si>
    <t>Parent Company (if any)</t>
  </si>
  <si>
    <t>NOTE:</t>
  </si>
  <si>
    <r>
      <rPr>
        <sz val="11"/>
        <rFont val="Arial"/>
        <family val="2"/>
      </rPr>
      <t>Operating Name DBA (Doing Business As)</t>
    </r>
    <r>
      <rPr>
        <b/>
        <sz val="11"/>
        <color rgb="FFFF0000"/>
        <rFont val="Arial"/>
        <family val="2"/>
      </rPr>
      <t xml:space="preserve">     Required</t>
    </r>
  </si>
  <si>
    <t>Select your provider name:</t>
  </si>
  <si>
    <t>• If your agency name does not appear in the dropdown list,</t>
  </si>
  <si>
    <t>MassHealth Provider ID</t>
  </si>
  <si>
    <t>you MUST register with CHIA.</t>
  </si>
  <si>
    <t>Mailing Address</t>
  </si>
  <si>
    <t>• Steps to register with CHIA can be found in the cost report instructions.</t>
  </si>
  <si>
    <t>City</t>
  </si>
  <si>
    <t>http://www.chiamass.gov/adult-day-health-cost-reports-2/</t>
  </si>
  <si>
    <t>State</t>
  </si>
  <si>
    <t>Zip Code</t>
  </si>
  <si>
    <t>Is above information accurate?</t>
  </si>
  <si>
    <t>Cost Report Contact Information</t>
  </si>
  <si>
    <t xml:space="preserve">Name </t>
  </si>
  <si>
    <t>Title</t>
  </si>
  <si>
    <t>Telephone</t>
  </si>
  <si>
    <t>E-mail Address</t>
  </si>
  <si>
    <t>Sites</t>
  </si>
  <si>
    <t xml:space="preserve">Agency/Site Name </t>
  </si>
  <si>
    <t xml:space="preserve"> </t>
  </si>
  <si>
    <t>Tab 2 - Schedule A: General Information</t>
  </si>
  <si>
    <t>Reporting Period</t>
  </si>
  <si>
    <r>
      <t xml:space="preserve">Data provided in this cost report should reflect activity for the </t>
    </r>
    <r>
      <rPr>
        <u/>
        <sz val="11"/>
        <color theme="1"/>
        <rFont val="Arial"/>
        <family val="2"/>
      </rPr>
      <t>filing year</t>
    </r>
    <r>
      <rPr>
        <sz val="11"/>
        <color theme="1"/>
        <rFont val="Arial"/>
        <family val="2"/>
      </rPr>
      <t xml:space="preserve">.  </t>
    </r>
  </si>
  <si>
    <t xml:space="preserve">For centers operating on a different fiscal year, the reporting period should be their most recently completed fiscal year. </t>
  </si>
  <si>
    <t>Please indicate which dates are included in the center's most recently completed fiscal year for which data are reported.</t>
  </si>
  <si>
    <t>From (mm/dd/yyyy):</t>
  </si>
  <si>
    <t>To (mm/dd/yyyy):</t>
  </si>
  <si>
    <t>Please describe the Adult Day Health center's legal and financial relationship with any organization with which it is affiliated. Please choose the appropriate affiliation from the drop down lists below:</t>
  </si>
  <si>
    <t>Select Legal Relationship:</t>
  </si>
  <si>
    <t>Select Financial Relationship:</t>
  </si>
  <si>
    <t>Please select your program type(s) (or types of clients) your organization offers or services from the drop down list below:</t>
  </si>
  <si>
    <t>Select Program Type(s)/Client Types:</t>
  </si>
  <si>
    <t>Other type of cost report filed with Center for Health Information and Analysis (CHIA) or Operational Services Division (OSD)</t>
  </si>
  <si>
    <t>Select Other Cost Reports:</t>
  </si>
  <si>
    <t>Tab 3 - Schedule B : Program Information</t>
  </si>
  <si>
    <t>Program Unit Information</t>
  </si>
  <si>
    <t>Patient Census Information</t>
  </si>
  <si>
    <t>BASIC Level ADH:</t>
  </si>
  <si>
    <t xml:space="preserve">Total Program Unit Count for the Year - Per Diem, MassHealth ONLY </t>
  </si>
  <si>
    <t>Total Program Unit Count for the Year - Per Diem, NON-MassHealth ONLY (Example: VA, SCO, private)</t>
  </si>
  <si>
    <t xml:space="preserve">Total Program Unit Count for the Year - Partial Per Diem, MassHealth ONLY </t>
  </si>
  <si>
    <t>Total Program Unit Count for the Year - Partial Per Diem, NON-MassHealth ONLY (Example: VA, SCO, private)</t>
  </si>
  <si>
    <t>Total Days of Operation for the Year</t>
  </si>
  <si>
    <t>Total Number of Absences for the Year - Per Diem, MassHealth ONLY</t>
  </si>
  <si>
    <t>Total Number of Absences for the Year - Per Diem, NON-MassHealth ONLY (Example: VA, SCO, private)</t>
  </si>
  <si>
    <t>Total Number of Absences for the Year - Partial Per Diem, MassHealth ONLY</t>
  </si>
  <si>
    <t>Total Number of Absences for the Year - Partial Per Diem, NON-MassHealth ONLY (Example: VA, SCO, private)</t>
  </si>
  <si>
    <t>Complex Level ADH:</t>
  </si>
  <si>
    <t>Total Unplanned Closing for the Year (Days)</t>
  </si>
  <si>
    <r>
      <rPr>
        <u/>
        <sz val="10"/>
        <color rgb="FF000000"/>
        <rFont val="Arial"/>
        <family val="2"/>
      </rPr>
      <t xml:space="preserve">Note: </t>
    </r>
    <r>
      <rPr>
        <sz val="10"/>
        <color rgb="FF000000"/>
        <rFont val="Arial"/>
        <family val="2"/>
      </rPr>
      <t>Unplanned closing days are recorded as a day off. This means there is no unit count, no absence count and no days of operation in "program days"</t>
    </r>
  </si>
  <si>
    <t xml:space="preserve">Statement of Occupancy </t>
  </si>
  <si>
    <t xml:space="preserve">Program Capacity </t>
  </si>
  <si>
    <t xml:space="preserve">Maximum Possible Occupancy </t>
  </si>
  <si>
    <t>Total Number of Absences</t>
  </si>
  <si>
    <t>Operations Information</t>
  </si>
  <si>
    <t>What number of hours per week represents a full-time position in your agency? (ex. 40 hours, 37.5, etc.).</t>
  </si>
  <si>
    <t>Hours per Week:</t>
  </si>
  <si>
    <t>The hours per year box will fill automatically with the yearly hours total after you have entered your data.</t>
  </si>
  <si>
    <t>Hours per Year:</t>
  </si>
  <si>
    <t xml:space="preserve">What are your hours of service? Please specify days open and the hours open for each day of the week. </t>
  </si>
  <si>
    <t>Enter time in hh:mm am/pm format (Example: 8:00 AM)</t>
  </si>
  <si>
    <t>From</t>
  </si>
  <si>
    <t>To</t>
  </si>
  <si>
    <t>Monday</t>
  </si>
  <si>
    <t>Tuesday</t>
  </si>
  <si>
    <t>Wednesday</t>
  </si>
  <si>
    <t>Thursday</t>
  </si>
  <si>
    <t>Friday</t>
  </si>
  <si>
    <t>Saturday</t>
  </si>
  <si>
    <t>Sunday</t>
  </si>
  <si>
    <t xml:space="preserve">Tab 4 - Schedule C: Direct Client Transportation </t>
  </si>
  <si>
    <t xml:space="preserve">Direct Client Transportation </t>
  </si>
  <si>
    <t>Total Client Transportation Billed to MassHealth</t>
  </si>
  <si>
    <t>Direct Client Transportation</t>
  </si>
  <si>
    <t>Outside Vendor Expense</t>
  </si>
  <si>
    <t>Agency-Provided Expense</t>
  </si>
  <si>
    <t>Total Direct Client Transportation (see instructions)</t>
  </si>
  <si>
    <t>Agency-Provided Expense Breakdown</t>
  </si>
  <si>
    <t>Drivers</t>
  </si>
  <si>
    <t>Gas</t>
  </si>
  <si>
    <t>Insurance</t>
  </si>
  <si>
    <t>Maintenance</t>
  </si>
  <si>
    <t>Lease or Depreciation</t>
  </si>
  <si>
    <t>Total of Other List Expense (list below)</t>
  </si>
  <si>
    <t xml:space="preserve">Other Expense List </t>
  </si>
  <si>
    <t>Tab 5 - Schedule D: Staffing Information</t>
  </si>
  <si>
    <t>If you do not have anything to report, leave the cell blank.</t>
  </si>
  <si>
    <t>Employee Category</t>
  </si>
  <si>
    <t>Gross Salary(ies)</t>
  </si>
  <si>
    <t>Employee Benefits</t>
  </si>
  <si>
    <t>Payroll Tax</t>
  </si>
  <si>
    <t>Agency Total
Expense</t>
  </si>
  <si>
    <t>Total Hours Compensated-Agency</t>
  </si>
  <si>
    <t>Total Hours Compensated - ADH</t>
  </si>
  <si>
    <t>FTEs ADH Admin</t>
  </si>
  <si>
    <t>FTEs ADH Direct</t>
  </si>
  <si>
    <t>Percent ADH Total
Hours</t>
  </si>
  <si>
    <t>Basis Of Allocation
(Method)</t>
  </si>
  <si>
    <t>Agency Admin
Expense</t>
  </si>
  <si>
    <t>ADH Admin
 Expense</t>
  </si>
  <si>
    <t>ADH Direct Care Expense</t>
  </si>
  <si>
    <t>Total ADH Expense</t>
  </si>
  <si>
    <t>Total Other Program
Expense</t>
  </si>
  <si>
    <t>ADH Expense
Paid</t>
  </si>
  <si>
    <t>ADH Expense
Donated</t>
  </si>
  <si>
    <t>ADH Donation Source</t>
  </si>
  <si>
    <t>7a</t>
  </si>
  <si>
    <t>7b</t>
  </si>
  <si>
    <t>Paid 16a</t>
  </si>
  <si>
    <t>Donated 16b</t>
  </si>
  <si>
    <t xml:space="preserve"> Program Director(s)</t>
  </si>
  <si>
    <t>Other</t>
  </si>
  <si>
    <t>Yes/No</t>
  </si>
  <si>
    <t xml:space="preserve"> Therapeutic Activity Director</t>
  </si>
  <si>
    <t>Method</t>
  </si>
  <si>
    <t xml:space="preserve"> Registered Nurses (RNs)</t>
  </si>
  <si>
    <t xml:space="preserve"> Licensed P Nurses (LPNs)</t>
  </si>
  <si>
    <t xml:space="preserve"> Social Workers - LCSWs or LICSWs</t>
  </si>
  <si>
    <t xml:space="preserve"> Social Workers - LSWs</t>
  </si>
  <si>
    <t xml:space="preserve"> Aides - Certified Aides</t>
  </si>
  <si>
    <t xml:space="preserve"> Aides - Other</t>
  </si>
  <si>
    <t xml:space="preserve"> Program Assistants</t>
  </si>
  <si>
    <t xml:space="preserve"> Clerical / Secretarial</t>
  </si>
  <si>
    <t xml:space="preserve"> Drivers (not direct client transportation)</t>
  </si>
  <si>
    <t xml:space="preserve"> Registered Dietician </t>
  </si>
  <si>
    <t xml:space="preserve"> Qualified cook</t>
  </si>
  <si>
    <t xml:space="preserve"> Other Staffing Info (list below)</t>
  </si>
  <si>
    <t xml:space="preserve"> Totals</t>
  </si>
  <si>
    <t>Other Staffing List</t>
  </si>
  <si>
    <t>Tab 6 - Schedule E: Statement of Expenses</t>
  </si>
  <si>
    <t>Line Items</t>
  </si>
  <si>
    <t>G.L. Parent
Agency</t>
  </si>
  <si>
    <t>Basis Of Allocation                                                                                                                                                                                                                                                                                                                                                                                                                                                                                                 (Method)</t>
  </si>
  <si>
    <t>Agency Admin. Expense</t>
  </si>
  <si>
    <t>Total Adult
Day Expense</t>
  </si>
  <si>
    <t>Total Other Agency Expense</t>
  </si>
  <si>
    <t>Total Outside
Entity(ies)</t>
  </si>
  <si>
    <t xml:space="preserve"> Total Staff Expense (Sch D)</t>
  </si>
  <si>
    <t xml:space="preserve"> Legal And Acct Fees</t>
  </si>
  <si>
    <t>XXX</t>
  </si>
  <si>
    <t xml:space="preserve"> Purchased Services</t>
  </si>
  <si>
    <t xml:space="preserve"> Advert and Recruiting </t>
  </si>
  <si>
    <t xml:space="preserve"> Telephone</t>
  </si>
  <si>
    <t xml:space="preserve"> Office Supplies</t>
  </si>
  <si>
    <t xml:space="preserve"> Interest (Mort. Only)</t>
  </si>
  <si>
    <t xml:space="preserve"> Interest Other</t>
  </si>
  <si>
    <t xml:space="preserve"> Rent</t>
  </si>
  <si>
    <t xml:space="preserve"> Maintenance</t>
  </si>
  <si>
    <t xml:space="preserve"> Utilities</t>
  </si>
  <si>
    <t xml:space="preserve"> Depreciation Auto (not direct client)</t>
  </si>
  <si>
    <t xml:space="preserve"> Depreciation Bldg</t>
  </si>
  <si>
    <t xml:space="preserve"> Depreciation Other</t>
  </si>
  <si>
    <t xml:space="preserve"> Recreation Supplies</t>
  </si>
  <si>
    <t xml:space="preserve"> Other Supplies</t>
  </si>
  <si>
    <t xml:space="preserve"> Food Supplies</t>
  </si>
  <si>
    <t xml:space="preserve"> Indirect Purchased Service </t>
  </si>
  <si>
    <t xml:space="preserve"> Insurance Expense</t>
  </si>
  <si>
    <t xml:space="preserve"> Vehicle Expense (not direct client)</t>
  </si>
  <si>
    <t xml:space="preserve"> Management Fees</t>
  </si>
  <si>
    <t xml:space="preserve"> Donated Space (Imputed)</t>
  </si>
  <si>
    <t xml:space="preserve"> Other Donations</t>
  </si>
  <si>
    <t xml:space="preserve"> Bad Debt</t>
  </si>
  <si>
    <t xml:space="preserve"> Other (Specify)</t>
  </si>
  <si>
    <t xml:space="preserve"> Total Operating Expense</t>
  </si>
  <si>
    <t xml:space="preserve"> Administrative Alloc. (SchF, Part 3 Basis:O)</t>
  </si>
  <si>
    <t xml:space="preserve"> Total Expense</t>
  </si>
  <si>
    <t xml:space="preserve"> Total Direct Client Transportation</t>
  </si>
  <si>
    <t xml:space="preserve">Specify Other Information </t>
  </si>
  <si>
    <t xml:space="preserve">Tab 7 - Schedule  F: Statement of Basis of Allocated Cost </t>
  </si>
  <si>
    <t>Part 1 - Square Footage Basis Of Allocation</t>
  </si>
  <si>
    <t>Cost Center</t>
  </si>
  <si>
    <t>Square Footage</t>
  </si>
  <si>
    <t>Percentage</t>
  </si>
  <si>
    <t xml:space="preserve"> Agency Administration</t>
  </si>
  <si>
    <t xml:space="preserve"> Adult Day Program</t>
  </si>
  <si>
    <t xml:space="preserve"> All Other Programs</t>
  </si>
  <si>
    <t>Total</t>
  </si>
  <si>
    <t>Part 2 - Compensation Basis Of Allocation</t>
  </si>
  <si>
    <t>Total Compensation Expense (from Sch E, Line 1)</t>
  </si>
  <si>
    <t>Agency Administration (col. 3)</t>
  </si>
  <si>
    <t>Other Programs (col. 5)</t>
  </si>
  <si>
    <t>Part 3 - Operating Expense Basis Of Administrative Expense Allocation</t>
  </si>
  <si>
    <t>Total Operating 
Expense (Sch E, Line 26)</t>
  </si>
  <si>
    <t>Percentage (each item vs total)</t>
  </si>
  <si>
    <t>Administrative Allocation</t>
  </si>
  <si>
    <t xml:space="preserve"> Total Adult Day Program (SchE, line 26, col 4)</t>
  </si>
  <si>
    <t>Total Direct Client Transportation (SchC, Line 4)</t>
  </si>
  <si>
    <t xml:space="preserve"> Total ADH Expense for Allocation of Administration Costs</t>
  </si>
  <si>
    <t xml:space="preserve"> Other Programs(Sch E, line 26, col 5)</t>
  </si>
  <si>
    <t xml:space="preserve"> Outside Entities (Sch E,line 26, col 6)</t>
  </si>
  <si>
    <t xml:space="preserve">Tab 8 - Schedule G: Statement of Revenue </t>
  </si>
  <si>
    <t xml:space="preserve"> Direct Third Party Revenues</t>
  </si>
  <si>
    <t>ADH Program</t>
  </si>
  <si>
    <t>All Others</t>
  </si>
  <si>
    <t xml:space="preserve"> Direct Self - Pay</t>
  </si>
  <si>
    <t xml:space="preserve"> Direct Self - Pay Transport</t>
  </si>
  <si>
    <t xml:space="preserve"> Department of Education</t>
  </si>
  <si>
    <t xml:space="preserve"> Executive Office of Elder Affairs</t>
  </si>
  <si>
    <t xml:space="preserve"> Executive Office of Elder Affairs Transport</t>
  </si>
  <si>
    <t xml:space="preserve"> Blue Cross</t>
  </si>
  <si>
    <t xml:space="preserve"> Blue Cross Transport</t>
  </si>
  <si>
    <t xml:space="preserve"> Other Private Insurance</t>
  </si>
  <si>
    <t xml:space="preserve"> Other Private Insurance Transport</t>
  </si>
  <si>
    <t xml:space="preserve"> Medicare</t>
  </si>
  <si>
    <t xml:space="preserve"> Medicare Transport</t>
  </si>
  <si>
    <t xml:space="preserve"> MassHealth (Medicaid)</t>
  </si>
  <si>
    <t xml:space="preserve"> MassHealth (Medicaid) Transport</t>
  </si>
  <si>
    <t xml:space="preserve"> Other State Agencies</t>
  </si>
  <si>
    <t xml:space="preserve"> Other Federal Agencies</t>
  </si>
  <si>
    <t xml:space="preserve"> Other Third Party</t>
  </si>
  <si>
    <t xml:space="preserve"> Other Third Party Transport</t>
  </si>
  <si>
    <t xml:space="preserve"> Total Gross Operating Revenue</t>
  </si>
  <si>
    <t xml:space="preserve"> Unrestricted Grants, Gifts, and Donations </t>
  </si>
  <si>
    <t xml:space="preserve">Total </t>
  </si>
  <si>
    <t xml:space="preserve"> Federal</t>
  </si>
  <si>
    <t xml:space="preserve"> State</t>
  </si>
  <si>
    <t xml:space="preserve"> Local</t>
  </si>
  <si>
    <t xml:space="preserve"> Private Sources</t>
  </si>
  <si>
    <t xml:space="preserve"> Other Sources</t>
  </si>
  <si>
    <t xml:space="preserve"> Total Unrestricted Grants, Gifts, and Donations</t>
  </si>
  <si>
    <t xml:space="preserve"> Restricted Grants, Gifts, and Donations </t>
  </si>
  <si>
    <t xml:space="preserve"> Donated Services</t>
  </si>
  <si>
    <t>Other Sources</t>
  </si>
  <si>
    <t>Total Restricted Grants, Gifts, and Donations</t>
  </si>
  <si>
    <t xml:space="preserve"> Other Revenue</t>
  </si>
  <si>
    <t xml:space="preserve"> Non-Operating Revenue</t>
  </si>
  <si>
    <t xml:space="preserve"> Total Revenue From All Sources</t>
  </si>
  <si>
    <t>Tab 9 - Accuracy of Report</t>
  </si>
  <si>
    <r>
      <rPr>
        <b/>
        <sz val="10"/>
        <color theme="0"/>
        <rFont val="Edwardian Script ITC"/>
        <family val="4"/>
      </rPr>
      <t>R</t>
    </r>
    <r>
      <rPr>
        <b/>
        <vertAlign val="superscript"/>
        <sz val="4"/>
        <color theme="0"/>
        <rFont val="Edwardian Script ITC"/>
        <family val="4"/>
      </rPr>
      <t>.5-0</t>
    </r>
    <r>
      <rPr>
        <b/>
        <sz val="10"/>
        <color theme="0"/>
        <rFont val="Edwardian Script ITC"/>
        <family val="4"/>
      </rPr>
      <t xml:space="preserve"> Industries Inc.</t>
    </r>
  </si>
  <si>
    <t>RECONCILIATION OF COST REPORT NET INCOME TO FINANCIAL STATEMENT (BOOK) NET INCOME</t>
  </si>
  <si>
    <t>Cost Report Net Income</t>
  </si>
  <si>
    <t>Total Cost Report Revenue</t>
  </si>
  <si>
    <t>Total Cost Report Expenses</t>
  </si>
  <si>
    <t>Net Income (Loss) Cost Report</t>
  </si>
  <si>
    <t>Profitability</t>
  </si>
  <si>
    <t>Financial Statement Net Income</t>
  </si>
  <si>
    <t>Total Financial Statement Revenue</t>
  </si>
  <si>
    <t>Total Financial Statement Expenses</t>
  </si>
  <si>
    <t>Net Income (Loss) Financial Statement</t>
  </si>
  <si>
    <t>Variance</t>
  </si>
  <si>
    <t>Variance Between Cost Report and Financial Statements: Revenue</t>
  </si>
  <si>
    <t>Variance Between Cost Report and Financial Statements: Expenses</t>
  </si>
  <si>
    <t>Variance Between Cost Report and Financial Statements: Net Income</t>
  </si>
  <si>
    <t>Reconciling Items</t>
  </si>
  <si>
    <t>Description</t>
  </si>
  <si>
    <t>Amount ($)</t>
  </si>
  <si>
    <t>Reconciling Item #1</t>
  </si>
  <si>
    <t>Reconciling Item #2</t>
  </si>
  <si>
    <t>Reconciling Item #3</t>
  </si>
  <si>
    <t>Reconciling Item #4</t>
  </si>
  <si>
    <t>Reconciling Item #5</t>
  </si>
  <si>
    <t>Total Reconciling Items</t>
  </si>
  <si>
    <t>Reconciliation</t>
  </si>
  <si>
    <t>Difference Between Total Reconciling Items and Variance Between Cost Report and Financial Statements: Net Income *</t>
  </si>
  <si>
    <t>Footnote Legend</t>
  </si>
  <si>
    <t xml:space="preserve">* This should be zero. The variance in the net income should be accounted for by the reconciling items. </t>
  </si>
  <si>
    <t>CERTIFICATION BY PROVIDER</t>
  </si>
  <si>
    <t>I declare and affirm under the penalties of perjury that this report thas been examined by me, and to the best of my knowledge and belief, is true and correct statement. This payment reporting form is subject to audit and verification by the Center for Health Informtion and Analysis. By filling out the boxes below I hereby certify that I am authorized by the provider to submit this information.</t>
  </si>
  <si>
    <t>Signature of Authorized Submitter:</t>
  </si>
  <si>
    <t>Date of Submission (mm/dd/yyyy):</t>
  </si>
  <si>
    <t>Submitter's Acknowledgement:</t>
  </si>
  <si>
    <t>VALIDATION</t>
  </si>
  <si>
    <t>Tab 1</t>
  </si>
  <si>
    <t xml:space="preserve">You may submit when each line says "No Action Required". You will not be able to successfully submit if you see an "Error" message below. </t>
  </si>
  <si>
    <t xml:space="preserve">Agency name is chosen </t>
  </si>
  <si>
    <t>Tab 2</t>
  </si>
  <si>
    <t xml:space="preserve">MassHealth ID is entered </t>
  </si>
  <si>
    <t xml:space="preserve">Reporting period start date is entered </t>
  </si>
  <si>
    <t xml:space="preserve">Reporting period end date is entered </t>
  </si>
  <si>
    <t>Reporting period end date should be after start date</t>
  </si>
  <si>
    <t>Tab 3</t>
  </si>
  <si>
    <t>Please be sure to select an option from each of the drop down lists</t>
  </si>
  <si>
    <t>If you report  Basic Program Census, then the Total Days of Operation must be greater than 0</t>
  </si>
  <si>
    <t>If you report  Complex Program Census, then the Total Days of Operation must be greater than 0</t>
  </si>
  <si>
    <t>Number of hours per week should be greater than 0</t>
  </si>
  <si>
    <t>Tab 4</t>
  </si>
  <si>
    <t>Schedule B should be filled (Zeros Ok)</t>
  </si>
  <si>
    <t>Tab 5</t>
  </si>
  <si>
    <t>If Schedule G, MassHealth (Medicaid) Transport for ADH Program is greater than 0, then Schedule C, Total Client Transportation should be greater than 0</t>
  </si>
  <si>
    <t>Gross salary for Program Director, Therapeutic Activity Director, Registered Nurse, and Other Staff together should be greater than 0.</t>
  </si>
  <si>
    <t>Sum of FTEs in column I or J should be reported when Total Hours Compensated - ADH (Column 6) is greater than 0</t>
  </si>
  <si>
    <t>Total Hours Compensated - ADH should be reported when FTEs are reported</t>
  </si>
  <si>
    <t>ADH Admin FTEs should be greater than 0</t>
  </si>
  <si>
    <t>If Admin FTE is greater than 0, ADH Expense Admin should be greater than 0</t>
  </si>
  <si>
    <t>If ADH Expense Admin is greater than 0, Admin FTE should be greater than 0</t>
  </si>
  <si>
    <t>If Direct Care FTE  is greater than 0, ADH Expense Direct Care should be greater than 0</t>
  </si>
  <si>
    <t>If ADH Expense Direct Care is greater than 0, Direct Care FTE should be greater than 0</t>
  </si>
  <si>
    <t>Tabs 5&amp;6</t>
  </si>
  <si>
    <t xml:space="preserve">Schedule D Agency Admin Expense (Col.11) + Total ADH Expense (Col.14) + Total Other Program Expense (Col.15) should equal  Agency Total Expense (Col.4) </t>
  </si>
  <si>
    <t>Tab 8</t>
  </si>
  <si>
    <t>If a Multi-service agency, Tabs 5 and 6 must be reported</t>
  </si>
  <si>
    <t>Tab 9</t>
  </si>
  <si>
    <t>If Schedule C, Total Client Transportation is greater than 0, then Schedule G, MassHealth (Medicaid) Transport for ADH Program should be greater than 0</t>
  </si>
  <si>
    <t>The Provider Certification, in the blue cells of Tab 9, must be filled in</t>
  </si>
  <si>
    <t>Legend</t>
  </si>
  <si>
    <t>Provider Input</t>
  </si>
  <si>
    <t>Calculated</t>
  </si>
  <si>
    <t>Populated/Linked</t>
  </si>
  <si>
    <t>MinimumTimeInputValue</t>
  </si>
  <si>
    <t>MaximumTimeInputValue</t>
  </si>
  <si>
    <t>MinimumDateInputValue</t>
  </si>
  <si>
    <t>MaximumDateInputValue</t>
  </si>
  <si>
    <t>MinimumDollarInputValue</t>
  </si>
  <si>
    <t>MaximumDollarInputValue</t>
  </si>
  <si>
    <t>Minimum2DecimalInputValue</t>
  </si>
  <si>
    <t>Maximum2DecimalInputValue</t>
  </si>
  <si>
    <t>ADHCRabHAF-0195.xlsm</t>
  </si>
  <si>
    <t>DevTemplateFilenameNVersion</t>
  </si>
  <si>
    <t>OrgID</t>
  </si>
  <si>
    <t>2025</t>
  </si>
  <si>
    <t>FiscalYear</t>
  </si>
  <si>
    <t>OnSaveFlag</t>
  </si>
  <si>
    <t>cfProviderSelected</t>
  </si>
  <si>
    <t>vProviderName</t>
  </si>
  <si>
    <t>DefaultUnselectedProviderName</t>
  </si>
  <si>
    <t>Select your Provider Name in Tab 1, Cell C9</t>
  </si>
  <si>
    <t>DefaultMessageWhenUnselectedProviderName</t>
  </si>
  <si>
    <t>ProviderNameHeader</t>
  </si>
  <si>
    <t>Select your provider name in Tab 1, Cell C9</t>
  </si>
  <si>
    <t>vPromptText</t>
  </si>
  <si>
    <t>NEEDED?????</t>
  </si>
  <si>
    <t>DVRFYEndGTFYStart</t>
  </si>
  <si>
    <t>FYEndGTFYStart</t>
  </si>
  <si>
    <t>No Action Required</t>
  </si>
  <si>
    <t>NAR</t>
  </si>
  <si>
    <t>TemplateVersion</t>
  </si>
  <si>
    <t>HSDV01</t>
  </si>
  <si>
    <t>HSDV02</t>
  </si>
  <si>
    <t>HSDV03</t>
  </si>
  <si>
    <t>HSDV04</t>
  </si>
  <si>
    <t>HSDV05</t>
  </si>
  <si>
    <t>HSDV06</t>
  </si>
  <si>
    <t>HSDV07</t>
  </si>
  <si>
    <t>–</t>
  </si>
  <si>
    <t>––––––––&gt;</t>
  </si>
  <si>
    <t>HSDV07_1</t>
  </si>
  <si>
    <t>HSDV08</t>
  </si>
  <si>
    <t>HSDV07_2</t>
  </si>
  <si>
    <t>HSDV09</t>
  </si>
  <si>
    <t>HSDV07_3</t>
  </si>
  <si>
    <t>HSDV10</t>
  </si>
  <si>
    <t>HSDV10_1</t>
  </si>
  <si>
    <t>HSDV07_4</t>
  </si>
  <si>
    <t>HSDV11</t>
  </si>
  <si>
    <t>HSDV11_1</t>
  </si>
  <si>
    <t>HSDV10_2</t>
  </si>
  <si>
    <t>HSDV07_5</t>
  </si>
  <si>
    <t>HSDV12</t>
  </si>
  <si>
    <t>HSDV11_2</t>
  </si>
  <si>
    <t>HSDV10_3</t>
  </si>
  <si>
    <t>HSDV07_6</t>
  </si>
  <si>
    <t>HSDV13</t>
  </si>
  <si>
    <t>HSDV13_1</t>
  </si>
  <si>
    <t>HSDV11_3</t>
  </si>
  <si>
    <t>HSDV10_4</t>
  </si>
  <si>
    <t>HSDV07_7</t>
  </si>
  <si>
    <t>HSDV14</t>
  </si>
  <si>
    <t>HSDV14_1</t>
  </si>
  <si>
    <t>HSDV13_2</t>
  </si>
  <si>
    <t>HSDV11_4</t>
  </si>
  <si>
    <t>HSDV10_5</t>
  </si>
  <si>
    <t>HSDV07_8</t>
  </si>
  <si>
    <t>HSDV15</t>
  </si>
  <si>
    <t>HSDV15_1</t>
  </si>
  <si>
    <t>HSDV14_2</t>
  </si>
  <si>
    <t>HSDV13_3</t>
  </si>
  <si>
    <t>HSDV11_5</t>
  </si>
  <si>
    <t>HSDV10_6</t>
  </si>
  <si>
    <t>HSDV07_9</t>
  </si>
  <si>
    <t>HSDV16</t>
  </si>
  <si>
    <t>HSDV16_1</t>
  </si>
  <si>
    <t>HSDV15_2</t>
  </si>
  <si>
    <t>HSDV14_3</t>
  </si>
  <si>
    <t>HSDV13_4</t>
  </si>
  <si>
    <t>HSDV11_6</t>
  </si>
  <si>
    <t>HSDV10_7</t>
  </si>
  <si>
    <t>HSDV07_10</t>
  </si>
  <si>
    <t>HSDV16_2</t>
  </si>
  <si>
    <t>HSDV15_3</t>
  </si>
  <si>
    <t>HSDV14_4</t>
  </si>
  <si>
    <t>HSDV13_5</t>
  </si>
  <si>
    <t>HSDV11_7</t>
  </si>
  <si>
    <t>HSDV10_8</t>
  </si>
  <si>
    <t>HSDV07_11</t>
  </si>
  <si>
    <t>HSDV16_3</t>
  </si>
  <si>
    <t>HSDV15_4</t>
  </si>
  <si>
    <t>HSDV14_5</t>
  </si>
  <si>
    <t>HSDV13_6</t>
  </si>
  <si>
    <t>HSDV11_8</t>
  </si>
  <si>
    <t>HSDV10_9</t>
  </si>
  <si>
    <t>HSDV07_12</t>
  </si>
  <si>
    <t>HSDV16_4</t>
  </si>
  <si>
    <t>HSDV15_5</t>
  </si>
  <si>
    <t>HSDV14_6</t>
  </si>
  <si>
    <t>HSDV13_7</t>
  </si>
  <si>
    <t>HSDV11_9</t>
  </si>
  <si>
    <t>HSDV10_10</t>
  </si>
  <si>
    <t>HSDV07_13</t>
  </si>
  <si>
    <t>HSDV16_5</t>
  </si>
  <si>
    <t>HSDV15_6</t>
  </si>
  <si>
    <t>HSDV14_7</t>
  </si>
  <si>
    <t>HSDV13_8</t>
  </si>
  <si>
    <t>HSDV11_10</t>
  </si>
  <si>
    <t>HSDV10_11</t>
  </si>
  <si>
    <t>HSDV07_14</t>
  </si>
  <si>
    <t>HSDV16_6</t>
  </si>
  <si>
    <t>HSDV15_7</t>
  </si>
  <si>
    <t>HSDV14_8</t>
  </si>
  <si>
    <t>HSDV13_9</t>
  </si>
  <si>
    <t>HSDV11_11</t>
  </si>
  <si>
    <t>HSDV10_12</t>
  </si>
  <si>
    <t>HSDV07_15</t>
  </si>
  <si>
    <t>HSDV16_7</t>
  </si>
  <si>
    <t>HSDV15_8</t>
  </si>
  <si>
    <t>HSDV14_9</t>
  </si>
  <si>
    <t>HSDV13_10</t>
  </si>
  <si>
    <t>HSDV11_12</t>
  </si>
  <si>
    <t>HSDV10_13</t>
  </si>
  <si>
    <t>HSDV07_16</t>
  </si>
  <si>
    <t>HSDV16_8</t>
  </si>
  <si>
    <t>HSDV15_9</t>
  </si>
  <si>
    <t>HSDV14_10</t>
  </si>
  <si>
    <t>HSDV13_11</t>
  </si>
  <si>
    <t>HSDV11_13</t>
  </si>
  <si>
    <t>HSDV10_16</t>
  </si>
  <si>
    <t>HSDV07_17</t>
  </si>
  <si>
    <t>HSDV16_9</t>
  </si>
  <si>
    <t>HSDV15_10</t>
  </si>
  <si>
    <t>HSDV14_11</t>
  </si>
  <si>
    <t>HSDV13_12</t>
  </si>
  <si>
    <t>HSDV11_16</t>
  </si>
  <si>
    <t>HSDV10_17</t>
  </si>
  <si>
    <t>HSDV07_18</t>
  </si>
  <si>
    <t>HSDV16_10</t>
  </si>
  <si>
    <t>HSDV15_11</t>
  </si>
  <si>
    <t>HSDV14_12</t>
  </si>
  <si>
    <t>HSDV13_13</t>
  </si>
  <si>
    <t>HSDV11_17</t>
  </si>
  <si>
    <t>HSDV10_18</t>
  </si>
  <si>
    <t>HSDV07_19</t>
  </si>
  <si>
    <t>HSDV16_11</t>
  </si>
  <si>
    <t>HSDV15_12</t>
  </si>
  <si>
    <t>HSDV14_13</t>
  </si>
  <si>
    <t>HSDV13_16</t>
  </si>
  <si>
    <t>HSDV11_18</t>
  </si>
  <si>
    <t>HSDV10_19</t>
  </si>
  <si>
    <t>HSDV07_20</t>
  </si>
  <si>
    <t>HSDV16_12</t>
  </si>
  <si>
    <t>HSDV15_13</t>
  </si>
  <si>
    <t>HSDV14_16</t>
  </si>
  <si>
    <t>HSDV13_17</t>
  </si>
  <si>
    <t>HSDV11_19</t>
  </si>
  <si>
    <t>HSDV10_20</t>
  </si>
  <si>
    <t>HSDV07_21</t>
  </si>
  <si>
    <t>HSDV16_13</t>
  </si>
  <si>
    <t>HSDV15_16</t>
  </si>
  <si>
    <t>HSDV14_17</t>
  </si>
  <si>
    <t>HSDV13_18</t>
  </si>
  <si>
    <t>HSDV11_20</t>
  </si>
  <si>
    <t>HSDV10_21</t>
  </si>
  <si>
    <t>HSDV07_22</t>
  </si>
  <si>
    <t>HSDV16_16</t>
  </si>
  <si>
    <t>HSDV15_17</t>
  </si>
  <si>
    <t>HSDV14_18</t>
  </si>
  <si>
    <t>HSDV13_19</t>
  </si>
  <si>
    <t>HSDV11_21</t>
  </si>
  <si>
    <t>HSDV10_22</t>
  </si>
  <si>
    <t>HSDV07_23</t>
  </si>
  <si>
    <t>HSDV16_17</t>
  </si>
  <si>
    <t>HSDV15_18</t>
  </si>
  <si>
    <t>HSDV14_19</t>
  </si>
  <si>
    <t>HSDV13_20</t>
  </si>
  <si>
    <t>HSDV11_22</t>
  </si>
  <si>
    <t>HSDV10_23</t>
  </si>
  <si>
    <t>HSDV07_24</t>
  </si>
  <si>
    <t>HSDV16_18</t>
  </si>
  <si>
    <t>HSDV15_19</t>
  </si>
  <si>
    <t>HSDV14_20</t>
  </si>
  <si>
    <t>HSDV13_21</t>
  </si>
  <si>
    <t>HSDV11_23</t>
  </si>
  <si>
    <t>HSDV10_24</t>
  </si>
  <si>
    <t>HSDV07_25</t>
  </si>
  <si>
    <t>HSDV16_19</t>
  </si>
  <si>
    <t>HSDV15_20</t>
  </si>
  <si>
    <t>HSDV14_21</t>
  </si>
  <si>
    <t>HSDV13_22</t>
  </si>
  <si>
    <t>HSDV11_24</t>
  </si>
  <si>
    <t>HSDV10_25</t>
  </si>
  <si>
    <t>HSDV07_26</t>
  </si>
  <si>
    <t>HSDV16_20</t>
  </si>
  <si>
    <t>HSDV15_21</t>
  </si>
  <si>
    <t>HSDV14_22</t>
  </si>
  <si>
    <t>HSDV13_23</t>
  </si>
  <si>
    <t>HSDV11_25</t>
  </si>
  <si>
    <t>HSDV10_26</t>
  </si>
  <si>
    <t>HSDV07_27</t>
  </si>
  <si>
    <t>HSDV16_21</t>
  </si>
  <si>
    <t>HSDV15_22</t>
  </si>
  <si>
    <t>HSDV14_23</t>
  </si>
  <si>
    <t>HSDV13_24</t>
  </si>
  <si>
    <t>HSDV11_26</t>
  </si>
  <si>
    <t>HSDV10_27</t>
  </si>
  <si>
    <t>HSDV07_28</t>
  </si>
  <si>
    <t>HSDV16_22</t>
  </si>
  <si>
    <t>HSDV15_23</t>
  </si>
  <si>
    <t>HSDV14_24</t>
  </si>
  <si>
    <t>HSDV13_25</t>
  </si>
  <si>
    <t>HSDV11_27</t>
  </si>
  <si>
    <t>HSDV10_28</t>
  </si>
  <si>
    <t>HSDV07_29</t>
  </si>
  <si>
    <t>HSDV16_23</t>
  </si>
  <si>
    <t>HSDV15_24</t>
  </si>
  <si>
    <t>HSDV14_25</t>
  </si>
  <si>
    <t>HSDV13_26</t>
  </si>
  <si>
    <t>HSDV11_28</t>
  </si>
  <si>
    <t>HSDV10_29</t>
  </si>
  <si>
    <t>HSDV07_30</t>
  </si>
  <si>
    <t>HSDV16_24</t>
  </si>
  <si>
    <t>HSDV15_25</t>
  </si>
  <si>
    <t>HSDV14_26</t>
  </si>
  <si>
    <t>HSDV13_27</t>
  </si>
  <si>
    <t>HSDV11_29</t>
  </si>
  <si>
    <t>HSDV10_30</t>
  </si>
  <si>
    <t>HSDV07_31</t>
  </si>
  <si>
    <t>HSDV16_25</t>
  </si>
  <si>
    <t>HSDV15_26</t>
  </si>
  <si>
    <t>HSDV14_27</t>
  </si>
  <si>
    <t>HSDV13_28</t>
  </si>
  <si>
    <t>HSDV11_30</t>
  </si>
  <si>
    <t>HSDV10_31</t>
  </si>
  <si>
    <t>HSDV07_32</t>
  </si>
  <si>
    <t>HSDV16_26</t>
  </si>
  <si>
    <t>HSDV15_27</t>
  </si>
  <si>
    <t>HSDV14_28</t>
  </si>
  <si>
    <t>HSDV13_29</t>
  </si>
  <si>
    <t>HSDV11_31</t>
  </si>
  <si>
    <t>HSDV10_32</t>
  </si>
  <si>
    <t>HSDV07_33</t>
  </si>
  <si>
    <t>HSDV16_27</t>
  </si>
  <si>
    <t>HSDV15_28</t>
  </si>
  <si>
    <t>HSDV14_29</t>
  </si>
  <si>
    <t>HSDV13_30</t>
  </si>
  <si>
    <t>HSDV11_32</t>
  </si>
  <si>
    <t>HSDV10_33</t>
  </si>
  <si>
    <t>HSDV07_34</t>
  </si>
  <si>
    <t>HSDV16_28</t>
  </si>
  <si>
    <t>HSDV15_29</t>
  </si>
  <si>
    <t>HSDV14_30</t>
  </si>
  <si>
    <t>HSDV13_31</t>
  </si>
  <si>
    <t>HSDV11_33</t>
  </si>
  <si>
    <t>HSDV10_34</t>
  </si>
  <si>
    <t>HSDV16_29</t>
  </si>
  <si>
    <t>HSDV15_30</t>
  </si>
  <si>
    <t>HSDV14_31</t>
  </si>
  <si>
    <t>HSDV13_32</t>
  </si>
  <si>
    <t>HSDV11_34</t>
  </si>
  <si>
    <t>HSDV10_35</t>
  </si>
  <si>
    <t>HSDV16_30</t>
  </si>
  <si>
    <t>HSDV15_31</t>
  </si>
  <si>
    <t>HSDV14_32</t>
  </si>
  <si>
    <t>HSDV13_33</t>
  </si>
  <si>
    <t>HSDV11_35</t>
  </si>
  <si>
    <t>HSDV10_36</t>
  </si>
  <si>
    <t>HSDV16_31</t>
  </si>
  <si>
    <t>HSDV15_32</t>
  </si>
  <si>
    <t>HSDV14_33</t>
  </si>
  <si>
    <t>HSDV13_34</t>
  </si>
  <si>
    <t>HSDV11_36</t>
  </si>
  <si>
    <t>HSDV10_37</t>
  </si>
  <si>
    <t>HSDV16_32</t>
  </si>
  <si>
    <t>HSDV15_33</t>
  </si>
  <si>
    <t>HSDV14_34</t>
  </si>
  <si>
    <t>HSDV13_35</t>
  </si>
  <si>
    <t>HSDV11_37</t>
  </si>
  <si>
    <t>HSDV10_38</t>
  </si>
  <si>
    <t>HSDV16_33</t>
  </si>
  <si>
    <t>HSDV15_34</t>
  </si>
  <si>
    <t>HSDV14_35</t>
  </si>
  <si>
    <t>HSDV13_36</t>
  </si>
  <si>
    <t>HSDV11_38</t>
  </si>
  <si>
    <t>HSDV10_39</t>
  </si>
  <si>
    <t>HSDV16_34</t>
  </si>
  <si>
    <t>HSDV15_35</t>
  </si>
  <si>
    <t>HSDV14_36</t>
  </si>
  <si>
    <t>HSDV13_37</t>
  </si>
  <si>
    <t>HSDV11_39</t>
  </si>
  <si>
    <t>HSDV10_40</t>
  </si>
  <si>
    <t>HSDV16_35</t>
  </si>
  <si>
    <t>HSDV15_36</t>
  </si>
  <si>
    <t>HSDV14_37</t>
  </si>
  <si>
    <t>HSDV13_38</t>
  </si>
  <si>
    <t>HSDV11_40</t>
  </si>
  <si>
    <t>HSDV16_36</t>
  </si>
  <si>
    <t>HSDV15_37</t>
  </si>
  <si>
    <t>HSDV14_38</t>
  </si>
  <si>
    <t>HSDV13_39</t>
  </si>
  <si>
    <t>HSDV16_37</t>
  </si>
  <si>
    <t>HSDV15_38</t>
  </si>
  <si>
    <t>HSDV14_39</t>
  </si>
  <si>
    <t>HSDV13_40</t>
  </si>
  <si>
    <t>HSDV16_38</t>
  </si>
  <si>
    <t>HSDV15_39</t>
  </si>
  <si>
    <t>HSDV14_40</t>
  </si>
  <si>
    <t>HSDV16_39</t>
  </si>
  <si>
    <t>HSDV15_40</t>
  </si>
  <si>
    <t>HSDV16_40</t>
  </si>
  <si>
    <t>HSDV17</t>
  </si>
  <si>
    <t>HSDV18</t>
  </si>
  <si>
    <t>HSDV21_1</t>
  </si>
  <si>
    <t>HSDV19</t>
  </si>
  <si>
    <t>HSDV21_2</t>
  </si>
  <si>
    <t>HSDV22_1</t>
  </si>
  <si>
    <t>HSDV20</t>
  </si>
  <si>
    <t>HSDV21_3</t>
  </si>
  <si>
    <t>HSDV22_2</t>
  </si>
  <si>
    <t>HSDV23_1</t>
  </si>
  <si>
    <t>HSDV21</t>
  </si>
  <si>
    <t>HSDV21_4</t>
  </si>
  <si>
    <t>HSDV22_3</t>
  </si>
  <si>
    <t>HSDV23_2</t>
  </si>
  <si>
    <t>HSDV22</t>
  </si>
  <si>
    <t>HSDV22_4</t>
  </si>
  <si>
    <t>HSDV23_3</t>
  </si>
  <si>
    <t>HSDV23</t>
  </si>
  <si>
    <t>HSDV23_4</t>
  </si>
  <si>
    <t>vHSDVPassed</t>
  </si>
  <si>
    <t>AoRFields</t>
  </si>
  <si>
    <t>vRequiredFieldsSelected</t>
  </si>
  <si>
    <t>vFileName</t>
  </si>
  <si>
    <t>=IF('[ADHCRabMGC-0004.xlsm]1. Agency Information'!C6='[ADHCRabMGC-0004.xlsm]1. Agency Information'!B84,'[ADHCRabMGC-0004.xlsm]1. Agency Information'!B85,'[ADHCRabMGC-0004.xlsm]1. Agency Information'!C6)</t>
  </si>
  <si>
    <t>Legal</t>
  </si>
  <si>
    <t>Stand-Alone ADH (Free-Standing)</t>
  </si>
  <si>
    <t>Nursing Home Affiliated</t>
  </si>
  <si>
    <t>Multi-Service Agency Affiliated</t>
  </si>
  <si>
    <t>Financial</t>
  </si>
  <si>
    <t>For Profit</t>
  </si>
  <si>
    <t>Not-For-Profit</t>
  </si>
  <si>
    <t>Basis for Allocation</t>
  </si>
  <si>
    <t>D - Direct Expense</t>
  </si>
  <si>
    <t>H- Hours of Service</t>
  </si>
  <si>
    <t>S - Square Footage Occupied</t>
  </si>
  <si>
    <t>O - Operating Expense</t>
  </si>
  <si>
    <t>C - Compensation (Staff) Expense</t>
  </si>
  <si>
    <t>T/F</t>
  </si>
  <si>
    <t>Program Types</t>
  </si>
  <si>
    <t>Basic</t>
  </si>
  <si>
    <t>Complex</t>
  </si>
  <si>
    <t>Basic and Complex</t>
  </si>
  <si>
    <t xml:space="preserve">Other Cost Reports </t>
  </si>
  <si>
    <t>UFR</t>
  </si>
  <si>
    <t>Yes</t>
  </si>
  <si>
    <t>No</t>
  </si>
  <si>
    <t xml:space="preserve">Agency Name </t>
  </si>
  <si>
    <t>2ND HOME ADHC LLC</t>
  </si>
  <si>
    <t>A JOYFUL ADULT HEALTH CARE CENTER LLC</t>
  </si>
  <si>
    <t>A PLUS ADULT DAY HEALTH</t>
  </si>
  <si>
    <t>ABBA ADULT DAY HEALTH LLC</t>
  </si>
  <si>
    <t>ACCORD ADULT DAY HEALTH</t>
  </si>
  <si>
    <t>ACTIVE DAY NEW BEDFORD</t>
  </si>
  <si>
    <t>ACTIVE DAY OF FAIRHAVEN</t>
  </si>
  <si>
    <t>ACTIVE DAY OF HINGHAM</t>
  </si>
  <si>
    <t>ACTIVE DAY OF LOWELL</t>
  </si>
  <si>
    <t>ACTIVE DAY OF MANSFIELD</t>
  </si>
  <si>
    <t>ACTIVE DAY OF PLYMOUTH</t>
  </si>
  <si>
    <t>ACTIVE DAY OF TAUNTON</t>
  </si>
  <si>
    <t>ACTIVE LIFE ADULT DAY CARE</t>
  </si>
  <si>
    <t>ACTIVE LIFE HEALTH CARE MANAGEMENT, LLC</t>
  </si>
  <si>
    <t>Acton Adult Day Health Services - COOPERATIVE ELDER SERVICES, INC</t>
  </si>
  <si>
    <t>ADH AT MANOR ON THE HILL</t>
  </si>
  <si>
    <t>ADHC-DACHA (Pearl ADHC)</t>
  </si>
  <si>
    <t>AGAPE ADULT DAY HEALTH CENTER</t>
  </si>
  <si>
    <t>AGING WELL ADULT DAY HEALTH CENTER</t>
  </si>
  <si>
    <t>AMBIANCE ADULT DAY HEALTH</t>
  </si>
  <si>
    <t>AMRIT SABHA ADULT DAY HEALTHCARE, INC.</t>
  </si>
  <si>
    <t>ANEW HEALTH</t>
  </si>
  <si>
    <t>ARCA ADULT DAY HEALTH CENTER</t>
  </si>
  <si>
    <t>Arlington Adult Day Health - COOP ELDER SERVICES</t>
  </si>
  <si>
    <t>ASSOCIATES FOR HUMAN SERV</t>
  </si>
  <si>
    <t>AWAKENING EXCELLENCE ADH</t>
  </si>
  <si>
    <t>BAKUCARE ADULT DAY HEALTH CENTER</t>
  </si>
  <si>
    <t>18789 </t>
  </si>
  <si>
    <t>BELLA HAVEN INC</t>
  </si>
  <si>
    <t>BEST CHOICE ADULT DAY HEALTH CARE, INC</t>
  </si>
  <si>
    <t>BLAIR HOUSE OF MILFORD ADULT DAY HEALTH</t>
  </si>
  <si>
    <t>BLUE HILL ADHC (All Boston Elder Care)</t>
  </si>
  <si>
    <t>BRAINTREE JOYFUL ADULT DAY HEALTH CARE CENTER LLC</t>
  </si>
  <si>
    <t>BRIDGEVIEW ADULT DAY HEALTH</t>
  </si>
  <si>
    <t>BRIGHTON HOUSE DAY HEALTH</t>
  </si>
  <si>
    <t>BROCKTON ADULT DAY HEALTH</t>
  </si>
  <si>
    <t>BROCKTON ADULT MEDICAL DAY CARE CENTER</t>
  </si>
  <si>
    <t>CANAS (Our Family Circle)</t>
  </si>
  <si>
    <t>CAPE VERDEAN ADULT DAY HEALTH</t>
  </si>
  <si>
    <t>CAREPRO ADULT DAY HEALTH</t>
  </si>
  <si>
    <t>CHD/HAWTHORN ELDER CARE-SPRINGFIELD</t>
  </si>
  <si>
    <t>CHD/HAWTHORN ELDER CARE-WEST SPRINGFIELD</t>
  </si>
  <si>
    <t>CHICOPEE ADULT DAY HEALTH CENTER LLC</t>
  </si>
  <si>
    <t>CLARITY OF MIND ADULT DAY PROGRAM INC</t>
  </si>
  <si>
    <t>CORNERSTONE ADH</t>
  </si>
  <si>
    <t>COUNTRYSIDE ADH</t>
  </si>
  <si>
    <t>DAY BY DAY ADHC</t>
  </si>
  <si>
    <t>DIA FELIZ ADULT DAY HEALTH CENTER</t>
  </si>
  <si>
    <t>EAGLE ADULT DAY CARE, LLC</t>
  </si>
  <si>
    <t>EAST POINT ADULT DAY CARE CENTER</t>
  </si>
  <si>
    <t>ENRICHED ADULT DAY CARE</t>
  </si>
  <si>
    <t>EVERGREEN ADULT DAY HEALTH CENTER</t>
  </si>
  <si>
    <t>16584  </t>
  </si>
  <si>
    <t>FAMILIES TOGETHER LLC</t>
  </si>
  <si>
    <t>FOREVER YOUNG ADULT DAY HEALTH CENTER</t>
  </si>
  <si>
    <t>FOREVER YOUNG ADULT DAY HEALTH CENTER LLC</t>
  </si>
  <si>
    <t>FUENTE DE VIDA ADC SERVICE</t>
  </si>
  <si>
    <t>GARDNER ADULT DAY HEALTH CARE</t>
  </si>
  <si>
    <t>GATEWAY ADULT CENTER - Accord Healthcare Mgt</t>
  </si>
  <si>
    <t>GREATER BOSTON ADULT DAY HEALTH</t>
  </si>
  <si>
    <t>HAITIAN ADULT DAY HEALTH</t>
  </si>
  <si>
    <t>HAPPY HEALTH CENTER</t>
  </si>
  <si>
    <t>HOME AWAY FROM HOME ADHC</t>
  </si>
  <si>
    <t>HONG LOK HOUSE DAY HEALTH</t>
  </si>
  <si>
    <t>JIVAN ADULT DAY HEALTH CENTER</t>
  </si>
  <si>
    <t>JOYFUL LIVING ADULT DAY HEALTH CENTER</t>
  </si>
  <si>
    <t>JOYFUL LIVING CENTER AT STERLING LOFTS</t>
  </si>
  <si>
    <t>LA ALIANZA HISPANA, INC</t>
  </si>
  <si>
    <t>LA BELLA VIDA ADULT DAY HEALTH SERVICES LLC</t>
  </si>
  <si>
    <t>LIBERTY ADH</t>
  </si>
  <si>
    <t>LIVING WELL ADULT DAY HEALTH CENTER - Hartwell</t>
  </si>
  <si>
    <t>LYNN ADULT DAY CARE CENTER</t>
  </si>
  <si>
    <t>LYNN ZABOTA ADULT DAY CARE</t>
  </si>
  <si>
    <t>MAI-LY ADULT DAY HEALTH</t>
  </si>
  <si>
    <t>MARGARET M SHEA RN ADULT DAY HEALTH PROGRAM</t>
  </si>
  <si>
    <t>MEDFORD ADULT DAY HEALTH CARE CENTER, LLC</t>
  </si>
  <si>
    <t>MERCY ADULT DAY HEALTH</t>
  </si>
  <si>
    <t>MI CASA ADHC</t>
  </si>
  <si>
    <t>MILLENNIUM HOME ADULTDAY HEALTHCARE,INC</t>
  </si>
  <si>
    <t>MONARCH ELDER CARE</t>
  </si>
  <si>
    <t>MOTHER TERESA OF SALEM, LLC</t>
  </si>
  <si>
    <t>NAMASTE ADULT DAYCARE (American Adult Daycare Chelmsford)</t>
  </si>
  <si>
    <t>NAMASTE ADULT DAYCARE (American Adult Daycare West Springfield)</t>
  </si>
  <si>
    <t>NAMASTE ADULT DAYCARE – BRAINTREE</t>
  </si>
  <si>
    <t>NORTH SHORE ADHC</t>
  </si>
  <si>
    <t>NORTH SHORE HAITIAN ADULT DAY HEALTH LA SOURCE</t>
  </si>
  <si>
    <t>NUESTRA CASA LLC</t>
  </si>
  <si>
    <t>NUEVO DIA ADHC LLC</t>
  </si>
  <si>
    <t>ADULT DAY HEALTH, INC</t>
  </si>
  <si>
    <t>PROJECT INDEPENDENCE SERVICES INC</t>
  </si>
  <si>
    <t>QUALITY LIFE ADULT DAY SERVICES 1 (West Springfield Adult Care)</t>
  </si>
  <si>
    <t>QUALITY LIFE ADULT DAY SERVICES 2 (41 Capital Adult Care)</t>
  </si>
  <si>
    <t>QUALITY LIFE ADULT SERVICES 4 (Lawrence)</t>
  </si>
  <si>
    <t>QUINCY TOWER ADULT DAY HEALTH PROGRAM</t>
  </si>
  <si>
    <t>RAINBOW ADHC OF ALLSTON, LLC</t>
  </si>
  <si>
    <t>RAINBOW ADHC OF BRIGHTON LLC</t>
  </si>
  <si>
    <t>RAINBOW ADHC OF GERMANTOWN</t>
  </si>
  <si>
    <t>RAINBOW ADHC OF LYNN LLC</t>
  </si>
  <si>
    <t>RAINBOW ADHC OF NEEDHAM RIVERSIDE</t>
  </si>
  <si>
    <t>RAINBOW ADHC OF QUINCY LLC</t>
  </si>
  <si>
    <t>RAINBOW ADHC OF WALTHAM, LLC</t>
  </si>
  <si>
    <t>RAINBOW ADHC, LLC</t>
  </si>
  <si>
    <t>RAINBOW ADULT DAY CENTER INC</t>
  </si>
  <si>
    <t>RENAISSANCE ADULT DAY HEALTH CENTER</t>
  </si>
  <si>
    <t>REVERE ADULT DAY HEALTH CARE CTR, LLC</t>
  </si>
  <si>
    <t>RMG ADULT DAY HEALTH CENTERS, LLC</t>
  </si>
  <si>
    <t>ROGER B TRASK ADULT DAY PG</t>
  </si>
  <si>
    <t>ROGERSON COMMUNITIES ADULT DAY HEALTH</t>
  </si>
  <si>
    <t>SAINT FRANCIS ADULT DAY HEALTH</t>
  </si>
  <si>
    <t>SARAH CARE (Boston Adult Day Care Inc)</t>
  </si>
  <si>
    <t>SARAH CARE (Worcester ADH)</t>
  </si>
  <si>
    <t>SARAHS PLACE ADH CTR</t>
  </si>
  <si>
    <t>SARAH'S PLACE TOO</t>
  </si>
  <si>
    <t>SARAHCARE OF SPRINGFIELD</t>
  </si>
  <si>
    <t>SEAVIEW ADULT DAY HEALTH</t>
  </si>
  <si>
    <t>SECOND HOME ADULT D C II LLC</t>
  </si>
  <si>
    <t>SENIOR PLACE  ADH</t>
  </si>
  <si>
    <t>SERENITY CARE</t>
  </si>
  <si>
    <t>SHAPIRO RUDOLPH ADHC</t>
  </si>
  <si>
    <t>SOLEY LEVE ADH</t>
  </si>
  <si>
    <t>SOUTH SHORE HAITIAN ADULT DAY HEALTH PARADI AYISYE</t>
  </si>
  <si>
    <t>SOUTHEASTERN MA EDUCATION COLLABORATIVE</t>
  </si>
  <si>
    <t>SPECTRUM ADULT DAY HEALTH (Northeast Senior Health DBA Spectrum at North Andover)</t>
  </si>
  <si>
    <t>STAY WELL ADHC INC</t>
  </si>
  <si>
    <t>STOUGHTON ADULT MEDICAL DAY CARE CENTER</t>
  </si>
  <si>
    <t>THE COMMUNITY FAMILY</t>
  </si>
  <si>
    <t>THE COMMUNITY FAMILY - DUTTON CENTER</t>
  </si>
  <si>
    <t>THE COMMUNITY FAMILY INC</t>
  </si>
  <si>
    <t>VATRA ADHC, LLC</t>
  </si>
  <si>
    <t>VCARE ADHC</t>
  </si>
  <si>
    <t>VCARE HOLYOKE ADHC LLC</t>
  </si>
  <si>
    <t>VCARE HOLYOKE ADULT DAY CENTER</t>
  </si>
  <si>
    <t>VILAJ LAJWA ADHC, LLC</t>
  </si>
  <si>
    <t>VITRA ADULT DAY HEALTH</t>
  </si>
  <si>
    <t>WERNICK ADULT DAY HEALTH</t>
  </si>
  <si>
    <t>WORCESTER ADULT DAY CARE CENTER</t>
  </si>
  <si>
    <t>ZDOROVIE ADH NEEDHAM</t>
  </si>
  <si>
    <t>ZDOROVIE ADULT DAY HEALTH CENTER</t>
  </si>
  <si>
    <t>ZDOROVIE COMMUNITY CENTER, INC</t>
  </si>
  <si>
    <t>ZDOROVIE ELDER CARE</t>
  </si>
  <si>
    <t>ZDOROVIE SENIOR SERVICES LLC</t>
  </si>
  <si>
    <t>System Data</t>
  </si>
  <si>
    <t>Tab 1: Agency Information</t>
  </si>
  <si>
    <t>Tab 2. Sch A</t>
  </si>
  <si>
    <t>Tab 3. Sch B</t>
  </si>
  <si>
    <t>Tab 4. Sch C</t>
  </si>
  <si>
    <t>Tab 5. Sch D</t>
  </si>
  <si>
    <t>Tab 6. Sch E</t>
  </si>
  <si>
    <t>Tab 7. Sch F</t>
  </si>
  <si>
    <t>Tab 8. Sch G</t>
  </si>
  <si>
    <t xml:space="preserve">Tab 9. Accuracy </t>
  </si>
  <si>
    <t>Operating Name DBA (Doing Business As)</t>
  </si>
  <si>
    <t>Is above information accurate</t>
  </si>
  <si>
    <t>Name</t>
  </si>
  <si>
    <t>Reporting Period: From (date)</t>
  </si>
  <si>
    <t>Reporting Period: To (date)</t>
  </si>
  <si>
    <t xml:space="preserve">Financial </t>
  </si>
  <si>
    <t>Program Type</t>
  </si>
  <si>
    <t>Other Cost Report</t>
  </si>
  <si>
    <t>Basic: Total Days of Operation for the Year</t>
  </si>
  <si>
    <t>Complex: Total Days of Operation for the Year</t>
  </si>
  <si>
    <t>Total Number of Absence</t>
  </si>
  <si>
    <t>Full Time Position: Hours Per Week</t>
  </si>
  <si>
    <t xml:space="preserve">Full Time Position: Hours Per Year </t>
  </si>
  <si>
    <t>HOS: From: Monday</t>
  </si>
  <si>
    <t xml:space="preserve">HOS: From: Tuesday </t>
  </si>
  <si>
    <t xml:space="preserve">HOS: From: Wednesday </t>
  </si>
  <si>
    <t>HOS: From: Thursday</t>
  </si>
  <si>
    <t>HOS: From: Friday</t>
  </si>
  <si>
    <t>HOS: From: Saturday</t>
  </si>
  <si>
    <t xml:space="preserve">HOS: From: Sunday </t>
  </si>
  <si>
    <t>HOS: To: Monday</t>
  </si>
  <si>
    <t>HOS: To: Tuesday</t>
  </si>
  <si>
    <t xml:space="preserve">HOS: To: Wednesday </t>
  </si>
  <si>
    <t>HOS: To: Thursday</t>
  </si>
  <si>
    <t>HOS: To: Friday</t>
  </si>
  <si>
    <t>HOS: To: Saturday</t>
  </si>
  <si>
    <t xml:space="preserve">HOS: To: Sunday </t>
  </si>
  <si>
    <t>Total of Other List Expense</t>
  </si>
  <si>
    <t>Other Expense Name 1</t>
  </si>
  <si>
    <t>Other Expense Name 2</t>
  </si>
  <si>
    <t>Other Expense Name 3</t>
  </si>
  <si>
    <t>Other Expense Name 4</t>
  </si>
  <si>
    <t>Other Expense Name 5</t>
  </si>
  <si>
    <t>Other Expense Name 6</t>
  </si>
  <si>
    <t>Other Expense Name 7</t>
  </si>
  <si>
    <t>Other Expense Name 8</t>
  </si>
  <si>
    <t>Other Expense Name 9</t>
  </si>
  <si>
    <t>Other Expense Amount 1</t>
  </si>
  <si>
    <t>Other Expense Amount 2</t>
  </si>
  <si>
    <t>Other Expense Amount 3</t>
  </si>
  <si>
    <t>Other Expense Amount 4</t>
  </si>
  <si>
    <t>Other Expense Amount 5</t>
  </si>
  <si>
    <t>Other Expense Amount 6</t>
  </si>
  <si>
    <t>Other Expense Amount 7</t>
  </si>
  <si>
    <t>Other Expense Amount 8</t>
  </si>
  <si>
    <t>Other Expense Amount 9</t>
  </si>
  <si>
    <t>Gross Salary: Program Director(s)</t>
  </si>
  <si>
    <t>Gross Salary: Therapeutic Activity Director</t>
  </si>
  <si>
    <t>Gross Salary: Registered Nurses (RNs)</t>
  </si>
  <si>
    <t>Gross Salary: Licensed P Nurses (LPNs)</t>
  </si>
  <si>
    <t>Gross Salary: Social Workers - LCSWs or LICSWs</t>
  </si>
  <si>
    <t>Gross Salary: Social Workers - LSWs</t>
  </si>
  <si>
    <t>Gross Salary: Aides - Certified Aides</t>
  </si>
  <si>
    <t>Gross Salary: Aides - Other</t>
  </si>
  <si>
    <t>Gross Salary: Program Assistants</t>
  </si>
  <si>
    <t>Gross Salary: Clerical / Secretarial</t>
  </si>
  <si>
    <t>Gross Salary: Drivers (not direct client transportation)</t>
  </si>
  <si>
    <t>Gross Salary: Registered Dietrician</t>
  </si>
  <si>
    <t>Gross Salary: Qualified cook</t>
  </si>
  <si>
    <t>Gross Salary: Other Staffing Info</t>
  </si>
  <si>
    <t xml:space="preserve">Gross Salary: Total </t>
  </si>
  <si>
    <t xml:space="preserve">Other Staffing Name </t>
  </si>
  <si>
    <t xml:space="preserve">Gross Salary: Other Staffing List </t>
  </si>
  <si>
    <t>Employee Benefits: Program Director(s)</t>
  </si>
  <si>
    <t>Employee Benefits:  Therapeutic Activity Director</t>
  </si>
  <si>
    <t>Employee Benefits: Registered Nurses (RNs)</t>
  </si>
  <si>
    <t>Employee Benefits:  Licensed P Nurses (LPNs)</t>
  </si>
  <si>
    <t>Employee Benefits:  Social Workers - LCSWs or LICSWs</t>
  </si>
  <si>
    <t>Employee Benefits:  Social Workers - LSWs</t>
  </si>
  <si>
    <t>Employee Benefits:  Aides - Certified Aides</t>
  </si>
  <si>
    <t>Employee Benefits:  Aides - Other</t>
  </si>
  <si>
    <t>Employee Benefits:  Program Assistants</t>
  </si>
  <si>
    <t>Employee Benefits:  Clerical / Secretarial</t>
  </si>
  <si>
    <t>Employee Benefits:  Drivers (not direct client transportation)</t>
  </si>
  <si>
    <t>Employee Benefits:  Registered Dietrician</t>
  </si>
  <si>
    <t>Employee Benefits:  Qualified cook</t>
  </si>
  <si>
    <t>Employee Benefits:  Other Staffing Info</t>
  </si>
  <si>
    <t xml:space="preserve">Employee Benefits: Total </t>
  </si>
  <si>
    <t xml:space="preserve">Other Staffing List </t>
  </si>
  <si>
    <t>Payroll Tax: Program Director(s)</t>
  </si>
  <si>
    <t>Payroll Tax: Therapeutic Activity Director</t>
  </si>
  <si>
    <t>Payroll Tax: Registered Nurses (RNs)</t>
  </si>
  <si>
    <t>Payroll Tax: Licensed P Nurses (LPNs)</t>
  </si>
  <si>
    <t>Payroll Tax: Social Workers - LCSWs or LICSWs</t>
  </si>
  <si>
    <t>Payroll Tax: Social Workers - LSWs</t>
  </si>
  <si>
    <t>Payroll Tax: Aides - Certified Aides</t>
  </si>
  <si>
    <t>Payroll Tax: Aides - Other</t>
  </si>
  <si>
    <t>Payroll Tax:Program Assistants</t>
  </si>
  <si>
    <t>Payroll Tax: Clerical / Secretarial</t>
  </si>
  <si>
    <t>Payroll Tax: Drivers (not direct client transportation)</t>
  </si>
  <si>
    <t>Payroll Tax: Registered Dietrician</t>
  </si>
  <si>
    <t>Payroll Tax: Qualified cook</t>
  </si>
  <si>
    <t>Payroll Tax: Other Staffing Info</t>
  </si>
  <si>
    <t>Payroll Tax: Totals</t>
  </si>
  <si>
    <t>Agency Total Expense: Program Director(s)</t>
  </si>
  <si>
    <t>Agency Total Expense: Therapeutic Activity Director</t>
  </si>
  <si>
    <t>Agency Total Expense: Registered Nurses (RNs)</t>
  </si>
  <si>
    <t>Agency Total Expense: Licensed P Nurses (LPNs)</t>
  </si>
  <si>
    <t>Agency Total Expense: Social Workers - LCSWs or LICSWs</t>
  </si>
  <si>
    <t>Agency Total Expense: Social Workers - LSWs</t>
  </si>
  <si>
    <t>Agency Total Expense: Aides - Certified Aides</t>
  </si>
  <si>
    <t>Agency Total Expense: Aides - Other</t>
  </si>
  <si>
    <t>Agency Total Expense: Program Assistants</t>
  </si>
  <si>
    <t>Agency Total Expense: Clerical / Secretarial</t>
  </si>
  <si>
    <t>Agency Total Expense: Drivers (not direct client transportation)</t>
  </si>
  <si>
    <t>Agency Total Expense: Registered Dietrician</t>
  </si>
  <si>
    <t>Agency Total Expense: Qualified cook</t>
  </si>
  <si>
    <t>Agency Total Expense: Other Staffing Info</t>
  </si>
  <si>
    <t>Agency Total Expense: Totals</t>
  </si>
  <si>
    <t>Total Hours Compensated- Agency: Program Director(s)</t>
  </si>
  <si>
    <t>Total Hours Compensated- Agency: Therapeutic Activity Director</t>
  </si>
  <si>
    <t>Total Hours Compensated - Agency: Registered Nurses (RNs)</t>
  </si>
  <si>
    <t>Total Hours Compensated- Agency: Licensed P Nurses (LPNs)</t>
  </si>
  <si>
    <t>Total Hours Compensated- Agency: Social Workers - LCSWs or LICSWs</t>
  </si>
  <si>
    <t>Total Hours Compensated- Agency: Social Workers - LSWs</t>
  </si>
  <si>
    <t>Total Hours Compensated- Agency: Aides - Certified Aides</t>
  </si>
  <si>
    <t>Total Hours Compensated- Agency: Aides - Other</t>
  </si>
  <si>
    <t>Total Hours Compensated- Agency: Program Assistants</t>
  </si>
  <si>
    <t>Total Hours Compensated- Agency: Clerical / Secretarial</t>
  </si>
  <si>
    <t>Total Hours Compensated- Agency: Drivers (not direct client transportation)</t>
  </si>
  <si>
    <t>Total Hours Compensated- Agency: Registered Dietrician</t>
  </si>
  <si>
    <t>Total Hours Compensated- Agency: Qualified cook</t>
  </si>
  <si>
    <t>Total Hours Compensated- Agency: Other Staffing Info</t>
  </si>
  <si>
    <t>Total Hours Compensated- Agency: Totals</t>
  </si>
  <si>
    <t>Total Hours Compensated - ADH: Program Director(s)</t>
  </si>
  <si>
    <t>Total Hours Compensated - ADH: Therapeutic Activity Director</t>
  </si>
  <si>
    <t>Total Hours Compensated - ADH: Registered Nurses (RNs)</t>
  </si>
  <si>
    <t>Total Hours Compensated - ADH: Licensed P Nurses (LPNs)</t>
  </si>
  <si>
    <t>Total Hours Compensated - ADH: Social Workers - LCSWs or LICSWs</t>
  </si>
  <si>
    <t>Total Hours Compensated - ADH: Social Workers - LSWs</t>
  </si>
  <si>
    <t>Total Hours Compensated - ADH: Aides - Certified Aides</t>
  </si>
  <si>
    <t>Total Hours Compensated - ADH: Aides - Other</t>
  </si>
  <si>
    <t>Total Hours Compensated - ADH: Program Assistants</t>
  </si>
  <si>
    <t>Total Hours Compensated - ADH: Clerical / Secretarial</t>
  </si>
  <si>
    <t>Total Hours Compensated - ADH: Drivers (not direct client transportation)</t>
  </si>
  <si>
    <t>Total Hours Compensated - ADH: Registered Dietrician</t>
  </si>
  <si>
    <t>Total Hours Compensated - ADH: Qualified cook</t>
  </si>
  <si>
    <t>Total Hours Compensated - ADH: Other Staffing Info</t>
  </si>
  <si>
    <t>Total Hours Compensated - ADH: Totals</t>
  </si>
  <si>
    <t>FTEs ADH Admin: Program Director(s)</t>
  </si>
  <si>
    <t>FTEs ADH Admin: Therapeutic Activity Director</t>
  </si>
  <si>
    <t>FTEs ADH Admin: Registered Nurses (RNs)</t>
  </si>
  <si>
    <t>FTEs ADH Admin: Licensed P Nurses (LPNs)</t>
  </si>
  <si>
    <t>FTEs ADH Admin: Social Workers - LCSWs or LICSWs</t>
  </si>
  <si>
    <t>FTEs ADH Admin: Social Workers - LSWs</t>
  </si>
  <si>
    <t>FTEs ADH Admin: Aides - Certified Aides</t>
  </si>
  <si>
    <t>FTEs ADH Admin: Aides - Other</t>
  </si>
  <si>
    <t>FTEs ADH Admin: Program Assistants</t>
  </si>
  <si>
    <t>FTEs ADH Admin: Clerical / Secretarial</t>
  </si>
  <si>
    <t>FTEs ADH Admin: Drivers (not direct client transportation)</t>
  </si>
  <si>
    <t>FTEs ADH Admin: Registered Dietrician</t>
  </si>
  <si>
    <t>FTEs ADH Admin: Qualified cook</t>
  </si>
  <si>
    <t>FTEs ADH Admin: Other Staffing Info</t>
  </si>
  <si>
    <t>FTEs ADH Admin: Totals</t>
  </si>
  <si>
    <t>FTEs ADH Direct: Program Director(s)</t>
  </si>
  <si>
    <t>FTEs ADH Direct: Therapeutic Activity Director</t>
  </si>
  <si>
    <t>FTEs ADH Direct: Registered Nurses (RNs)</t>
  </si>
  <si>
    <t>FTEs ADH Direct: Licensed P Nurses (LPNs)</t>
  </si>
  <si>
    <t>FTEs ADH Direct: Social Workers - LCSWs or LICSWs</t>
  </si>
  <si>
    <t>FTEs ADH Direct: Social Workers - LSWs</t>
  </si>
  <si>
    <t>FTEs ADH Direct: Aides - Certified Aides</t>
  </si>
  <si>
    <t>FTEs ADH Direct: Aides - Other</t>
  </si>
  <si>
    <t>FTEs ADH Direct: Program Assistants</t>
  </si>
  <si>
    <t>FTEs ADH Direct: Clerical / Secretarial</t>
  </si>
  <si>
    <t>FTEs ADH Direct: Drivers (not direct client transportation)</t>
  </si>
  <si>
    <t>FTEs ADH Direct: Registered Dietrician</t>
  </si>
  <si>
    <t>FTEs ADH Direct: Qualified cook</t>
  </si>
  <si>
    <t>FTEs ADH Direct: Other Staffing Info</t>
  </si>
  <si>
    <t>FTEs ADH Direct: Totals</t>
  </si>
  <si>
    <t>Percent ADH Total Hours:  Program Director(s)</t>
  </si>
  <si>
    <t>Percent ADH Total Hours: Therapeutic Activity Director</t>
  </si>
  <si>
    <t>Percent ADH Total Hours: Registered Nurses (RNs)</t>
  </si>
  <si>
    <t>Percent ADH Total Hours: Licensed P Nurses (LPNs)</t>
  </si>
  <si>
    <t>Percent ADH Total Hours: Social Workers - LCSWs or LICSWs</t>
  </si>
  <si>
    <t>Percent ADH Total Hours: Social Workers - LSWs</t>
  </si>
  <si>
    <t>Percent ADH Total Hours: Aides - Certified Aides</t>
  </si>
  <si>
    <t>Percent ADH Total Hours: Aides - Other</t>
  </si>
  <si>
    <t>Percent ADH Total Hours: Program Assistants</t>
  </si>
  <si>
    <t>Percent ADH Total Hours: Clerical / Secretarial</t>
  </si>
  <si>
    <t>Percent ADH Total Hours: Drivers (not direct client transportation)</t>
  </si>
  <si>
    <t>Percent ADH Total Hours: Registered Dietrician</t>
  </si>
  <si>
    <t>Percent ADH Total Hours: Qualified cook</t>
  </si>
  <si>
    <t>Percent ADH Total Hours: Other Staffing Info</t>
  </si>
  <si>
    <t>Basis Method: Program Director(s)</t>
  </si>
  <si>
    <t>Basis Method: Therapeutic Activity Director</t>
  </si>
  <si>
    <t>Basis Method: Registered Nurses (RNs)</t>
  </si>
  <si>
    <t>Basis Method: Licensed P Nurses (LPNs)</t>
  </si>
  <si>
    <t>Basis Method: Social Workers - LCSWs or LICSWs</t>
  </si>
  <si>
    <t>Basis Method: Social Workers - LSWs</t>
  </si>
  <si>
    <t>Basis Method: Aides - Certified Aides</t>
  </si>
  <si>
    <t>Basis Method: Aides - Other</t>
  </si>
  <si>
    <t>Basis Method: Program Assistants</t>
  </si>
  <si>
    <t>Basis Method: Clerical / Secretarial</t>
  </si>
  <si>
    <t>Basis Method: Drivers (not direct client transport)</t>
  </si>
  <si>
    <t>Basis Method: Registered Dietrician</t>
  </si>
  <si>
    <t>Basis Method: Qualified cook</t>
  </si>
  <si>
    <t>Agency Admin Expense: Program Director(s)</t>
  </si>
  <si>
    <t>Agency Admin Expense: Therapeutic Activity Director</t>
  </si>
  <si>
    <t>Agency Admin Expense: Registered Nurses (RNs)</t>
  </si>
  <si>
    <t>Agency Admin Expense: Licensed P Nurses (LPNs)</t>
  </si>
  <si>
    <t>Agency Admin Expense: Social Workers - LCSWs or LICSWs</t>
  </si>
  <si>
    <t>Agency Admin Expense: Social Workers - LSWs</t>
  </si>
  <si>
    <t>Agency Admin Expense: Aides - Certified Aides</t>
  </si>
  <si>
    <t>Agency Admin Expense: Aides - Other</t>
  </si>
  <si>
    <t>Agency Admin Expense: Program Assistants</t>
  </si>
  <si>
    <t>Agency Admin Expense: Clerical / Secretarial</t>
  </si>
  <si>
    <t>Agency Admin Expense: Drivers (not direct client transport)</t>
  </si>
  <si>
    <t>Agency Admin Expense: Registered Dietrician</t>
  </si>
  <si>
    <t>Agency Admin Expense: Qualified cook</t>
  </si>
  <si>
    <t>Agency Admin Expense: Other Staffing Info</t>
  </si>
  <si>
    <t>Agency Admin Expense: Totals</t>
  </si>
  <si>
    <t>ADH Expense Admin: Program Director(s)</t>
  </si>
  <si>
    <t>ADH Expense Admin: Therapeutic Activity Director</t>
  </si>
  <si>
    <t>ADH Expense Admin: Registered Nurses (RNs)</t>
  </si>
  <si>
    <t>ADH Expense Admin: Licensed P Nurses (LPNs)</t>
  </si>
  <si>
    <t>ADH Expense Admin: Social Workers - LCSWs or LICSWs</t>
  </si>
  <si>
    <t>ADH Expense Admin: Social Workers - LSWs</t>
  </si>
  <si>
    <t>ADH Expense Admin: Aides - Certified Aides</t>
  </si>
  <si>
    <t>ADH Expense Admin: Aides - Other</t>
  </si>
  <si>
    <t>ADH Expense Admin: Program Assistants</t>
  </si>
  <si>
    <t>ADH Expense Admin: Clerical / Secretarial</t>
  </si>
  <si>
    <t>ADH Expense Admin: Drivers (not direct client transport)</t>
  </si>
  <si>
    <t>ADH Expense Admin: Registered Dietrician</t>
  </si>
  <si>
    <t>ADH Expense Admin: Qualified cook</t>
  </si>
  <si>
    <t>ADH Expense Admin: Other Staffing Info</t>
  </si>
  <si>
    <t>ADH Expense Admin: Totals</t>
  </si>
  <si>
    <t>ADH Expense Direct Care: Program Director(s)</t>
  </si>
  <si>
    <t>ADH Expense Direct Care: Therapeutic Activity Director</t>
  </si>
  <si>
    <t>ADH Expense Direct Care: Registered Nurses (RNs)</t>
  </si>
  <si>
    <t>ADH Expense Direct Care: Licensed P Nurses (LPNs)</t>
  </si>
  <si>
    <t>ADH Expense Direct Care: Social Workers - LCSWs or LICSWs</t>
  </si>
  <si>
    <t>ADH Expense Direct Care: Social Workers - LSWs</t>
  </si>
  <si>
    <t>ADH Expense Direct Care: Aides - Certified Aides</t>
  </si>
  <si>
    <t>ADH Expense Direct Care: Aides - Other</t>
  </si>
  <si>
    <t>ADH Expense Direct Care: Program Assistants</t>
  </si>
  <si>
    <t>ADH Expense Direct Care: Clerical / Secretarial</t>
  </si>
  <si>
    <t>ADH Expense Direct Care: Drivers (not direct client transport)</t>
  </si>
  <si>
    <t>ADH Expense Direct Care: Registered Dietrician</t>
  </si>
  <si>
    <t>ADH Expense Direct Care: Qualified cook</t>
  </si>
  <si>
    <t>ADH Expense Direct Care: Other Staffing Info</t>
  </si>
  <si>
    <t>ADH Expense Direct Care: Totals</t>
  </si>
  <si>
    <t>Total ADH Expense: Program Director(s)</t>
  </si>
  <si>
    <t>Total ADH Expense: Therapeutic Activity Director</t>
  </si>
  <si>
    <t>Total ADH Expense: Registered Nurses (RNs)</t>
  </si>
  <si>
    <t>Total ADH Expense: Licensed P Nurses (LPNs)</t>
  </si>
  <si>
    <t>Total ADH Expense: Social Workers - LCSWs or LICSWs</t>
  </si>
  <si>
    <t>Total ADH Expense: Social Workers - LSWs</t>
  </si>
  <si>
    <t>Total ADH Expense: Aides - Certified Aides</t>
  </si>
  <si>
    <t>Total ADH Expense: Aides - Other</t>
  </si>
  <si>
    <t>Total ADH Expense: Program Assistants</t>
  </si>
  <si>
    <t>Total ADH Expense: Clerical / Secretarial</t>
  </si>
  <si>
    <t>Total ADH Expense: Drivers (not direct client transport)</t>
  </si>
  <si>
    <t>Total ADH Expense: Registered Dietrician</t>
  </si>
  <si>
    <t>Total ADH Expense: Qualified cook</t>
  </si>
  <si>
    <t>Total ADH Expense: Other Staffing Info</t>
  </si>
  <si>
    <t>Total ADH Expense: Totals</t>
  </si>
  <si>
    <t>Total Other Program Expense: Program Director(s)</t>
  </si>
  <si>
    <t>Total Other Program Expense: Therapeutic Activity Director</t>
  </si>
  <si>
    <t>Total Other Program Expense: Registered Nurses (RNs)</t>
  </si>
  <si>
    <t>Total Other Program Expense: Licensed P Nurses (LPNs)</t>
  </si>
  <si>
    <t>Total Other Program Expense: Social Workers - LCSWs or LICSWs</t>
  </si>
  <si>
    <t>Total Other Program Expense: Social Workers - LSWs</t>
  </si>
  <si>
    <t>Total Other Program Expense: Aides - Certified Aides</t>
  </si>
  <si>
    <t>Total Other Program Expense: Aides - Other</t>
  </si>
  <si>
    <t>Total Other Program Expense: Program Assistants</t>
  </si>
  <si>
    <t>Total Other Program Expense: Clerical / Secretarial</t>
  </si>
  <si>
    <t>Total Other Program Expense: Drivers (not direct client transportation)</t>
  </si>
  <si>
    <t>Total Other Program Expense: Registered Dietrician</t>
  </si>
  <si>
    <t>Total Other Program Expense: Qualified cook</t>
  </si>
  <si>
    <t>Total Other Program Expense: Other Staffing Info</t>
  </si>
  <si>
    <t>Total Other Program Expense: Totals</t>
  </si>
  <si>
    <t>ADH Health Expense Paid: Program Director(s)</t>
  </si>
  <si>
    <t>ADH Health Expense Paid: Therapeutic Activity Director</t>
  </si>
  <si>
    <t>ADH Health Expense Paid: Registered Nurses (RNs)</t>
  </si>
  <si>
    <t>ADH Health Expense Paid: Licensed P Nurses (LPNs)</t>
  </si>
  <si>
    <t>ADH Health Expense Paid: Social Workers - LCSWs or LICSWs</t>
  </si>
  <si>
    <t>ADH Health Expense Paid: Social Workers - LSWs</t>
  </si>
  <si>
    <t>ADH Health Expense Paid: Aides - Certified Aides</t>
  </si>
  <si>
    <t>ADH Health Expense Paid: Aides - Other</t>
  </si>
  <si>
    <t>ADH Health Expense Paid: Program Assistants</t>
  </si>
  <si>
    <t>ADH Health Expense Paid: Clerical / Secretarial</t>
  </si>
  <si>
    <t>ADH Health Expense Paid: Drivers (not direct client transportation)</t>
  </si>
  <si>
    <t>ADH Health Expense Paid: Registered Dietrician</t>
  </si>
  <si>
    <t>ADH Health Expense Paid: Qualified cook</t>
  </si>
  <si>
    <t>ADH Health Expense Donated: Program Director(s)</t>
  </si>
  <si>
    <t>ADH Health Expense Donated: Therapeutic Activity Director</t>
  </si>
  <si>
    <t>ADH Health Expense Donated: Registered Nurses (RNs)</t>
  </si>
  <si>
    <t>ADH Health Expense Donated: Licensed P Nurses (LPNs)</t>
  </si>
  <si>
    <t>ADH Health Expense Donated: Social Workers - LCSWs or LICSWs</t>
  </si>
  <si>
    <t>ADH Health Expense Donated: Social Workers - LSWs</t>
  </si>
  <si>
    <t>ADH Health Expense Donated: Aides - Certified Aides</t>
  </si>
  <si>
    <t>ADH Health Expense Donated: Aides - Other</t>
  </si>
  <si>
    <t>ADH Health Expense Donated: Program Assistants</t>
  </si>
  <si>
    <t>ADH Health Expense Donated: Clerical / Secretarial</t>
  </si>
  <si>
    <t>ADH Health Expense Donated: Drivers (not direct client transportation)</t>
  </si>
  <si>
    <t>ADH Health Expense Donated: Registered Dietrician</t>
  </si>
  <si>
    <t>ADH Health Expense Donated: Qualified cook</t>
  </si>
  <si>
    <t>ADH Donation Source: Program Director(s)</t>
  </si>
  <si>
    <t>ADH Donation Source: Therapeutic Activity Director</t>
  </si>
  <si>
    <t>ADH Donation Source: Registered Nurses (RNs)</t>
  </si>
  <si>
    <t>ADH Donation Source: Licensed P Nurses (LPNs)</t>
  </si>
  <si>
    <t>ADH Donation Source: Social Workers - LCSWs or LICSWs</t>
  </si>
  <si>
    <t>ADH Donation Source: Social Workers - LSWs</t>
  </si>
  <si>
    <t>ADH Donation Source: Aides - Certified Aides</t>
  </si>
  <si>
    <t>ADH Donation Source: Aides - Other</t>
  </si>
  <si>
    <t>ADH Donation Source: Program Assistants</t>
  </si>
  <si>
    <t>ADH Donation Source: Clerical / Secretarial</t>
  </si>
  <si>
    <t>ADH Donation Source: Drivers (not direct client transportation)</t>
  </si>
  <si>
    <t>ADH Donation Source: Registered Dietrician</t>
  </si>
  <si>
    <t>ADH Donation Source: Qualified cook</t>
  </si>
  <si>
    <t>G.L. Parent Agency: Total Staff Expense (Sch D)</t>
  </si>
  <si>
    <t>G.L. Parent Agency: Legal And Acct Fees</t>
  </si>
  <si>
    <t>G.L. Parent Agency: Purchased Services</t>
  </si>
  <si>
    <t xml:space="preserve">G.L. Parent Agency: Advert and Recruiting </t>
  </si>
  <si>
    <t>G.L. Parent Agency: Telephone</t>
  </si>
  <si>
    <t>G.L. Parent Agency: Office Supplies</t>
  </si>
  <si>
    <t>G.L. Parent Agency: Interest (Mort. Only)</t>
  </si>
  <si>
    <t>G.L. Parent Agency: Interest Other</t>
  </si>
  <si>
    <t>G.L. Parent Agency: Rent</t>
  </si>
  <si>
    <t>G.L. Parent Agency: Maintenance</t>
  </si>
  <si>
    <t>G.L. Parent Agency: Utilities</t>
  </si>
  <si>
    <t>G.L. Parent Agency: Depreciation Auto (not direct client)</t>
  </si>
  <si>
    <t>G.L. Parent Agency: Depreciation Bldg</t>
  </si>
  <si>
    <t>G.L. Parent Agency: Depreciation Other</t>
  </si>
  <si>
    <t>G.L. Parent Agency: Recreation Supplies</t>
  </si>
  <si>
    <t>G.L. Parent Agency: Other Supplies</t>
  </si>
  <si>
    <t>G.L. Parent Agency: Food Supplies</t>
  </si>
  <si>
    <t xml:space="preserve">G.L. Parent Agency: Indirect Pur. Service </t>
  </si>
  <si>
    <t>G.L. Parent Agency: Insurance Expense</t>
  </si>
  <si>
    <t>G.L. Parent Agency: Vehicle Expense (not direct client)</t>
  </si>
  <si>
    <t>G.L. Parent Agency:Management Fees</t>
  </si>
  <si>
    <t>G.L. Parent Agency: Donated Space (Imputed)</t>
  </si>
  <si>
    <t>G.L. Parent Agency: Other Donations</t>
  </si>
  <si>
    <t>G.L. Parent Agency: Bad Debt</t>
  </si>
  <si>
    <t>G.L. Parent Agency: Other (Specify)</t>
  </si>
  <si>
    <t>G.L. Parent Agency: Total Operating Expense</t>
  </si>
  <si>
    <t>G.L. Parent Agency: Total Expense</t>
  </si>
  <si>
    <t>Specified Other Information</t>
  </si>
  <si>
    <t>G.L. Parent Agency:Other:                             .</t>
  </si>
  <si>
    <t>Basis Method: Legal And Acct Fees</t>
  </si>
  <si>
    <t>Basis Method: Purchased Services</t>
  </si>
  <si>
    <t xml:space="preserve">Basis Method: Advert and Recruiting </t>
  </si>
  <si>
    <t>Basis Method: Telephone</t>
  </si>
  <si>
    <t>Basis Method: Office Supplies</t>
  </si>
  <si>
    <t>Basis Method: Interest (Mort. Only)</t>
  </si>
  <si>
    <t>Basis Method: Interest Other</t>
  </si>
  <si>
    <t>Basis Method: Rent</t>
  </si>
  <si>
    <t>Basis Method: Maintenance</t>
  </si>
  <si>
    <t>Basis Method: Utilities</t>
  </si>
  <si>
    <t>Basis Method: Depreciation Auto (not direct client)</t>
  </si>
  <si>
    <t>Basis Method: Depreciation Bldg</t>
  </si>
  <si>
    <t>Basis Method: Depreciation Other</t>
  </si>
  <si>
    <t>Basis Method:  Recreation Supplies</t>
  </si>
  <si>
    <t>Basis Method: Other Supplies</t>
  </si>
  <si>
    <t>Basis Method: Food Supplies</t>
  </si>
  <si>
    <t xml:space="preserve">Basis Method: Indirect Pur. Service </t>
  </si>
  <si>
    <t>Basis of Allocation: Insurance Expense</t>
  </si>
  <si>
    <t>Basis Method: Vehicle Expense (not direct client)</t>
  </si>
  <si>
    <t>Basis Method: Management Fees</t>
  </si>
  <si>
    <t>Basis Method: Donated Space (Imputed)</t>
  </si>
  <si>
    <t>Basis Method: Other Donations</t>
  </si>
  <si>
    <t>Basis Method: Other:                             .</t>
  </si>
  <si>
    <t>Agency Admin Expense: Total Staff Expense (Sch D)</t>
  </si>
  <si>
    <t>Agency Admin Expense: Legal And Acct Fees</t>
  </si>
  <si>
    <t>Agency Admin Expense: Purchased Services</t>
  </si>
  <si>
    <t xml:space="preserve">Agency Admin Expense: Advert and Recruiting </t>
  </si>
  <si>
    <t>Agency Admin Expense: Telephone</t>
  </si>
  <si>
    <t>Agency Admin Expense: Office Supplies</t>
  </si>
  <si>
    <t>Agency Admin Expense: Interest (Mort. Only)</t>
  </si>
  <si>
    <t>Agency Admin Expense: Interest Other</t>
  </si>
  <si>
    <t>Agency Admin Expense: Rent</t>
  </si>
  <si>
    <t>Agency Admin Expense: Maintenance</t>
  </si>
  <si>
    <t>Agency Admin Expense: Utilities</t>
  </si>
  <si>
    <t>Agency Admin Expense: Depreciation Auto (not direct client)</t>
  </si>
  <si>
    <t>Agency Admin Expense: Depreciation Bldg</t>
  </si>
  <si>
    <t>Agency Admin Expense: Depreciation Other</t>
  </si>
  <si>
    <t xml:space="preserve">Agency Admin Expense: Recreation Supplies </t>
  </si>
  <si>
    <t xml:space="preserve">Agency Admin Expense: Other Supplies </t>
  </si>
  <si>
    <t>Agency Admin Expense: Food Supplies</t>
  </si>
  <si>
    <t xml:space="preserve">Agency Admin Expense: Indirect Pur. Service </t>
  </si>
  <si>
    <t>Agency Admin Expense: Insurance Expense</t>
  </si>
  <si>
    <t>Agency Admin Expense: Vehicle Expense (not direct client)</t>
  </si>
  <si>
    <t>Agency Admin Expense:Management Fees</t>
  </si>
  <si>
    <t>Agency Admin Expense: Donated Space (Imputed)</t>
  </si>
  <si>
    <t>Agency Admin Expense: Other Donations</t>
  </si>
  <si>
    <t>Agency Admin Expense: Bad Debt</t>
  </si>
  <si>
    <t>Agency Admin Expense: Other (Specify)</t>
  </si>
  <si>
    <t>Agency Admin Expense: Total Operating Expense</t>
  </si>
  <si>
    <t>Agency Admin Expense:Other:                             .</t>
  </si>
  <si>
    <t>Total Adult Day Expense: Total Staff Expense (Sch D)</t>
  </si>
  <si>
    <t>Total Adult Day Expense: Legal And Acct Fees</t>
  </si>
  <si>
    <t>Total Adult Day Expense: Purchased Services</t>
  </si>
  <si>
    <t xml:space="preserve">Total Adult Day Expense: Advert and Recruiting </t>
  </si>
  <si>
    <t>Total Adult Day Expense: Telephone</t>
  </si>
  <si>
    <t>Total Adult Day Expense: Office Supplies</t>
  </si>
  <si>
    <t>Total Adult Day Expense: Interest (Mort. Only)</t>
  </si>
  <si>
    <t>Total Adult Day Expense: Interest Other</t>
  </si>
  <si>
    <t>Total Adult Day Expense: Rent</t>
  </si>
  <si>
    <t>Total Adult Day Expense: Maintenance</t>
  </si>
  <si>
    <t>Total Adult Day Expense: Utilities</t>
  </si>
  <si>
    <t>Total Adult Day Expense: Depreciation Auto (not direct client)</t>
  </si>
  <si>
    <t>Total Adult Day Expense: Depreciation Bldg</t>
  </si>
  <si>
    <t>Total Adult Day Expense: Depreciation Other</t>
  </si>
  <si>
    <t>Total Adult Day Expense: Recreation Supplies</t>
  </si>
  <si>
    <t>Total Adult Day Expense: Other Supplies</t>
  </si>
  <si>
    <t>Total Adult Day Expense: Food Supplies</t>
  </si>
  <si>
    <t xml:space="preserve">Total Adult Day Expense: Indirect Pur. Service </t>
  </si>
  <si>
    <t>Total Adult Day Expense: Insurance Expense</t>
  </si>
  <si>
    <t>Total Adult Day Expense: Vehicle Expense (not direct client)</t>
  </si>
  <si>
    <t>Total Adult Day Expense:Management Fees</t>
  </si>
  <si>
    <t>Total Adult Day Expense: Donated Space (Imputed)</t>
  </si>
  <si>
    <t>Total Adult Day Expense: Other Donations</t>
  </si>
  <si>
    <t>Total Adult Day Expense: Bad Debt</t>
  </si>
  <si>
    <t>Total Adult Day Expense: Other (Specify)</t>
  </si>
  <si>
    <t>Total Adult Day Expense: Total Operating Expense</t>
  </si>
  <si>
    <t>Total Adult Day Expense: Administrative Alloc. (SchF, Part 3 Basis:O)</t>
  </si>
  <si>
    <t>Total Adult Day Expense: Total Expense</t>
  </si>
  <si>
    <t>Total Adult Day Expense: Total Direct Client Transportation</t>
  </si>
  <si>
    <t xml:space="preserve">Total Adult Day Expense:Total ADH Expense </t>
  </si>
  <si>
    <t>Total Adult Day Expense:Other:                             .</t>
  </si>
  <si>
    <t>Total Other Program Expense: Total Staff Expense (Sch D)</t>
  </si>
  <si>
    <t>Total Other Program Expense: Legal And Acct Fees</t>
  </si>
  <si>
    <t>Total Other Program Expense: Purchased Services</t>
  </si>
  <si>
    <t xml:space="preserve">Total Other Program Expense: Advert and Recruiting </t>
  </si>
  <si>
    <t>Total Other Program Expense: Telephone</t>
  </si>
  <si>
    <t>Total Other Program Expense: Office Supplies</t>
  </si>
  <si>
    <t>Total Other Program Expense: Interest (Mort. Only)</t>
  </si>
  <si>
    <t>Total Other Program Expense: Interest Other</t>
  </si>
  <si>
    <t>Total Other Program Expense: Rent</t>
  </si>
  <si>
    <t>Total Other Program Expense: Maintenance</t>
  </si>
  <si>
    <t>Total Other Program Expense: Utilities</t>
  </si>
  <si>
    <t>Total Other Program Expense: Depreciation Auto (not direct client)</t>
  </si>
  <si>
    <t>Total Other Program Expense: Depreciation Bldg</t>
  </si>
  <si>
    <t>Total Other Program Expense: Depreciation Other</t>
  </si>
  <si>
    <t>Total Other Program Expense: Recreation Supplies</t>
  </si>
  <si>
    <t>Total Other Program Expense: Other Supplies</t>
  </si>
  <si>
    <t>Total Other Program Expense: Food Supplies</t>
  </si>
  <si>
    <t xml:space="preserve">Total Other Program Expense: Indirect Pur. Service </t>
  </si>
  <si>
    <t>Total Other Program Expense: Insurance Expense</t>
  </si>
  <si>
    <t>Total Other Program Expense: Vehicle Expense (not direct client)</t>
  </si>
  <si>
    <t>Total Other Program Expense:Management Fees</t>
  </si>
  <si>
    <t>Total Other Program Expense: Donated Space (Imputed)</t>
  </si>
  <si>
    <t>Total Other Program Expense: Other Donations</t>
  </si>
  <si>
    <t>Total Other Program Expense: Bad Debt</t>
  </si>
  <si>
    <t>Total Other Program Expense: Other (Specify)</t>
  </si>
  <si>
    <t>Total Other Program Expense: Total Operating Expense</t>
  </si>
  <si>
    <t>Total Other Program Expense: Administrative Alloc. (SchF, Part 3 Basis:O)</t>
  </si>
  <si>
    <t>Total Other Program Expense: Total Expense</t>
  </si>
  <si>
    <t>Total Other Program Expense:Other:                             .</t>
  </si>
  <si>
    <t>Total Outside Entity: Legal And Acct Fees</t>
  </si>
  <si>
    <t>Total Outside Entity: Purchased Services</t>
  </si>
  <si>
    <t xml:space="preserve">Total Outside Entity: Advert and Recruiting </t>
  </si>
  <si>
    <t>Total Outside Entity: Telephone</t>
  </si>
  <si>
    <t>Total Outside Entity: Office Supplies</t>
  </si>
  <si>
    <t>Total Outside Entity: Interest (Mort. Only)</t>
  </si>
  <si>
    <t>Total Outside Entity: Interest Other</t>
  </si>
  <si>
    <t>Total Outside Entity: Rent</t>
  </si>
  <si>
    <t>Total Outside Entity: Maintenance</t>
  </si>
  <si>
    <t>Total Outside Entity: Utilities</t>
  </si>
  <si>
    <t>Total Outside Entity: Depreciation Auto (not direct client)</t>
  </si>
  <si>
    <t>Total Outside Entity: Depreciation Bldg</t>
  </si>
  <si>
    <t>Total Outside Entity: Depreciation Other</t>
  </si>
  <si>
    <t>Total Outside Entity: Recreation Supplies</t>
  </si>
  <si>
    <t>Total Outside Entity: Other Supplies</t>
  </si>
  <si>
    <t>Total Outside Entity: Food Supplies</t>
  </si>
  <si>
    <t xml:space="preserve">Total Outside Entity: Indirect Pur. Service </t>
  </si>
  <si>
    <t>Total Outside Entity: Insurance Expense</t>
  </si>
  <si>
    <t>Total Outside Entity: Vehicle Expense (not direct client)</t>
  </si>
  <si>
    <t>Total Outside Entity:Management Fees</t>
  </si>
  <si>
    <t>Total Outside Entity: Donated Space (Imputed)</t>
  </si>
  <si>
    <t>Total Outside Entity: Other Donations</t>
  </si>
  <si>
    <t>Total Outside Entity: Bad Debt</t>
  </si>
  <si>
    <t>Total Outside Entity: Other (Specify)</t>
  </si>
  <si>
    <t>Total Outside Entity: Total Operating Expense</t>
  </si>
  <si>
    <t>Total Outside Entity: Administrative Alloc. (SchF, Part 3 Basis:O)</t>
  </si>
  <si>
    <t>Total Outside Entity: Total Expense</t>
  </si>
  <si>
    <t>Total Outside Entity:Other:                             .</t>
  </si>
  <si>
    <t>Part 1: Agency Administration</t>
  </si>
  <si>
    <t>Part 1: Adult Day Program</t>
  </si>
  <si>
    <t>Part 1: All Other Programs</t>
  </si>
  <si>
    <t>Part 1:Total</t>
  </si>
  <si>
    <t xml:space="preserve">Part 1: Agency Administration Percentage </t>
  </si>
  <si>
    <t xml:space="preserve">Part 1: Adult Day Program Percentage </t>
  </si>
  <si>
    <t xml:space="preserve">Part 1: All Other Programs Percentage </t>
  </si>
  <si>
    <t xml:space="preserve">Part 1:Total Percentage </t>
  </si>
  <si>
    <t>Part 2: Agency Administration (col. 3)</t>
  </si>
  <si>
    <t>Part 2: Other Programs (col. 5)</t>
  </si>
  <si>
    <t>Part 2: Total</t>
  </si>
  <si>
    <t>Part 2: Agency Administration (col. 3) Percentage</t>
  </si>
  <si>
    <t xml:space="preserve">Part 2: Other Programs (col. 5) </t>
  </si>
  <si>
    <t xml:space="preserve">Part 2: Total Percentage </t>
  </si>
  <si>
    <t>Part 3: Total Adult Day Program (SchE, line 26, col 4)</t>
  </si>
  <si>
    <t>Part 3: Total Direct Client Transportation (SchC, Line 4)</t>
  </si>
  <si>
    <t>Part 3: Total ADH Expense for Allocation of Administration Costs</t>
  </si>
  <si>
    <t>Part 3: Other Programs(Sch E, line 26, col 5)</t>
  </si>
  <si>
    <t xml:space="preserve"> Part 3: Outside Entities (Sch E,line 26, col 6)</t>
  </si>
  <si>
    <t xml:space="preserve">Part 3: Total Operating Expense </t>
  </si>
  <si>
    <t>Part 3:  Total ADH Expense for Allocation of Administration Costs Percentage</t>
  </si>
  <si>
    <t>Part 3:  Other Programs(Sch E, line 26, col 5) Percentage</t>
  </si>
  <si>
    <t>Part 3: Outside Entities (Sch E,line 26, col 6) Percentage</t>
  </si>
  <si>
    <t>Part 3: Total Percentage</t>
  </si>
  <si>
    <t>Part 3: Total ADH Expense for Allocation of Administration Costs Administrative Allocation</t>
  </si>
  <si>
    <t>Part 3: Other Programs(Sch E, line 26, col 5) Administrative Allocation</t>
  </si>
  <si>
    <t>Part 3: Outside Entities (Sch E,line 26, col 6) Administrative Allocation</t>
  </si>
  <si>
    <t xml:space="preserve">Part 3: Total Administrative Allocation </t>
  </si>
  <si>
    <t>ADH Program: Direct Self - Pay</t>
  </si>
  <si>
    <t>ADH Program: Direct Self - Pay Transport</t>
  </si>
  <si>
    <t>ADH Program: DOE</t>
  </si>
  <si>
    <t>ADH Program: EOEA</t>
  </si>
  <si>
    <t>ADH Program: EOEA Transport</t>
  </si>
  <si>
    <t>ADH Program: Blue Cross</t>
  </si>
  <si>
    <t>ADH Program: Blue Cross Transport</t>
  </si>
  <si>
    <t>ADH Program: Other Private Insurance</t>
  </si>
  <si>
    <t>ADH Program: Other Private Insurance Transport</t>
  </si>
  <si>
    <t>ADH Program: Medicare</t>
  </si>
  <si>
    <t>ADH Program: Medicare Transport</t>
  </si>
  <si>
    <t>ADH Program: MassHealth (Medicaid)</t>
  </si>
  <si>
    <t>ADH Program: MassHealth (Medicaid) Transport</t>
  </si>
  <si>
    <t>ADH Program: Other State Agencies</t>
  </si>
  <si>
    <t>ADH Program: Other Federal Agencies</t>
  </si>
  <si>
    <t>ADH Program: Other Third Party</t>
  </si>
  <si>
    <t>ADH Program: Other Third Party Transport</t>
  </si>
  <si>
    <t>ADH Program: Total Gross Operating Revenue</t>
  </si>
  <si>
    <t>ADH Program: Federal - Unrestricted grants</t>
  </si>
  <si>
    <t>ADH Program: State - Unrestricted grants</t>
  </si>
  <si>
    <t>ADH Program: Local - Unrestricted grants</t>
  </si>
  <si>
    <t>ADH Program: Private Sources - Unrestricted grants</t>
  </si>
  <si>
    <t>ADH Program: Other Sources - Unrestricted grants</t>
  </si>
  <si>
    <t>ADH Program: Total Unrestricted Grants, Gifts, and Donations</t>
  </si>
  <si>
    <t>ADH Program: Federal - Restricted Grants</t>
  </si>
  <si>
    <t>ADH Program: State - Restricted Grants</t>
  </si>
  <si>
    <t>ADH Program: Local - Restricted Grants</t>
  </si>
  <si>
    <t>ADH Program: Private Sources - Restricted Grants</t>
  </si>
  <si>
    <t>ADH Program: Donated Services - Restricted Grants</t>
  </si>
  <si>
    <t>ADH Program:Other Sources - Restricted Grants</t>
  </si>
  <si>
    <t>ADH Program:Total Restricted Grants, Gifts, and Donations</t>
  </si>
  <si>
    <t>ADH Program: Non-Operating Income</t>
  </si>
  <si>
    <t>ADH Program: Total Income From All Sources</t>
  </si>
  <si>
    <t>All Others: Direct Self - Pay</t>
  </si>
  <si>
    <t>All Others: Direct Self - Pay Transport</t>
  </si>
  <si>
    <t>All Others: DOE</t>
  </si>
  <si>
    <t>All Others: EOEA</t>
  </si>
  <si>
    <t>All Others: EOEA Transport</t>
  </si>
  <si>
    <t>All Others: Blue Cross</t>
  </si>
  <si>
    <t>All Others: Blue Cross Transport</t>
  </si>
  <si>
    <t>All Others: Other Private Insurance</t>
  </si>
  <si>
    <t>All Others: Other Private Insurance Transport</t>
  </si>
  <si>
    <t>All Others: Medicare</t>
  </si>
  <si>
    <t>All Others: Medicare Transport</t>
  </si>
  <si>
    <t>All Others: MassHealth (Medicaid)</t>
  </si>
  <si>
    <t>All Others: MassHealth (Medicaid) Transport</t>
  </si>
  <si>
    <t>All Others: Other State Agencies</t>
  </si>
  <si>
    <t>All Others: Other Federal Agencies</t>
  </si>
  <si>
    <t>All Others: Other Third Party</t>
  </si>
  <si>
    <t>All Others: Other Third Party Transport</t>
  </si>
  <si>
    <t>All Others: Total Gross Operating Revenue</t>
  </si>
  <si>
    <t>All Others: Federal - Unrestricted Grants</t>
  </si>
  <si>
    <t>All Others: State - Unrestricted Grants</t>
  </si>
  <si>
    <t>All Others: Local - Unrestricted Grants</t>
  </si>
  <si>
    <t>All Others: Private Sources - Unrestricted Grants</t>
  </si>
  <si>
    <t>All Others: Other Sources - Unrestricted Grants</t>
  </si>
  <si>
    <t>All Others: Total Unrestricted Grants, Gifts, and Donations</t>
  </si>
  <si>
    <t>All others: Federal - Restricted Grants</t>
  </si>
  <si>
    <t>All others: State - Restricted Grants</t>
  </si>
  <si>
    <t>All others: Local - Restricted Grants</t>
  </si>
  <si>
    <t>All others: Private Sources - Restricted Grants</t>
  </si>
  <si>
    <t>All others: Donated Services - Restricted Grants</t>
  </si>
  <si>
    <t>All others:Other Sources - Restricted Grants</t>
  </si>
  <si>
    <t>All others:Total Restricted Grants, Gifts, and Donations</t>
  </si>
  <si>
    <t>All others: Non-Operating Income</t>
  </si>
  <si>
    <t>All others: Total Income From All Sources</t>
  </si>
  <si>
    <t>Total: Direct Self - Pay</t>
  </si>
  <si>
    <t>Total: Direct Self - Pay Transport</t>
  </si>
  <si>
    <t>Total: DOE</t>
  </si>
  <si>
    <t>Total: EOEA</t>
  </si>
  <si>
    <t>Total: EOEA Transport</t>
  </si>
  <si>
    <t>Total: Blue Cross</t>
  </si>
  <si>
    <t>Total: Blue Cross Transport</t>
  </si>
  <si>
    <t>Total: Other Private Insurance</t>
  </si>
  <si>
    <t>Total: Other Private Insurance Transport</t>
  </si>
  <si>
    <t>Total: Medicare</t>
  </si>
  <si>
    <t>Total: Medicare Transport</t>
  </si>
  <si>
    <t>Total: MassHealth (Medicaid)</t>
  </si>
  <si>
    <t>Total: MassHealth (Medicaid) Transport</t>
  </si>
  <si>
    <t>Total: Other State Agencies</t>
  </si>
  <si>
    <t>Total: Other Federal Agencies</t>
  </si>
  <si>
    <t>Total: Other Third Party</t>
  </si>
  <si>
    <t>Total: Other Third Party Transport</t>
  </si>
  <si>
    <t>Total: Total Gross Operating Revenue</t>
  </si>
  <si>
    <t>Total: Federal - Unrestricted Grants</t>
  </si>
  <si>
    <t>Total: State - Unrestricted Grants</t>
  </si>
  <si>
    <t>Total: Local - Unrestricted Grants</t>
  </si>
  <si>
    <t>Total: Private Sources - Unrestricted Grants</t>
  </si>
  <si>
    <t>Total: Other Sources - Unrestricted Grants</t>
  </si>
  <si>
    <t>Total: Total Unrestricted Grants, Gifts, and Donations</t>
  </si>
  <si>
    <t>Total: Federal - Restricted Grants</t>
  </si>
  <si>
    <t>Total: State - Restricted Grants</t>
  </si>
  <si>
    <t>Total: Local - Restricted Grants</t>
  </si>
  <si>
    <t>Total: Private Sources - Restricted Grants</t>
  </si>
  <si>
    <t>Total: Donated Services - Restricted Grants</t>
  </si>
  <si>
    <t>Total: Other Sources - Restricted Grants</t>
  </si>
  <si>
    <t>Total: Total Restricted Grants, Gifts, and Donations</t>
  </si>
  <si>
    <t>Total: Non-Operating Income</t>
  </si>
  <si>
    <t>Total: Total Income From All Sources</t>
  </si>
  <si>
    <t>01.C.8</t>
  </si>
  <si>
    <t>01.C.9</t>
  </si>
  <si>
    <t>01.C.10</t>
  </si>
  <si>
    <t>01.C.11</t>
  </si>
  <si>
    <t>01.C.12</t>
  </si>
  <si>
    <t>01.C.13</t>
  </si>
  <si>
    <t>01.C.14</t>
  </si>
  <si>
    <t>01.C.15</t>
  </si>
  <si>
    <t>01.C.18</t>
  </si>
  <si>
    <t>01.C.19</t>
  </si>
  <si>
    <t>01.C.20</t>
  </si>
  <si>
    <t>01.C.21</t>
  </si>
  <si>
    <t>01.C.24</t>
  </si>
  <si>
    <t>01.C.25</t>
  </si>
  <si>
    <t>01.C.26</t>
  </si>
  <si>
    <t>01.C.27</t>
  </si>
  <si>
    <t>01.C.28</t>
  </si>
  <si>
    <t>01.C.30</t>
  </si>
  <si>
    <t>01.C.31</t>
  </si>
  <si>
    <t>01.C.32</t>
  </si>
  <si>
    <t>01.C.33</t>
  </si>
  <si>
    <t>01.C.34</t>
  </si>
  <si>
    <t>01.C.36</t>
  </si>
  <si>
    <t>01.C.37</t>
  </si>
  <si>
    <t>01.C.38</t>
  </si>
  <si>
    <t>01.C.39</t>
  </si>
  <si>
    <t>01.C.40</t>
  </si>
  <si>
    <t>01.C.42</t>
  </si>
  <si>
    <t>01.C.43</t>
  </si>
  <si>
    <t>01.C.44</t>
  </si>
  <si>
    <t>01.C.45</t>
  </si>
  <si>
    <t>01.C.46</t>
  </si>
  <si>
    <t>01.C.50</t>
  </si>
  <si>
    <t>01.C.51</t>
  </si>
  <si>
    <t>01.C.52</t>
  </si>
  <si>
    <t>01.C.53</t>
  </si>
  <si>
    <t>01.C.54</t>
  </si>
  <si>
    <t>01.C.56</t>
  </si>
  <si>
    <t>01.C.57</t>
  </si>
  <si>
    <t>01.C.58</t>
  </si>
  <si>
    <t>01.C.59</t>
  </si>
  <si>
    <t>01.C.60</t>
  </si>
  <si>
    <t>01.C.62</t>
  </si>
  <si>
    <t>01.C.63</t>
  </si>
  <si>
    <t>01.C.64</t>
  </si>
  <si>
    <t>01.C.65</t>
  </si>
  <si>
    <t>01.C.66</t>
  </si>
  <si>
    <t>01.C.68</t>
  </si>
  <si>
    <t>01.C.69</t>
  </si>
  <si>
    <t>01.C.70</t>
  </si>
  <si>
    <t>01.C.71</t>
  </si>
  <si>
    <t>01.C.72</t>
  </si>
  <si>
    <t>01.C.74</t>
  </si>
  <si>
    <t>01.C.75</t>
  </si>
  <si>
    <t>01.C.76</t>
  </si>
  <si>
    <t>01.C.77</t>
  </si>
  <si>
    <t>01.C.78</t>
  </si>
  <si>
    <t>01.C.80</t>
  </si>
  <si>
    <t>01.C.81</t>
  </si>
  <si>
    <t>01.C.82</t>
  </si>
  <si>
    <t>01.C.83</t>
  </si>
  <si>
    <t>01.C.84</t>
  </si>
  <si>
    <t>02C.12</t>
  </si>
  <si>
    <t>02.E.12</t>
  </si>
  <si>
    <t>02.C.17</t>
  </si>
  <si>
    <t>02.E.17</t>
  </si>
  <si>
    <t>02.C.22</t>
  </si>
  <si>
    <t>02.C.27</t>
  </si>
  <si>
    <t>03.D.9</t>
  </si>
  <si>
    <t>03.D.10</t>
  </si>
  <si>
    <t>03.D.11</t>
  </si>
  <si>
    <t>03.D.12</t>
  </si>
  <si>
    <t>03.D.13</t>
  </si>
  <si>
    <t>03.D.14</t>
  </si>
  <si>
    <t>03.D.15</t>
  </si>
  <si>
    <t>03.D.16</t>
  </si>
  <si>
    <t>03.D.17</t>
  </si>
  <si>
    <t>03.D.20</t>
  </si>
  <si>
    <t>03.D.21</t>
  </si>
  <si>
    <t>03.D.22</t>
  </si>
  <si>
    <t>03.D.23</t>
  </si>
  <si>
    <t>03.D.24</t>
  </si>
  <si>
    <t>03.D.25</t>
  </si>
  <si>
    <t>03.D.26</t>
  </si>
  <si>
    <t>03.D.27</t>
  </si>
  <si>
    <t>03.D.28</t>
  </si>
  <si>
    <t>03.D.30</t>
  </si>
  <si>
    <t>03.D.35</t>
  </si>
  <si>
    <t>03.D.36</t>
  </si>
  <si>
    <t>03.D.37</t>
  </si>
  <si>
    <t>03.D.38</t>
  </si>
  <si>
    <t>03.E.42</t>
  </si>
  <si>
    <t>03.E.43</t>
  </si>
  <si>
    <t>03.D.48</t>
  </si>
  <si>
    <t>03.D.49</t>
  </si>
  <si>
    <t>03.D.50</t>
  </si>
  <si>
    <t>03.D.51</t>
  </si>
  <si>
    <t>03.D.52</t>
  </si>
  <si>
    <t>03.D.53</t>
  </si>
  <si>
    <t>03.D.54</t>
  </si>
  <si>
    <t>03.E.48</t>
  </si>
  <si>
    <t>03.E.49</t>
  </si>
  <si>
    <t>03.E.50</t>
  </si>
  <si>
    <t>03.E.51</t>
  </si>
  <si>
    <t>03.E.52</t>
  </si>
  <si>
    <t>03.E.53</t>
  </si>
  <si>
    <t>03.E.54</t>
  </si>
  <si>
    <t>04.D.8</t>
  </si>
  <si>
    <t>04.D.11</t>
  </si>
  <si>
    <t>04.D.12</t>
  </si>
  <si>
    <t>04.D.13</t>
  </si>
  <si>
    <t>04.D.16</t>
  </si>
  <si>
    <t>04.D.17</t>
  </si>
  <si>
    <t>04.D.18</t>
  </si>
  <si>
    <t>04.D.19</t>
  </si>
  <si>
    <t>04.D.20</t>
  </si>
  <si>
    <t>04.D.21</t>
  </si>
  <si>
    <t>04.C.24</t>
  </si>
  <si>
    <t>04.C.25</t>
  </si>
  <si>
    <t>04.C.26</t>
  </si>
  <si>
    <t>04.C.27</t>
  </si>
  <si>
    <t>04.C.28</t>
  </si>
  <si>
    <t>04.C.29</t>
  </si>
  <si>
    <t>04.C.30</t>
  </si>
  <si>
    <t>04.C.31</t>
  </si>
  <si>
    <t>04.C.32</t>
  </si>
  <si>
    <t>04.D.24</t>
  </si>
  <si>
    <t>04.D.25</t>
  </si>
  <si>
    <t>04.D.26</t>
  </si>
  <si>
    <t>04.D.27</t>
  </si>
  <si>
    <t>04.D.28</t>
  </si>
  <si>
    <t>04.D.29</t>
  </si>
  <si>
    <t>04.D.30</t>
  </si>
  <si>
    <t>04.D.31</t>
  </si>
  <si>
    <t>04.D.32</t>
  </si>
  <si>
    <t>05.C.9</t>
  </si>
  <si>
    <t>05.C.10</t>
  </si>
  <si>
    <t>05.C.11</t>
  </si>
  <si>
    <t>05.C.12</t>
  </si>
  <si>
    <t>05.C.13</t>
  </si>
  <si>
    <t>05.C.14</t>
  </si>
  <si>
    <t>05.C.15</t>
  </si>
  <si>
    <t>05.C.16</t>
  </si>
  <si>
    <t>05.C.17</t>
  </si>
  <si>
    <t>05.C.18</t>
  </si>
  <si>
    <t>05.C.19</t>
  </si>
  <si>
    <t>05.C.20</t>
  </si>
  <si>
    <t>05.C.21</t>
  </si>
  <si>
    <t>05.C.22</t>
  </si>
  <si>
    <t>05.C.23</t>
  </si>
  <si>
    <t>05.B.26</t>
  </si>
  <si>
    <t>05.B.27</t>
  </si>
  <si>
    <t>05.B.28</t>
  </si>
  <si>
    <t>05.B.29</t>
  </si>
  <si>
    <t>05.B.30</t>
  </si>
  <si>
    <t>05.B.31</t>
  </si>
  <si>
    <t>05.B.32</t>
  </si>
  <si>
    <t>05.B.33</t>
  </si>
  <si>
    <t>05.B.34</t>
  </si>
  <si>
    <t>05.B.35</t>
  </si>
  <si>
    <t>05.B.36</t>
  </si>
  <si>
    <t>05.B.37</t>
  </si>
  <si>
    <t>05.B.38</t>
  </si>
  <si>
    <t>05.B.39</t>
  </si>
  <si>
    <t>05.B.40</t>
  </si>
  <si>
    <t>05.B.41</t>
  </si>
  <si>
    <t>05.B.42</t>
  </si>
  <si>
    <t>05.B.43</t>
  </si>
  <si>
    <t>05.B.44</t>
  </si>
  <si>
    <t>05.B.45</t>
  </si>
  <si>
    <t>05.B.46</t>
  </si>
  <si>
    <t>05.B.47</t>
  </si>
  <si>
    <t>05.B.48</t>
  </si>
  <si>
    <t>05.B.49</t>
  </si>
  <si>
    <t>05.B.50</t>
  </si>
  <si>
    <t>05.C.26</t>
  </si>
  <si>
    <t>05.C.27</t>
  </si>
  <si>
    <t>05.C.28</t>
  </si>
  <si>
    <t>05.C.29</t>
  </si>
  <si>
    <t>05.C.30</t>
  </si>
  <si>
    <t>05.C.31</t>
  </si>
  <si>
    <t>05.C.32</t>
  </si>
  <si>
    <t>05.C.33</t>
  </si>
  <si>
    <t>05.C.34</t>
  </si>
  <si>
    <t>05.C.35</t>
  </si>
  <si>
    <t>05.C.36</t>
  </si>
  <si>
    <t>05.C.37</t>
  </si>
  <si>
    <t>05.C.38</t>
  </si>
  <si>
    <t>05.C.39</t>
  </si>
  <si>
    <t>05.C.40</t>
  </si>
  <si>
    <t>05.C.41</t>
  </si>
  <si>
    <t>05.C.42</t>
  </si>
  <si>
    <t>05.C.43</t>
  </si>
  <si>
    <t>05.C.44</t>
  </si>
  <si>
    <t>05.C.45</t>
  </si>
  <si>
    <t>05.C.46</t>
  </si>
  <si>
    <t>05.C.47</t>
  </si>
  <si>
    <t>05.C.48</t>
  </si>
  <si>
    <t>05.C.49</t>
  </si>
  <si>
    <t>05.C.50</t>
  </si>
  <si>
    <t>05.D.9</t>
  </si>
  <si>
    <t>05.D.10</t>
  </si>
  <si>
    <t>05.D.11</t>
  </si>
  <si>
    <t>05.D.12</t>
  </si>
  <si>
    <t>05.D.13</t>
  </si>
  <si>
    <t>05.D.14</t>
  </si>
  <si>
    <t>05.D.15</t>
  </si>
  <si>
    <t>05.D.16</t>
  </si>
  <si>
    <t>05.D.17</t>
  </si>
  <si>
    <t>05.D.18</t>
  </si>
  <si>
    <t>05.D.19</t>
  </si>
  <si>
    <t>05.D.20</t>
  </si>
  <si>
    <t>05.D.21</t>
  </si>
  <si>
    <t>05.D.22</t>
  </si>
  <si>
    <t>05.D.23</t>
  </si>
  <si>
    <t>05.D.26</t>
  </si>
  <si>
    <t>05.D.27</t>
  </si>
  <si>
    <t>05.D.28</t>
  </si>
  <si>
    <t>05.D.29</t>
  </si>
  <si>
    <t>05.D.30</t>
  </si>
  <si>
    <t>05.D.31</t>
  </si>
  <si>
    <t>05.D.32</t>
  </si>
  <si>
    <t>05.D.33</t>
  </si>
  <si>
    <t>05.D.34</t>
  </si>
  <si>
    <t>05.D.35</t>
  </si>
  <si>
    <t>05.D.36</t>
  </si>
  <si>
    <t>05.D.37</t>
  </si>
  <si>
    <t>05.D.38</t>
  </si>
  <si>
    <t>05.D.39</t>
  </si>
  <si>
    <t>05.D.40</t>
  </si>
  <si>
    <t>05.D.41</t>
  </si>
  <si>
    <t>05.D.42</t>
  </si>
  <si>
    <t>05.D.43</t>
  </si>
  <si>
    <t>05.D.44</t>
  </si>
  <si>
    <t>05.D.45</t>
  </si>
  <si>
    <t>05.D.46</t>
  </si>
  <si>
    <t>05.D.47</t>
  </si>
  <si>
    <t>05.D.48</t>
  </si>
  <si>
    <t>05.D.49</t>
  </si>
  <si>
    <t>05.D.50</t>
  </si>
  <si>
    <t>05.E.9</t>
  </si>
  <si>
    <t>05.E.10</t>
  </si>
  <si>
    <t>05.E.11</t>
  </si>
  <si>
    <t>05.E.12</t>
  </si>
  <si>
    <t>05.E.13</t>
  </si>
  <si>
    <t>05.E.14</t>
  </si>
  <si>
    <t>05.E.15</t>
  </si>
  <si>
    <t>05.E.16</t>
  </si>
  <si>
    <t>05.E.17</t>
  </si>
  <si>
    <t>05.E.18</t>
  </si>
  <si>
    <t>05.E.19</t>
  </si>
  <si>
    <t>05.E.20</t>
  </si>
  <si>
    <t>05.E.21</t>
  </si>
  <si>
    <t>05.E.22</t>
  </si>
  <si>
    <t>05.E.23</t>
  </si>
  <si>
    <t>05.E.26</t>
  </si>
  <si>
    <t>05.E.27</t>
  </si>
  <si>
    <t>05.E.28</t>
  </si>
  <si>
    <t>05.E.29</t>
  </si>
  <si>
    <t>05.E.30</t>
  </si>
  <si>
    <t>05.E.31</t>
  </si>
  <si>
    <t>05.E.32</t>
  </si>
  <si>
    <t>05.E.33</t>
  </si>
  <si>
    <t>05.E.34</t>
  </si>
  <si>
    <t>05.E.35</t>
  </si>
  <si>
    <t>05.E.36</t>
  </si>
  <si>
    <t>05.E.37</t>
  </si>
  <si>
    <t>05.E.38</t>
  </si>
  <si>
    <t>05.E.39</t>
  </si>
  <si>
    <t>05.E.40</t>
  </si>
  <si>
    <t>05.E.41</t>
  </si>
  <si>
    <t>05.E.42</t>
  </si>
  <si>
    <t>05.E.43</t>
  </si>
  <si>
    <t>05.E.44</t>
  </si>
  <si>
    <t>05.E.45</t>
  </si>
  <si>
    <t>05.E.46</t>
  </si>
  <si>
    <t>05.E.47</t>
  </si>
  <si>
    <t>05.E.48</t>
  </si>
  <si>
    <t>05.E.49</t>
  </si>
  <si>
    <t>05.E.50</t>
  </si>
  <si>
    <t>05.F.9</t>
  </si>
  <si>
    <t>05.F.10</t>
  </si>
  <si>
    <t>05.F.11</t>
  </si>
  <si>
    <t>05.F.12</t>
  </si>
  <si>
    <t>05.F.13</t>
  </si>
  <si>
    <t>05.F.14</t>
  </si>
  <si>
    <t>05.F.15</t>
  </si>
  <si>
    <t>05.F.16</t>
  </si>
  <si>
    <t>05.F.17</t>
  </si>
  <si>
    <t>05.F.18</t>
  </si>
  <si>
    <t>05.F.19</t>
  </si>
  <si>
    <t>05.F.20</t>
  </si>
  <si>
    <t>05.F.21</t>
  </si>
  <si>
    <t>05.F.22</t>
  </si>
  <si>
    <t>05.F.23</t>
  </si>
  <si>
    <t>05.F.26</t>
  </si>
  <si>
    <t>05.F.27</t>
  </si>
  <si>
    <t>05.F.28</t>
  </si>
  <si>
    <t>05.F.29</t>
  </si>
  <si>
    <t>05.F.30</t>
  </si>
  <si>
    <t>05.F.31</t>
  </si>
  <si>
    <t>05.F.32</t>
  </si>
  <si>
    <t>05.F.33</t>
  </si>
  <si>
    <t>05.F.34</t>
  </si>
  <si>
    <t>05.F.35</t>
  </si>
  <si>
    <t>05.F.36</t>
  </si>
  <si>
    <t>05.F.37</t>
  </si>
  <si>
    <t>05.F.38</t>
  </si>
  <si>
    <t>05.F.39</t>
  </si>
  <si>
    <t>05.F.40</t>
  </si>
  <si>
    <t>05.F.41</t>
  </si>
  <si>
    <t>05.F.42</t>
  </si>
  <si>
    <t>05.F.43</t>
  </si>
  <si>
    <t>05.F.44</t>
  </si>
  <si>
    <t>05.F.45</t>
  </si>
  <si>
    <t>05.F.46</t>
  </si>
  <si>
    <t>05.F.47</t>
  </si>
  <si>
    <t>05.F.48</t>
  </si>
  <si>
    <t>05.F.49</t>
  </si>
  <si>
    <t>05.F.50</t>
  </si>
  <si>
    <t>05.G.9</t>
  </si>
  <si>
    <t>05.G.10</t>
  </si>
  <si>
    <t>05.G.11</t>
  </si>
  <si>
    <t>05.G.12</t>
  </si>
  <si>
    <t>05.G.13</t>
  </si>
  <si>
    <t>05.G.14</t>
  </si>
  <si>
    <t>05.G.15</t>
  </si>
  <si>
    <t>05.G.16</t>
  </si>
  <si>
    <t>05.G.17</t>
  </si>
  <si>
    <t>05.G.18</t>
  </si>
  <si>
    <t>05.G.19</t>
  </si>
  <si>
    <t>05.G.20</t>
  </si>
  <si>
    <t>05.G.21</t>
  </si>
  <si>
    <t>05.G.22</t>
  </si>
  <si>
    <t>05.G.23</t>
  </si>
  <si>
    <t>05.G.26</t>
  </si>
  <si>
    <t>05.G.27</t>
  </si>
  <si>
    <t>05.G.28</t>
  </si>
  <si>
    <t>05.G.29</t>
  </si>
  <si>
    <t>05.G.30</t>
  </si>
  <si>
    <t>05.G.31</t>
  </si>
  <si>
    <t>05.G.32</t>
  </si>
  <si>
    <t>05.G.33</t>
  </si>
  <si>
    <t>05.G.34</t>
  </si>
  <si>
    <t>05.G.35</t>
  </si>
  <si>
    <t>05.G.36</t>
  </si>
  <si>
    <t>05.G.37</t>
  </si>
  <si>
    <t>05.G.38</t>
  </si>
  <si>
    <t>05.G.39</t>
  </si>
  <si>
    <t>05.G.40</t>
  </si>
  <si>
    <t>05.G.41</t>
  </si>
  <si>
    <t>05.G.42</t>
  </si>
  <si>
    <t>05.G.43</t>
  </si>
  <si>
    <t>05.G.44</t>
  </si>
  <si>
    <t>05.G.45</t>
  </si>
  <si>
    <t>05.G.46</t>
  </si>
  <si>
    <t>05.G.47</t>
  </si>
  <si>
    <t>05.G.48</t>
  </si>
  <si>
    <t>05.G.49</t>
  </si>
  <si>
    <t>05.G.50</t>
  </si>
  <si>
    <t>05.H.9</t>
  </si>
  <si>
    <t>05.H.10</t>
  </si>
  <si>
    <t>05.H.11</t>
  </si>
  <si>
    <t>05.H.12</t>
  </si>
  <si>
    <t>05.H.13</t>
  </si>
  <si>
    <t>05.H.14</t>
  </si>
  <si>
    <t>05.H.15</t>
  </si>
  <si>
    <t>05.H.16</t>
  </si>
  <si>
    <t>05.H.17</t>
  </si>
  <si>
    <t>05.H.18</t>
  </si>
  <si>
    <t>05.H.19</t>
  </si>
  <si>
    <t>05.H.20</t>
  </si>
  <si>
    <t>05.H.21</t>
  </si>
  <si>
    <t>05.H.22</t>
  </si>
  <si>
    <t>05.H.23</t>
  </si>
  <si>
    <t>05.H.26</t>
  </si>
  <si>
    <t>05.H.27</t>
  </si>
  <si>
    <t>05.H.28</t>
  </si>
  <si>
    <t>05.H.29</t>
  </si>
  <si>
    <t>05.H.30</t>
  </si>
  <si>
    <t>05.H.31</t>
  </si>
  <si>
    <t>05.H.32</t>
  </si>
  <si>
    <t>05.H.33</t>
  </si>
  <si>
    <t>05.H.34</t>
  </si>
  <si>
    <t>05.H.35</t>
  </si>
  <si>
    <t>05.H.36</t>
  </si>
  <si>
    <t>05.H.37</t>
  </si>
  <si>
    <t>05.H.38</t>
  </si>
  <si>
    <t>05.H.39</t>
  </si>
  <si>
    <t>05.H.40</t>
  </si>
  <si>
    <t>05.H.41</t>
  </si>
  <si>
    <t>05.H.42</t>
  </si>
  <si>
    <t>05.H.43</t>
  </si>
  <si>
    <t>05.H.44</t>
  </si>
  <si>
    <t>05.H.45</t>
  </si>
  <si>
    <t>05.H.46</t>
  </si>
  <si>
    <t>05.H.47</t>
  </si>
  <si>
    <t>05.H.48</t>
  </si>
  <si>
    <t>05.H.49</t>
  </si>
  <si>
    <t>05.H.50</t>
  </si>
  <si>
    <t>05.I.9</t>
  </si>
  <si>
    <t>05.I.10</t>
  </si>
  <si>
    <t>05.I.11</t>
  </si>
  <si>
    <t>05.I.12</t>
  </si>
  <si>
    <t>05.I.13</t>
  </si>
  <si>
    <t>05.I.14</t>
  </si>
  <si>
    <t>05.I.15</t>
  </si>
  <si>
    <t>05.I.16</t>
  </si>
  <si>
    <t>05.I.17</t>
  </si>
  <si>
    <t>05.I.18</t>
  </si>
  <si>
    <t>05.I.19</t>
  </si>
  <si>
    <t>05.I.20</t>
  </si>
  <si>
    <t>05.I.21</t>
  </si>
  <si>
    <t>05.I.22</t>
  </si>
  <si>
    <t>05.I.23</t>
  </si>
  <si>
    <t>05.I.26</t>
  </si>
  <si>
    <t>05.I.27</t>
  </si>
  <si>
    <t>05.I.28</t>
  </si>
  <si>
    <t>05.I.29</t>
  </si>
  <si>
    <t>05.I.30</t>
  </si>
  <si>
    <t>05.I.31</t>
  </si>
  <si>
    <t>05.I.32</t>
  </si>
  <si>
    <t>05.I.33</t>
  </si>
  <si>
    <t>05.I.34</t>
  </si>
  <si>
    <t>05.I.35</t>
  </si>
  <si>
    <t>05.I.36</t>
  </si>
  <si>
    <t>05.I.37</t>
  </si>
  <si>
    <t>05.I.38</t>
  </si>
  <si>
    <t>05.I.39</t>
  </si>
  <si>
    <t>05.I.40</t>
  </si>
  <si>
    <t>05.I.41</t>
  </si>
  <si>
    <t>05.I.42</t>
  </si>
  <si>
    <t>05.I.43</t>
  </si>
  <si>
    <t>05.I.44</t>
  </si>
  <si>
    <t>05.I.45</t>
  </si>
  <si>
    <t>05.I.46</t>
  </si>
  <si>
    <t>05.I.47</t>
  </si>
  <si>
    <t>05.I.48</t>
  </si>
  <si>
    <t>05.I.49</t>
  </si>
  <si>
    <t>05.I.50</t>
  </si>
  <si>
    <t>05.J.9</t>
  </si>
  <si>
    <t>05.J.10</t>
  </si>
  <si>
    <t>05.J.11</t>
  </si>
  <si>
    <t>05.J.12</t>
  </si>
  <si>
    <t>05.J.13</t>
  </si>
  <si>
    <t>05.J.14</t>
  </si>
  <si>
    <t>05.J.15</t>
  </si>
  <si>
    <t>05.J.16</t>
  </si>
  <si>
    <t>05.J.17</t>
  </si>
  <si>
    <t>05.J.18</t>
  </si>
  <si>
    <t>05.J.19</t>
  </si>
  <si>
    <t>05.J.20</t>
  </si>
  <si>
    <t>05.J.21</t>
  </si>
  <si>
    <t>05.J.22</t>
  </si>
  <si>
    <t>05.J.23</t>
  </si>
  <si>
    <t>05.J.26</t>
  </si>
  <si>
    <t>05.J.27</t>
  </si>
  <si>
    <t>05.J.28</t>
  </si>
  <si>
    <t>05.J.29</t>
  </si>
  <si>
    <t>05.J.30</t>
  </si>
  <si>
    <t>05.J.31</t>
  </si>
  <si>
    <t>05.J.32</t>
  </si>
  <si>
    <t>05.J.33</t>
  </si>
  <si>
    <t>05.J.34</t>
  </si>
  <si>
    <t>05.J.35</t>
  </si>
  <si>
    <t>05.J.36</t>
  </si>
  <si>
    <t>05.J.37</t>
  </si>
  <si>
    <t>05.J.38</t>
  </si>
  <si>
    <t>05.J.39</t>
  </si>
  <si>
    <t>05.J.40</t>
  </si>
  <si>
    <t>05.J.41</t>
  </si>
  <si>
    <t>05.J.42</t>
  </si>
  <si>
    <t>05.J.43</t>
  </si>
  <si>
    <t>05.J.44</t>
  </si>
  <si>
    <t>05.J.45</t>
  </si>
  <si>
    <t>05.J.46</t>
  </si>
  <si>
    <t>05.J.47</t>
  </si>
  <si>
    <t>05.J.48</t>
  </si>
  <si>
    <t>05.J.49</t>
  </si>
  <si>
    <t>05.J.50</t>
  </si>
  <si>
    <t>05.K.9</t>
  </si>
  <si>
    <t>05.K.10</t>
  </si>
  <si>
    <t>05.K.11</t>
  </si>
  <si>
    <t>05.K.12</t>
  </si>
  <si>
    <t>05.K.13</t>
  </si>
  <si>
    <t>05.K.14</t>
  </si>
  <si>
    <t>05.K.15</t>
  </si>
  <si>
    <t>05.K.16</t>
  </si>
  <si>
    <t>05.K.17</t>
  </si>
  <si>
    <t>05.K.18</t>
  </si>
  <si>
    <t>05.K.19</t>
  </si>
  <si>
    <t>05.K.20</t>
  </si>
  <si>
    <t>05.K.21</t>
  </si>
  <si>
    <t>05.K.22</t>
  </si>
  <si>
    <t>05.K.26</t>
  </si>
  <si>
    <t>05.K.27</t>
  </si>
  <si>
    <t>05.K.28</t>
  </si>
  <si>
    <t>05.K.29</t>
  </si>
  <si>
    <t>05.K.30</t>
  </si>
  <si>
    <t>05.K.31</t>
  </si>
  <si>
    <t>05.K.32</t>
  </si>
  <si>
    <t>05.K.33</t>
  </si>
  <si>
    <t>05.K.34</t>
  </si>
  <si>
    <t>05.K.35</t>
  </si>
  <si>
    <t>05.K.36</t>
  </si>
  <si>
    <t>05.K.37</t>
  </si>
  <si>
    <t>05.K.38</t>
  </si>
  <si>
    <t>05.K.39</t>
  </si>
  <si>
    <t>05.K.40</t>
  </si>
  <si>
    <t>05.K.41</t>
  </si>
  <si>
    <t>05.K.42</t>
  </si>
  <si>
    <t>05.K.43</t>
  </si>
  <si>
    <t>05.K.44</t>
  </si>
  <si>
    <t>05.K.45</t>
  </si>
  <si>
    <t>05.K.46</t>
  </si>
  <si>
    <t>05.K.47</t>
  </si>
  <si>
    <t>05.K.48</t>
  </si>
  <si>
    <t>05.K.49</t>
  </si>
  <si>
    <t>05.K.50</t>
  </si>
  <si>
    <t>05.L.9</t>
  </si>
  <si>
    <t>05.L.10</t>
  </si>
  <si>
    <t>05.L.11</t>
  </si>
  <si>
    <t>05.L.12</t>
  </si>
  <si>
    <t>05.L.13</t>
  </si>
  <si>
    <t>05.L.14</t>
  </si>
  <si>
    <t>05.L.15</t>
  </si>
  <si>
    <t>05.L.16</t>
  </si>
  <si>
    <t>05.L.17</t>
  </si>
  <si>
    <t>05.L.18</t>
  </si>
  <si>
    <t>05.L.19</t>
  </si>
  <si>
    <t>05.L.20</t>
  </si>
  <si>
    <t>05.L.21</t>
  </si>
  <si>
    <t>05.L.22</t>
  </si>
  <si>
    <t>05.L.23</t>
  </si>
  <si>
    <t>05.L.26</t>
  </si>
  <si>
    <t>05.L.27</t>
  </si>
  <si>
    <t>05.L.28</t>
  </si>
  <si>
    <t>05.L.29</t>
  </si>
  <si>
    <t>05.L.30</t>
  </si>
  <si>
    <t>05.L.31</t>
  </si>
  <si>
    <t>05.L.32</t>
  </si>
  <si>
    <t>05.L.33</t>
  </si>
  <si>
    <t>05.L.34</t>
  </si>
  <si>
    <t>05.L.35</t>
  </si>
  <si>
    <t>05.L.36</t>
  </si>
  <si>
    <t>05.L.37</t>
  </si>
  <si>
    <t>05.L.38</t>
  </si>
  <si>
    <t>05.L.39</t>
  </si>
  <si>
    <t>05.L.40</t>
  </si>
  <si>
    <t>05.L.41</t>
  </si>
  <si>
    <t>05.L.42</t>
  </si>
  <si>
    <t>05.L.43</t>
  </si>
  <si>
    <t>05.L.44</t>
  </si>
  <si>
    <t>05.L.45</t>
  </si>
  <si>
    <t>05.L.46</t>
  </si>
  <si>
    <t>05.L.47</t>
  </si>
  <si>
    <t>05.L.48</t>
  </si>
  <si>
    <t>05.L.49</t>
  </si>
  <si>
    <t>05.L.50</t>
  </si>
  <si>
    <t>05.M.9</t>
  </si>
  <si>
    <t>05.M.10</t>
  </si>
  <si>
    <t>05.M.11</t>
  </si>
  <si>
    <t>05.M.12</t>
  </si>
  <si>
    <t>05.M.13</t>
  </si>
  <si>
    <t>05.M.14</t>
  </si>
  <si>
    <t>05.M.15</t>
  </si>
  <si>
    <t>05.M.16</t>
  </si>
  <si>
    <t>05.M.17</t>
  </si>
  <si>
    <t>05.M.18</t>
  </si>
  <si>
    <t>05.M.19</t>
  </si>
  <si>
    <t>05.M.20</t>
  </si>
  <si>
    <t>05.M.21</t>
  </si>
  <si>
    <t>05.M.26</t>
  </si>
  <si>
    <t>05.M.27</t>
  </si>
  <si>
    <t>05.M.28</t>
  </si>
  <si>
    <t>05.M.29</t>
  </si>
  <si>
    <t>05.M.30</t>
  </si>
  <si>
    <t>05.M.31</t>
  </si>
  <si>
    <t>05.M.32</t>
  </si>
  <si>
    <t>05.M.33</t>
  </si>
  <si>
    <t>05.M.34</t>
  </si>
  <si>
    <t>05.M.35</t>
  </si>
  <si>
    <t>05.M.36</t>
  </si>
  <si>
    <t>05.M.37</t>
  </si>
  <si>
    <t>05.M.38</t>
  </si>
  <si>
    <t>05.M.39</t>
  </si>
  <si>
    <t>05.M.40</t>
  </si>
  <si>
    <t>05.M.41</t>
  </si>
  <si>
    <t>05.M.42</t>
  </si>
  <si>
    <t>05.M.43</t>
  </si>
  <si>
    <t>05.M.44</t>
  </si>
  <si>
    <t>05.M.45</t>
  </si>
  <si>
    <t>05.M.46</t>
  </si>
  <si>
    <t>05.M.47</t>
  </si>
  <si>
    <t>05.M.48</t>
  </si>
  <si>
    <t>05.M.49</t>
  </si>
  <si>
    <t>05.M.50</t>
  </si>
  <si>
    <t>05.N.9</t>
  </si>
  <si>
    <t>05.N.10</t>
  </si>
  <si>
    <t>05.N.11</t>
  </si>
  <si>
    <t>05.N.12</t>
  </si>
  <si>
    <t>05.N.13</t>
  </si>
  <si>
    <t>05.N.14</t>
  </si>
  <si>
    <t>05.N.15</t>
  </si>
  <si>
    <t>05.N.16</t>
  </si>
  <si>
    <t>05.N.17</t>
  </si>
  <si>
    <t>05.N.18</t>
  </si>
  <si>
    <t>05.N.19</t>
  </si>
  <si>
    <t>05.N.20</t>
  </si>
  <si>
    <t>05.N.21</t>
  </si>
  <si>
    <t>05.N.22</t>
  </si>
  <si>
    <t>05.N.23</t>
  </si>
  <si>
    <t>05.N.26</t>
  </si>
  <si>
    <t>05.N.27</t>
  </si>
  <si>
    <t>05.N.28</t>
  </si>
  <si>
    <t>05.N.29</t>
  </si>
  <si>
    <t>05.N.30</t>
  </si>
  <si>
    <t>05.N.31</t>
  </si>
  <si>
    <t>05.N.32</t>
  </si>
  <si>
    <t>05.N.33</t>
  </si>
  <si>
    <t>05.N.34</t>
  </si>
  <si>
    <t>05.N.35</t>
  </si>
  <si>
    <t>05.N.36</t>
  </si>
  <si>
    <t>05.N.37</t>
  </si>
  <si>
    <t>05.N.38</t>
  </si>
  <si>
    <t>05.N.39</t>
  </si>
  <si>
    <t>05.N.40</t>
  </si>
  <si>
    <t>05.N.41</t>
  </si>
  <si>
    <t>05.N.42</t>
  </si>
  <si>
    <t>05.N.43</t>
  </si>
  <si>
    <t>05.N.44</t>
  </si>
  <si>
    <t>05.N.45</t>
  </si>
  <si>
    <t>05.N.46</t>
  </si>
  <si>
    <t>05.N.47</t>
  </si>
  <si>
    <t>05.N.48</t>
  </si>
  <si>
    <t>05.N.49</t>
  </si>
  <si>
    <t>05.N.50</t>
  </si>
  <si>
    <t>05.O.9</t>
  </si>
  <si>
    <t>05.O.10</t>
  </si>
  <si>
    <t>05.O.11</t>
  </si>
  <si>
    <t>05.O.12</t>
  </si>
  <si>
    <t>05.O.13</t>
  </si>
  <si>
    <t>05.O.14</t>
  </si>
  <si>
    <t>05.O.15</t>
  </si>
  <si>
    <t>05.O.16</t>
  </si>
  <si>
    <t>05.O.17</t>
  </si>
  <si>
    <t>05.O.18</t>
  </si>
  <si>
    <t>05.O.19</t>
  </si>
  <si>
    <t>05.O.20</t>
  </si>
  <si>
    <t>05.O.21</t>
  </si>
  <si>
    <t>05.O.22</t>
  </si>
  <si>
    <t>05.O.23</t>
  </si>
  <si>
    <t>05.O.26</t>
  </si>
  <si>
    <t>05.O.27</t>
  </si>
  <si>
    <t>05.O.28</t>
  </si>
  <si>
    <t>05.O.29</t>
  </si>
  <si>
    <t>05.O.30</t>
  </si>
  <si>
    <t>05.O.31</t>
  </si>
  <si>
    <t>05.O.32</t>
  </si>
  <si>
    <t>05.O.33</t>
  </si>
  <si>
    <t>05.O.34</t>
  </si>
  <si>
    <t>05.O.35</t>
  </si>
  <si>
    <t>05.O.36</t>
  </si>
  <si>
    <t>05.O.37</t>
  </si>
  <si>
    <t>05.O.38</t>
  </si>
  <si>
    <t>05.O.39</t>
  </si>
  <si>
    <t>05.O.40</t>
  </si>
  <si>
    <t>05.O.41</t>
  </si>
  <si>
    <t>05.O.42</t>
  </si>
  <si>
    <t>05.O.43</t>
  </si>
  <si>
    <t>05.O.44</t>
  </si>
  <si>
    <t>05.O.45</t>
  </si>
  <si>
    <t>05.O.46</t>
  </si>
  <si>
    <t>05.O.47</t>
  </si>
  <si>
    <t>05.O.48</t>
  </si>
  <si>
    <t>05.O.49</t>
  </si>
  <si>
    <t>05.O.50</t>
  </si>
  <si>
    <t>05.P.9</t>
  </si>
  <si>
    <t>05.P.10</t>
  </si>
  <si>
    <t>05.P.11</t>
  </si>
  <si>
    <t>05.P.12</t>
  </si>
  <si>
    <t>05.P.13</t>
  </si>
  <si>
    <t>05.P.14</t>
  </si>
  <si>
    <t>05.P.15</t>
  </si>
  <si>
    <t>05.P.16</t>
  </si>
  <si>
    <t>05.P.17</t>
  </si>
  <si>
    <t>05.P.18</t>
  </si>
  <si>
    <t>05.P.19</t>
  </si>
  <si>
    <t>05.P.20</t>
  </si>
  <si>
    <t>05.P.21</t>
  </si>
  <si>
    <t>05.P.22</t>
  </si>
  <si>
    <t>05.P.23</t>
  </si>
  <si>
    <t>05.P.26</t>
  </si>
  <si>
    <t>05.P.27</t>
  </si>
  <si>
    <t>05.P.28</t>
  </si>
  <si>
    <t>05.P.29</t>
  </si>
  <si>
    <t>05.P.30</t>
  </si>
  <si>
    <t>05.P.31</t>
  </si>
  <si>
    <t>05.P.32</t>
  </si>
  <si>
    <t>05.P.33</t>
  </si>
  <si>
    <t>05.P.34</t>
  </si>
  <si>
    <t>05.P.35</t>
  </si>
  <si>
    <t>05.P.36</t>
  </si>
  <si>
    <t>05.P.37</t>
  </si>
  <si>
    <t>05.P.38</t>
  </si>
  <si>
    <t>05.P.39</t>
  </si>
  <si>
    <t>05.P.40</t>
  </si>
  <si>
    <t>05.P.41</t>
  </si>
  <si>
    <t>05.P.42</t>
  </si>
  <si>
    <t>05.P.43</t>
  </si>
  <si>
    <t>05.P.44</t>
  </si>
  <si>
    <t>05.P.45</t>
  </si>
  <si>
    <t>05.P.46</t>
  </si>
  <si>
    <t>05.P.47</t>
  </si>
  <si>
    <t>05.P.48</t>
  </si>
  <si>
    <t>05.P.49</t>
  </si>
  <si>
    <t>05.P.50</t>
  </si>
  <si>
    <t>05.Q.9</t>
  </si>
  <si>
    <t>05.Q.10</t>
  </si>
  <si>
    <t>05.Q.11</t>
  </si>
  <si>
    <t>05.Q.12</t>
  </si>
  <si>
    <t>05.Q.13</t>
  </si>
  <si>
    <t>05.Q.14</t>
  </si>
  <si>
    <t>05.Q.15</t>
  </si>
  <si>
    <t>05.Q.16</t>
  </si>
  <si>
    <t>05.Q.17</t>
  </si>
  <si>
    <t>05.Q.18</t>
  </si>
  <si>
    <t>05.Q.19</t>
  </si>
  <si>
    <t>05.Q.20</t>
  </si>
  <si>
    <t>05.Q.21</t>
  </si>
  <si>
    <t>05.Q.22</t>
  </si>
  <si>
    <t>05.Q.23</t>
  </si>
  <si>
    <t>05.Q.26</t>
  </si>
  <si>
    <t>05.Q.27</t>
  </si>
  <si>
    <t>05.Q.28</t>
  </si>
  <si>
    <t>05.Q.29</t>
  </si>
  <si>
    <t>05.Q.30</t>
  </si>
  <si>
    <t>05.Q.31</t>
  </si>
  <si>
    <t>05.Q.32</t>
  </si>
  <si>
    <t>05.Q.33</t>
  </si>
  <si>
    <t>05.Q.34</t>
  </si>
  <si>
    <t>05.Q.35</t>
  </si>
  <si>
    <t>05.Q.36</t>
  </si>
  <si>
    <t>05.Q.37</t>
  </si>
  <si>
    <t>05.Q.38</t>
  </si>
  <si>
    <t>05.Q.39</t>
  </si>
  <si>
    <t>05.Q.40</t>
  </si>
  <si>
    <t>05.Q.41</t>
  </si>
  <si>
    <t>05.Q.42</t>
  </si>
  <si>
    <t>05.Q.43</t>
  </si>
  <si>
    <t>05.Q.44</t>
  </si>
  <si>
    <t>05.Q.45</t>
  </si>
  <si>
    <t>05.Q.46</t>
  </si>
  <si>
    <t>05.Q.47</t>
  </si>
  <si>
    <t>05.Q.48</t>
  </si>
  <si>
    <t>05.Q.49</t>
  </si>
  <si>
    <t>05.Q.50</t>
  </si>
  <si>
    <t>05.R.9</t>
  </si>
  <si>
    <t>05.R.10</t>
  </si>
  <si>
    <t>05.R.11</t>
  </si>
  <si>
    <t>05.R.12</t>
  </si>
  <si>
    <t>05.R.13</t>
  </si>
  <si>
    <t>05.R.14</t>
  </si>
  <si>
    <t>05.R.15</t>
  </si>
  <si>
    <t>05.R.16</t>
  </si>
  <si>
    <t>05.R.17</t>
  </si>
  <si>
    <t>05.R.18</t>
  </si>
  <si>
    <t>05.R.19</t>
  </si>
  <si>
    <t>05.R.20</t>
  </si>
  <si>
    <t>05.R.21</t>
  </si>
  <si>
    <t>05.R.22</t>
  </si>
  <si>
    <t>05.R.23</t>
  </si>
  <si>
    <t>05.R.26</t>
  </si>
  <si>
    <t>05.R.27</t>
  </si>
  <si>
    <t>05.R.28</t>
  </si>
  <si>
    <t>05.R.29</t>
  </si>
  <si>
    <t>05.R.30</t>
  </si>
  <si>
    <t>05.R.31</t>
  </si>
  <si>
    <t>05.R.32</t>
  </si>
  <si>
    <t>05.R.33</t>
  </si>
  <si>
    <t>05.R.34</t>
  </si>
  <si>
    <t>05.R.35</t>
  </si>
  <si>
    <t>05.R.36</t>
  </si>
  <si>
    <t>05.R.37</t>
  </si>
  <si>
    <t>05.R.38</t>
  </si>
  <si>
    <t>05.R.39</t>
  </si>
  <si>
    <t>05.R.40</t>
  </si>
  <si>
    <t>05.R.41</t>
  </si>
  <si>
    <t>05.R.42</t>
  </si>
  <si>
    <t>05.R.43</t>
  </si>
  <si>
    <t>05.R.44</t>
  </si>
  <si>
    <t>05.R.45</t>
  </si>
  <si>
    <t>05.R.46</t>
  </si>
  <si>
    <t>05.R.47</t>
  </si>
  <si>
    <t>05.R.48</t>
  </si>
  <si>
    <t>05.R.49</t>
  </si>
  <si>
    <t>05.R.50</t>
  </si>
  <si>
    <t>05.S.9</t>
  </si>
  <si>
    <t>05.S.10</t>
  </si>
  <si>
    <t>05.S.11</t>
  </si>
  <si>
    <t>05.S.12</t>
  </si>
  <si>
    <t>05.S.13</t>
  </si>
  <si>
    <t>05.S.14</t>
  </si>
  <si>
    <t>05.S.15</t>
  </si>
  <si>
    <t>05.S.16</t>
  </si>
  <si>
    <t>05.S.17</t>
  </si>
  <si>
    <t>05.S.18</t>
  </si>
  <si>
    <t>05.S.19</t>
  </si>
  <si>
    <t>05.S.20</t>
  </si>
  <si>
    <t>05.S.21</t>
  </si>
  <si>
    <t>05.S.26</t>
  </si>
  <si>
    <t>05.S.27</t>
  </si>
  <si>
    <t>05.S.28</t>
  </si>
  <si>
    <t>05.S.29</t>
  </si>
  <si>
    <t>05.S.30</t>
  </si>
  <si>
    <t>05.S.31</t>
  </si>
  <si>
    <t>05.S.32</t>
  </si>
  <si>
    <t>05.S.33</t>
  </si>
  <si>
    <t>05.S.34</t>
  </si>
  <si>
    <t>05.S.35</t>
  </si>
  <si>
    <t>05.S.36</t>
  </si>
  <si>
    <t>05.S.37</t>
  </si>
  <si>
    <t>05.S.38</t>
  </si>
  <si>
    <t>05.S.39</t>
  </si>
  <si>
    <t>05.S.40</t>
  </si>
  <si>
    <t>05.S.41</t>
  </si>
  <si>
    <t>05.S.42</t>
  </si>
  <si>
    <t>05.S.43</t>
  </si>
  <si>
    <t>05.S.44</t>
  </si>
  <si>
    <t>05.S.45</t>
  </si>
  <si>
    <t>05.S.46</t>
  </si>
  <si>
    <t>05.S.47</t>
  </si>
  <si>
    <t>05.S.48</t>
  </si>
  <si>
    <t>05.S.49</t>
  </si>
  <si>
    <t>05.S.50</t>
  </si>
  <si>
    <t>05.T.9</t>
  </si>
  <si>
    <t>05.T.10</t>
  </si>
  <si>
    <t>05.T.11</t>
  </si>
  <si>
    <t>05.T.12</t>
  </si>
  <si>
    <t>05.T.13</t>
  </si>
  <si>
    <t>05.T.14</t>
  </si>
  <si>
    <t>05.T.15</t>
  </si>
  <si>
    <t>05.T.16</t>
  </si>
  <si>
    <t>05.T.17</t>
  </si>
  <si>
    <t>05.T.18</t>
  </si>
  <si>
    <t>05.T.19</t>
  </si>
  <si>
    <t>05.T.20</t>
  </si>
  <si>
    <t>05.T.21</t>
  </si>
  <si>
    <t>05.T.26</t>
  </si>
  <si>
    <t>05.T.27</t>
  </si>
  <si>
    <t>05.T.28</t>
  </si>
  <si>
    <t>05.T.29</t>
  </si>
  <si>
    <t>05.T.30</t>
  </si>
  <si>
    <t>05.T.31</t>
  </si>
  <si>
    <t>05.T.32</t>
  </si>
  <si>
    <t>05.T.33</t>
  </si>
  <si>
    <t>05.T.34</t>
  </si>
  <si>
    <t>05.T.35</t>
  </si>
  <si>
    <t>05.T.36</t>
  </si>
  <si>
    <t>05.T.37</t>
  </si>
  <si>
    <t>05.T.38</t>
  </si>
  <si>
    <t>05.T.39</t>
  </si>
  <si>
    <t>05.T.40</t>
  </si>
  <si>
    <t>05.T.41</t>
  </si>
  <si>
    <t>05.T.42</t>
  </si>
  <si>
    <t>05.T.43</t>
  </si>
  <si>
    <t>05.T.44</t>
  </si>
  <si>
    <t>05.T.45</t>
  </si>
  <si>
    <t>05.T.46</t>
  </si>
  <si>
    <t>05.T.47</t>
  </si>
  <si>
    <t>05.T.48</t>
  </si>
  <si>
    <t>05.T.49</t>
  </si>
  <si>
    <t>05.T.50</t>
  </si>
  <si>
    <t>05.U.9</t>
  </si>
  <si>
    <t>05.U.10</t>
  </si>
  <si>
    <t>05.U.11</t>
  </si>
  <si>
    <t>05.U.12</t>
  </si>
  <si>
    <t>05.U.13</t>
  </si>
  <si>
    <t>05.U.14</t>
  </si>
  <si>
    <t>05.U.15</t>
  </si>
  <si>
    <t>05.U.16</t>
  </si>
  <si>
    <t>05.U.17</t>
  </si>
  <si>
    <t>05.U.18</t>
  </si>
  <si>
    <t>05.U.19</t>
  </si>
  <si>
    <t>05.U.20</t>
  </si>
  <si>
    <t>05.U.21</t>
  </si>
  <si>
    <t>05.U.26</t>
  </si>
  <si>
    <t>05.U.27</t>
  </si>
  <si>
    <t>05.U.28</t>
  </si>
  <si>
    <t>05.U.29</t>
  </si>
  <si>
    <t>05.U.30</t>
  </si>
  <si>
    <t>05.U.31</t>
  </si>
  <si>
    <t>05.U.32</t>
  </si>
  <si>
    <t>05.U.33</t>
  </si>
  <si>
    <t>05.U.34</t>
  </si>
  <si>
    <t>05.U.35</t>
  </si>
  <si>
    <t>05.U.36</t>
  </si>
  <si>
    <t>05.U.37</t>
  </si>
  <si>
    <t>05.U.38</t>
  </si>
  <si>
    <t>05.U.39</t>
  </si>
  <si>
    <t>05.U.40</t>
  </si>
  <si>
    <t>05.U.41</t>
  </si>
  <si>
    <t>05.U.42</t>
  </si>
  <si>
    <t>05.U.43</t>
  </si>
  <si>
    <t>05.U.44</t>
  </si>
  <si>
    <t>05.U.45</t>
  </si>
  <si>
    <t>05.U.46</t>
  </si>
  <si>
    <t>05.U.47</t>
  </si>
  <si>
    <t>05.U.48</t>
  </si>
  <si>
    <t>05.U.49</t>
  </si>
  <si>
    <t>05.U.50</t>
  </si>
  <si>
    <t>06.D.9</t>
  </si>
  <si>
    <t>06.D.10</t>
  </si>
  <si>
    <t>06.D.11</t>
  </si>
  <si>
    <t>06.D.12</t>
  </si>
  <si>
    <t>06.D.13</t>
  </si>
  <si>
    <t>06.D.14</t>
  </si>
  <si>
    <t>06.D.15</t>
  </si>
  <si>
    <t>06.D.16</t>
  </si>
  <si>
    <t>06.D.17</t>
  </si>
  <si>
    <t>06.D.18</t>
  </si>
  <si>
    <t>06.D.19</t>
  </si>
  <si>
    <t>06.D.20</t>
  </si>
  <si>
    <t>06.D.21</t>
  </si>
  <si>
    <t>06.D.22</t>
  </si>
  <si>
    <t>06.D.23</t>
  </si>
  <si>
    <t>06.D.24</t>
  </si>
  <si>
    <t>06.D.25</t>
  </si>
  <si>
    <t>06.D.26</t>
  </si>
  <si>
    <t>06.D.27</t>
  </si>
  <si>
    <t>06.D.28</t>
  </si>
  <si>
    <t>06.D.29</t>
  </si>
  <si>
    <t>06.D.30</t>
  </si>
  <si>
    <t>06.D.31</t>
  </si>
  <si>
    <t>06.D.32</t>
  </si>
  <si>
    <t>06.D.33</t>
  </si>
  <si>
    <t>06.D.34</t>
  </si>
  <si>
    <t>06.D.36</t>
  </si>
  <si>
    <t>06.C.41</t>
  </si>
  <si>
    <t>06.C.42</t>
  </si>
  <si>
    <t>06.C.43</t>
  </si>
  <si>
    <t>06.C.44</t>
  </si>
  <si>
    <t>06.C.45</t>
  </si>
  <si>
    <t>06.C.46</t>
  </si>
  <si>
    <t>06.C.47</t>
  </si>
  <si>
    <t>06.C.48</t>
  </si>
  <si>
    <t>06.C.49</t>
  </si>
  <si>
    <t>06.C.50</t>
  </si>
  <si>
    <t>06.C.51</t>
  </si>
  <si>
    <t>06.C.52</t>
  </si>
  <si>
    <t>06.C.53</t>
  </si>
  <si>
    <t>06.C.54</t>
  </si>
  <si>
    <t>06.C.55</t>
  </si>
  <si>
    <t>06.C.56</t>
  </si>
  <si>
    <t>06.C.57</t>
  </si>
  <si>
    <t>06.C.58</t>
  </si>
  <si>
    <t>06.C.59</t>
  </si>
  <si>
    <t>06.C.60</t>
  </si>
  <si>
    <t>06.C.61</t>
  </si>
  <si>
    <t>06.C.62</t>
  </si>
  <si>
    <t>06.C.63</t>
  </si>
  <si>
    <t>06.C.64</t>
  </si>
  <si>
    <t>06.C.65</t>
  </si>
  <si>
    <t>06.D.41</t>
  </si>
  <si>
    <t>06.D.42</t>
  </si>
  <si>
    <t>06.D.43</t>
  </si>
  <si>
    <t>06.D.44</t>
  </si>
  <si>
    <t>06.D.45</t>
  </si>
  <si>
    <t>06.D.46</t>
  </si>
  <si>
    <t>06.D.47</t>
  </si>
  <si>
    <t>06.D.48</t>
  </si>
  <si>
    <t>06.D.49</t>
  </si>
  <si>
    <t>06.D.50</t>
  </si>
  <si>
    <t>06.D.51</t>
  </si>
  <si>
    <t>06.D.52</t>
  </si>
  <si>
    <t>06.D.53</t>
  </si>
  <si>
    <t>06.D.54</t>
  </si>
  <si>
    <t>06.D.55</t>
  </si>
  <si>
    <t>06.D.56</t>
  </si>
  <si>
    <t>06.D.57</t>
  </si>
  <si>
    <t>06.D.58</t>
  </si>
  <si>
    <t>06.D.59</t>
  </si>
  <si>
    <t>06.D.60</t>
  </si>
  <si>
    <t>06.D.61</t>
  </si>
  <si>
    <t>06.D.62</t>
  </si>
  <si>
    <t>06.D.63</t>
  </si>
  <si>
    <t>06.D.64</t>
  </si>
  <si>
    <t>06.D.65</t>
  </si>
  <si>
    <t>06.E.10</t>
  </si>
  <si>
    <t>06.E.11</t>
  </si>
  <si>
    <t>06.E.12</t>
  </si>
  <si>
    <t>06.E.13</t>
  </si>
  <si>
    <t>06.E.14</t>
  </si>
  <si>
    <t>06.E.15</t>
  </si>
  <si>
    <t>06.E.16</t>
  </si>
  <si>
    <t>06.E.17</t>
  </si>
  <si>
    <t>06.E.18</t>
  </si>
  <si>
    <t>06.E.19</t>
  </si>
  <si>
    <t>06.E.20</t>
  </si>
  <si>
    <t>06.E.21</t>
  </si>
  <si>
    <t>06.E.22</t>
  </si>
  <si>
    <t>06.E.23</t>
  </si>
  <si>
    <t>06.E.24</t>
  </si>
  <si>
    <t>06.E.25</t>
  </si>
  <si>
    <t>06.E.26</t>
  </si>
  <si>
    <t>06.E.27</t>
  </si>
  <si>
    <t>06.E.28</t>
  </si>
  <si>
    <t>06.E.29</t>
  </si>
  <si>
    <t>06.E.30</t>
  </si>
  <si>
    <t>06.E.31</t>
  </si>
  <si>
    <t>06.E.41</t>
  </si>
  <si>
    <t>06.E.42</t>
  </si>
  <si>
    <t>06.E.43</t>
  </si>
  <si>
    <t>06.E.44</t>
  </si>
  <si>
    <t>06.E.45</t>
  </si>
  <si>
    <t>06.E.46</t>
  </si>
  <si>
    <t>06.E.47</t>
  </si>
  <si>
    <t>06.E.48</t>
  </si>
  <si>
    <t>06.E.49</t>
  </si>
  <si>
    <t>06.E.50</t>
  </si>
  <si>
    <t>06.E.51</t>
  </si>
  <si>
    <t>06.E.52</t>
  </si>
  <si>
    <t>06.E.53</t>
  </si>
  <si>
    <t>06.E.54</t>
  </si>
  <si>
    <t>06.E.55</t>
  </si>
  <si>
    <t>06.E.56</t>
  </si>
  <si>
    <t>06.E.57</t>
  </si>
  <si>
    <t>06.E.58</t>
  </si>
  <si>
    <t>06.E.59</t>
  </si>
  <si>
    <t>06.E.60</t>
  </si>
  <si>
    <t>06.E.61</t>
  </si>
  <si>
    <t>06.E.62</t>
  </si>
  <si>
    <t>06.E.63</t>
  </si>
  <si>
    <t>06.E.64</t>
  </si>
  <si>
    <t>06.E.65</t>
  </si>
  <si>
    <t>06.F.9</t>
  </si>
  <si>
    <t>06.F.10</t>
  </si>
  <si>
    <t>06.F.11</t>
  </si>
  <si>
    <t>06.F.12</t>
  </si>
  <si>
    <t>06.F.13</t>
  </si>
  <si>
    <t>06.F.14</t>
  </si>
  <si>
    <t>06.F.15</t>
  </si>
  <si>
    <t>06.F.16</t>
  </si>
  <si>
    <t>06.F.17</t>
  </si>
  <si>
    <t>06.F.18</t>
  </si>
  <si>
    <t>06.F.19</t>
  </si>
  <si>
    <t>06.F.20</t>
  </si>
  <si>
    <t>06.F.21</t>
  </si>
  <si>
    <t>06.F.22</t>
  </si>
  <si>
    <t>06.F.23</t>
  </si>
  <si>
    <t>06.F.24</t>
  </si>
  <si>
    <t>06.F.25</t>
  </si>
  <si>
    <t>06.F.26</t>
  </si>
  <si>
    <t>06.F.27</t>
  </si>
  <si>
    <t>06.F.28</t>
  </si>
  <si>
    <t>06.F.29</t>
  </si>
  <si>
    <t>06.F.30</t>
  </si>
  <si>
    <t>06.F.31</t>
  </si>
  <si>
    <t>06.F.32</t>
  </si>
  <si>
    <t>06.F.33</t>
  </si>
  <si>
    <t>06.F.34</t>
  </si>
  <si>
    <t>06.F.41</t>
  </si>
  <si>
    <t>06.F.42</t>
  </si>
  <si>
    <t>06.F.43</t>
  </si>
  <si>
    <t>06.F.44</t>
  </si>
  <si>
    <t>06.F.45</t>
  </si>
  <si>
    <t>06.F.46</t>
  </si>
  <si>
    <t>06.F.47</t>
  </si>
  <si>
    <t>06.F.48</t>
  </si>
  <si>
    <t>06.F.49</t>
  </si>
  <si>
    <t>06.F.50</t>
  </si>
  <si>
    <t>06.F.51</t>
  </si>
  <si>
    <t>06.F.52</t>
  </si>
  <si>
    <t>06.F.53</t>
  </si>
  <si>
    <t>06.F.54</t>
  </si>
  <si>
    <t>06.F.55</t>
  </si>
  <si>
    <t>06.F.56</t>
  </si>
  <si>
    <t>06.F.57</t>
  </si>
  <si>
    <t>06.F.58</t>
  </si>
  <si>
    <t>06.F.59</t>
  </si>
  <si>
    <t>06.F.60</t>
  </si>
  <si>
    <t>06.F.61</t>
  </si>
  <si>
    <t>06.F.62</t>
  </si>
  <si>
    <t>06.F.63</t>
  </si>
  <si>
    <t>06.F.64</t>
  </si>
  <si>
    <t>06.F.65</t>
  </si>
  <si>
    <t>06.G.9</t>
  </si>
  <si>
    <t>06.G.10</t>
  </si>
  <si>
    <t>06.G.11</t>
  </si>
  <si>
    <t>06.G.12</t>
  </si>
  <si>
    <t>06.G.13</t>
  </si>
  <si>
    <t>06.G.14</t>
  </si>
  <si>
    <t>06.G.15</t>
  </si>
  <si>
    <t>06.G.16</t>
  </si>
  <si>
    <t>06.G.17</t>
  </si>
  <si>
    <t>06.G.18</t>
  </si>
  <si>
    <t>06.G.19</t>
  </si>
  <si>
    <t>06.G.20</t>
  </si>
  <si>
    <t>06.G.21</t>
  </si>
  <si>
    <t>06.G.22</t>
  </si>
  <si>
    <t>06.G.23</t>
  </si>
  <si>
    <t>06.G.24</t>
  </si>
  <si>
    <t>06.G.25</t>
  </si>
  <si>
    <t>06.G.26</t>
  </si>
  <si>
    <t>06.G.27</t>
  </si>
  <si>
    <t>06.G.28</t>
  </si>
  <si>
    <t>06.G.29</t>
  </si>
  <si>
    <t>06.G.30</t>
  </si>
  <si>
    <t>06.G.31</t>
  </si>
  <si>
    <t>06.G.32</t>
  </si>
  <si>
    <t>06.G.33</t>
  </si>
  <si>
    <t>06.G.34</t>
  </si>
  <si>
    <t>06.G.35</t>
  </si>
  <si>
    <t>06.G.36</t>
  </si>
  <si>
    <t>06.G.37</t>
  </si>
  <si>
    <t>06.G.38</t>
  </si>
  <si>
    <t>06.G.41</t>
  </si>
  <si>
    <t>06.G.42</t>
  </si>
  <si>
    <t>06.G.43</t>
  </si>
  <si>
    <t>06.G.44</t>
  </si>
  <si>
    <t>06.G.45</t>
  </si>
  <si>
    <t>06.G.46</t>
  </si>
  <si>
    <t>06.G.47</t>
  </si>
  <si>
    <t>06.G.48</t>
  </si>
  <si>
    <t>06.G.49</t>
  </si>
  <si>
    <t>06.G.50</t>
  </si>
  <si>
    <t>06.G.51</t>
  </si>
  <si>
    <t>06.G.52</t>
  </si>
  <si>
    <t>06.G.53</t>
  </si>
  <si>
    <t>06.G.54</t>
  </si>
  <si>
    <t>06.G.55</t>
  </si>
  <si>
    <t>06.G.56</t>
  </si>
  <si>
    <t>06.G.57</t>
  </si>
  <si>
    <t>06.G.58</t>
  </si>
  <si>
    <t>06.G.59</t>
  </si>
  <si>
    <t>06.G.60</t>
  </si>
  <si>
    <t>06.G.61</t>
  </si>
  <si>
    <t>06.G.62</t>
  </si>
  <si>
    <t>06.G.63</t>
  </si>
  <si>
    <t>06.G.64</t>
  </si>
  <si>
    <t>06.G.65</t>
  </si>
  <si>
    <t>06.H.9</t>
  </si>
  <si>
    <t>06.H.10</t>
  </si>
  <si>
    <t>06.H.11</t>
  </si>
  <si>
    <t>06.H.12</t>
  </si>
  <si>
    <t>06.H.13</t>
  </si>
  <si>
    <t>06.H.14</t>
  </si>
  <si>
    <t>06.H.15</t>
  </si>
  <si>
    <t>06.H.16</t>
  </si>
  <si>
    <t>06.H.17</t>
  </si>
  <si>
    <t>06.H.18</t>
  </si>
  <si>
    <t>06.H.19</t>
  </si>
  <si>
    <t>06.H.20</t>
  </si>
  <si>
    <t>06.H.21</t>
  </si>
  <si>
    <t>06.H.22</t>
  </si>
  <si>
    <t>06.H.23</t>
  </si>
  <si>
    <t>06.H.24</t>
  </si>
  <si>
    <t>06.H.25</t>
  </si>
  <si>
    <t>06.H.26</t>
  </si>
  <si>
    <t>06.H.27</t>
  </si>
  <si>
    <t>06.H.28</t>
  </si>
  <si>
    <t>06.H.29</t>
  </si>
  <si>
    <t>06.H.30</t>
  </si>
  <si>
    <t>06.H.31</t>
  </si>
  <si>
    <t>06.H.32</t>
  </si>
  <si>
    <t>06.H.33</t>
  </si>
  <si>
    <t>06.H.34</t>
  </si>
  <si>
    <t>06.H.35</t>
  </si>
  <si>
    <t>06.H.36</t>
  </si>
  <si>
    <t>06.H.41</t>
  </si>
  <si>
    <t>06.H.42</t>
  </si>
  <si>
    <t>06.H.43</t>
  </si>
  <si>
    <t>06.H.44</t>
  </si>
  <si>
    <t>06.H.45</t>
  </si>
  <si>
    <t>06.H.46</t>
  </si>
  <si>
    <t>06.H.47</t>
  </si>
  <si>
    <t>06.H.48</t>
  </si>
  <si>
    <t>06.H.49</t>
  </si>
  <si>
    <t>06.H.50</t>
  </si>
  <si>
    <t>06.H.51</t>
  </si>
  <si>
    <t>06.H.52</t>
  </si>
  <si>
    <t>06.H.53</t>
  </si>
  <si>
    <t>06.H.54</t>
  </si>
  <si>
    <t>06.H.55</t>
  </si>
  <si>
    <t>06.H.56</t>
  </si>
  <si>
    <t>06.H.57</t>
  </si>
  <si>
    <t>06.H.58</t>
  </si>
  <si>
    <t>06.H.59</t>
  </si>
  <si>
    <t>06.H.60</t>
  </si>
  <si>
    <t>06.H.61</t>
  </si>
  <si>
    <t>06.H.62</t>
  </si>
  <si>
    <t>06.H.63</t>
  </si>
  <si>
    <t>06.H.64</t>
  </si>
  <si>
    <t>06.H.65</t>
  </si>
  <si>
    <t>06.I.10</t>
  </si>
  <si>
    <t>06.I.11</t>
  </si>
  <si>
    <t>06.I.12</t>
  </si>
  <si>
    <t>06.I.13</t>
  </si>
  <si>
    <t>06.I.14</t>
  </si>
  <si>
    <t>06.I.15</t>
  </si>
  <si>
    <t>06.I.16</t>
  </si>
  <si>
    <t>06.I.17</t>
  </si>
  <si>
    <t>06.I.18</t>
  </si>
  <si>
    <t>06.I.19</t>
  </si>
  <si>
    <t>06.I.20</t>
  </si>
  <si>
    <t>06.I.21</t>
  </si>
  <si>
    <t>06.I.22</t>
  </si>
  <si>
    <t>06.I.23</t>
  </si>
  <si>
    <t>06.I.24</t>
  </si>
  <si>
    <t>06.I.25</t>
  </si>
  <si>
    <t>06.I.26</t>
  </si>
  <si>
    <t>06.I.27</t>
  </si>
  <si>
    <t>06.I.28</t>
  </si>
  <si>
    <t>06.I.29</t>
  </si>
  <si>
    <t>06.I.30</t>
  </si>
  <si>
    <t>06.I.31</t>
  </si>
  <si>
    <t>06.I.32</t>
  </si>
  <si>
    <t>06.I.33</t>
  </si>
  <si>
    <t>06.I.34</t>
  </si>
  <si>
    <t>06.I.35</t>
  </si>
  <si>
    <t>06.I.36</t>
  </si>
  <si>
    <t>06.I.41</t>
  </si>
  <si>
    <t>06.I.42</t>
  </si>
  <si>
    <t>06.I.43</t>
  </si>
  <si>
    <t>06.I.44</t>
  </si>
  <si>
    <t>06.I.45</t>
  </si>
  <si>
    <t>06.I.46</t>
  </si>
  <si>
    <t>06.I.47</t>
  </si>
  <si>
    <t>06.I.48</t>
  </si>
  <si>
    <t>06.I.49</t>
  </si>
  <si>
    <t>06.I.50</t>
  </si>
  <si>
    <t>06.I.51</t>
  </si>
  <si>
    <t>06.I.52</t>
  </si>
  <si>
    <t>06.I.53</t>
  </si>
  <si>
    <t>06.I.54</t>
  </si>
  <si>
    <t>06.I.55</t>
  </si>
  <si>
    <t>06.I.56</t>
  </si>
  <si>
    <t>06.I.57</t>
  </si>
  <si>
    <t>06.I.58</t>
  </si>
  <si>
    <t>06.I.59</t>
  </si>
  <si>
    <t>06.I.60</t>
  </si>
  <si>
    <t>06.I.61</t>
  </si>
  <si>
    <t>06.I.62</t>
  </si>
  <si>
    <t>06.I.63</t>
  </si>
  <si>
    <t>06.I.64</t>
  </si>
  <si>
    <t>06.I.65</t>
  </si>
  <si>
    <t>07.D.10</t>
  </si>
  <si>
    <t>07.D.11</t>
  </si>
  <si>
    <t>07.D.12</t>
  </si>
  <si>
    <t>07.D.13</t>
  </si>
  <si>
    <t>07.E.10</t>
  </si>
  <si>
    <t>07.E.11</t>
  </si>
  <si>
    <t>07.E.12</t>
  </si>
  <si>
    <t>07.E.13</t>
  </si>
  <si>
    <t>07.D.19</t>
  </si>
  <si>
    <t>07.D.20</t>
  </si>
  <si>
    <t>07.D.21</t>
  </si>
  <si>
    <t>07.E.19</t>
  </si>
  <si>
    <t>07.E.20</t>
  </si>
  <si>
    <t>07.E.21</t>
  </si>
  <si>
    <t>07.D.27</t>
  </si>
  <si>
    <t>07.D.28</t>
  </si>
  <si>
    <t>07.D.29</t>
  </si>
  <si>
    <t>07.D.30</t>
  </si>
  <si>
    <t>07.D.31</t>
  </si>
  <si>
    <t>07.D.32</t>
  </si>
  <si>
    <t>07.E.29</t>
  </si>
  <si>
    <t>07.E.30</t>
  </si>
  <si>
    <t>07.E.31</t>
  </si>
  <si>
    <t>07.E.32</t>
  </si>
  <si>
    <t>07.F.29</t>
  </si>
  <si>
    <t>07.F.30</t>
  </si>
  <si>
    <t>07.F.31</t>
  </si>
  <si>
    <t>07.F.32</t>
  </si>
  <si>
    <t>08.D.9</t>
  </si>
  <si>
    <t>08.D.10</t>
  </si>
  <si>
    <t>08.D.11</t>
  </si>
  <si>
    <t>08.D.12</t>
  </si>
  <si>
    <t>08.D.13</t>
  </si>
  <si>
    <t>08.D.14</t>
  </si>
  <si>
    <t>08.D.15</t>
  </si>
  <si>
    <t>08.D.16</t>
  </si>
  <si>
    <t>08.D.17</t>
  </si>
  <si>
    <t>08.D.18</t>
  </si>
  <si>
    <t>08.D.19</t>
  </si>
  <si>
    <t>08.D.20</t>
  </si>
  <si>
    <t>08.D.21</t>
  </si>
  <si>
    <t>08.D.22</t>
  </si>
  <si>
    <t>08.D.23</t>
  </si>
  <si>
    <t>08.D.24</t>
  </si>
  <si>
    <t>08.D.25</t>
  </si>
  <si>
    <t>08.D.26</t>
  </si>
  <si>
    <t>08.D.29</t>
  </si>
  <si>
    <t>08.D.30</t>
  </si>
  <si>
    <t>08.D.31</t>
  </si>
  <si>
    <t>08.D.32</t>
  </si>
  <si>
    <t>08.D.33</t>
  </si>
  <si>
    <t>08.D.34</t>
  </si>
  <si>
    <t>08.D.37</t>
  </si>
  <si>
    <t>08.D.38</t>
  </si>
  <si>
    <t>08.D.39</t>
  </si>
  <si>
    <t>08.D.40</t>
  </si>
  <si>
    <t>08.D.41</t>
  </si>
  <si>
    <t>08.D.42</t>
  </si>
  <si>
    <t>08.D.43</t>
  </si>
  <si>
    <t>08.D.46</t>
  </si>
  <si>
    <t>08.D.47</t>
  </si>
  <si>
    <t>08.E.9</t>
  </si>
  <si>
    <t>08.E.10</t>
  </si>
  <si>
    <t>08.E.11</t>
  </si>
  <si>
    <t>08.E.12</t>
  </si>
  <si>
    <t>08.E.13</t>
  </si>
  <si>
    <t>08.E.14</t>
  </si>
  <si>
    <t>08.E.15</t>
  </si>
  <si>
    <t>08.E.16</t>
  </si>
  <si>
    <t>08.E.17</t>
  </si>
  <si>
    <t>08.E.18</t>
  </si>
  <si>
    <t>08.E.19</t>
  </si>
  <si>
    <t>08.E.20</t>
  </si>
  <si>
    <t>08.E.21</t>
  </si>
  <si>
    <t>08.E.22</t>
  </si>
  <si>
    <t>08.E.23</t>
  </si>
  <si>
    <t>08.E.24</t>
  </si>
  <si>
    <t>08.E.25</t>
  </si>
  <si>
    <t>08.E.26</t>
  </si>
  <si>
    <t>08.E.29</t>
  </si>
  <si>
    <t>08.E.30</t>
  </si>
  <si>
    <t>08.E.31</t>
  </si>
  <si>
    <t>08.E.32</t>
  </si>
  <si>
    <t>08.E.33</t>
  </si>
  <si>
    <t>08.E.34</t>
  </si>
  <si>
    <t>08.E.37</t>
  </si>
  <si>
    <t>08.E.38</t>
  </si>
  <si>
    <t>08.E.39</t>
  </si>
  <si>
    <t>08.E.40</t>
  </si>
  <si>
    <t>08.E.41</t>
  </si>
  <si>
    <t>08.E.42</t>
  </si>
  <si>
    <t>08.E.43</t>
  </si>
  <si>
    <t>08.E.46</t>
  </si>
  <si>
    <t>08.E.47</t>
  </si>
  <si>
    <t>08.F.9</t>
  </si>
  <si>
    <t>08.F.10</t>
  </si>
  <si>
    <t>08.F.11</t>
  </si>
  <si>
    <t>08.F.12</t>
  </si>
  <si>
    <t>08.F.13</t>
  </si>
  <si>
    <t>08.F.14</t>
  </si>
  <si>
    <t>08.F.15</t>
  </si>
  <si>
    <t>08.F.16</t>
  </si>
  <si>
    <t>08.F.17</t>
  </si>
  <si>
    <t>08.F.18</t>
  </si>
  <si>
    <t>08.F.19</t>
  </si>
  <si>
    <t>08.F.20</t>
  </si>
  <si>
    <t>08.F.21</t>
  </si>
  <si>
    <t>08.F.22</t>
  </si>
  <si>
    <t>08.F.23</t>
  </si>
  <si>
    <t>08.F.24</t>
  </si>
  <si>
    <t>08.F.25</t>
  </si>
  <si>
    <t>08.F.26</t>
  </si>
  <si>
    <t>08.F.29</t>
  </si>
  <si>
    <t>08.F.30</t>
  </si>
  <si>
    <t>08.F.31</t>
  </si>
  <si>
    <t>08.F.32</t>
  </si>
  <si>
    <t>08.F.33</t>
  </si>
  <si>
    <t>08.F.34</t>
  </si>
  <si>
    <t>08.F.37</t>
  </si>
  <si>
    <t>08.F.38</t>
  </si>
  <si>
    <t>08.F.39</t>
  </si>
  <si>
    <t>08.F.40</t>
  </si>
  <si>
    <t>08.F.41</t>
  </si>
  <si>
    <t>08.F.42</t>
  </si>
  <si>
    <t>08.F.43</t>
  </si>
  <si>
    <t>08.F.46</t>
  </si>
  <si>
    <t>08.F.47</t>
  </si>
  <si>
    <t>09.D.10</t>
  </si>
  <si>
    <t>09.D.11</t>
  </si>
  <si>
    <t>09.D.12</t>
  </si>
  <si>
    <t>09.D.13</t>
  </si>
  <si>
    <t>09.D.16</t>
  </si>
  <si>
    <t>09.D.17</t>
  </si>
  <si>
    <t>09.D.18</t>
  </si>
  <si>
    <t>09.D.21</t>
  </si>
  <si>
    <t>09.D.22</t>
  </si>
  <si>
    <t>09.D.23</t>
  </si>
  <si>
    <t>09.D.27</t>
  </si>
  <si>
    <t>09.D.28</t>
  </si>
  <si>
    <t>09.D.29</t>
  </si>
  <si>
    <t>09.D.30</t>
  </si>
  <si>
    <t>09.D.31</t>
  </si>
  <si>
    <t>09.E.27</t>
  </si>
  <si>
    <t>09.E.28</t>
  </si>
  <si>
    <t>09.E.29</t>
  </si>
  <si>
    <t>09.E.30</t>
  </si>
  <si>
    <t>09.E.31</t>
  </si>
  <si>
    <t>09.E.32</t>
  </si>
  <si>
    <t>09.D.35</t>
  </si>
  <si>
    <t>09.D.46</t>
  </si>
  <si>
    <t>09.D.47</t>
  </si>
  <si>
    <t>09.D.48</t>
  </si>
  <si>
    <t>Basic: Total Number of Absences for the Year - Per Diem, MassHealth ONLY</t>
  </si>
  <si>
    <t>Basic: Total Number of Absences for the Year - Per Diem, NON-MassHealth ONLY (Example: VA, SCO, private)</t>
  </si>
  <si>
    <t>Complex: Total Number of Absences for the Year - Per Diem, MassHealth ONLY</t>
  </si>
  <si>
    <t>Complex: Total Number of Absences for the Year - Per Diem, NON-MassHealth ONLY (Example: VA, SCO, private)</t>
  </si>
  <si>
    <t>Basic: Total Number of Absences for the Year - Partial Per Diem, MassHealth ONLY</t>
  </si>
  <si>
    <t>Basic: Total Number of Absences for the Year - Partial Per Diem, NON-MassHealth ONLY (Example: VA, SCO, private)</t>
  </si>
  <si>
    <t>Complex: Total Number of Absences for the Year - Partial Per Diem, MassHealth ONLY</t>
  </si>
  <si>
    <t>Complex: Total Number of Absences for the Year - Partial Per Diem, NON-MassHealth ONLY (Example: VA, SCO, private)</t>
  </si>
  <si>
    <t xml:space="preserve">Basic: Total Program Unit Count for the Year - Per Diem, MassHealth ONLY </t>
  </si>
  <si>
    <t>Basic: Total Program Unit Count for the Year - Per Diem, NON-MassHealth ONLY (Example: VA, SCO, private)</t>
  </si>
  <si>
    <t xml:space="preserve">Basic: Total Program Unit Count for the Year - Partial Per Diem, MassHealth ONLY </t>
  </si>
  <si>
    <t>Basic: Total Program Unit Count for the Year - Partial Per Diem, NON-MassHealth ONLY (Example: VA, SCO, private)</t>
  </si>
  <si>
    <t xml:space="preserve">Complex: Total Program Unit Count for the Year - Per Diem, MassHealth ONLY </t>
  </si>
  <si>
    <t>Complex: Total Program Unit Count for the Year - Per Diem, NON-MassHealth ONLY (Example: VA, SCO, private)</t>
  </si>
  <si>
    <t xml:space="preserve">Complex: Total Program Unit Count for the Year - Partial Per Diem, MassHealth ONLY </t>
  </si>
  <si>
    <t>Complex: Total Program Unit Count for the Year - Partial Per Diem, NON-MassHealth ONLY (Example: VA, SCO, private)</t>
  </si>
  <si>
    <t xml:space="preserve">Actual Unit Count for Year </t>
  </si>
  <si>
    <t>Actual Unit Count for Year</t>
  </si>
  <si>
    <t>SNF-CR</t>
  </si>
  <si>
    <t>SNF-CR and UFR</t>
  </si>
  <si>
    <t>Neither SNF-CR nor UFR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</si>
</sst>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
    <numFmt numFmtId="165" formatCode="\ "/>
    <numFmt numFmtId="166" formatCode="_(* #,##0_);_(* \(#,##0\);_(* &quot;-&quot;??_);_(@_)"/>
    <numFmt numFmtId="167" formatCode="&quot;$&quot;#,##0.00"/>
    <numFmt numFmtId="168" formatCode="&quot;$&quot;#,##0"/>
    <numFmt numFmtId="169" formatCode="[$-409]h:mm\ AM/PM;@"/>
    <numFmt numFmtId="170" formatCode="h:mm;@"/>
    <numFmt numFmtId="171" formatCode="[$-F400]h:mm:ss\ AM/PM"/>
    <numFmt numFmtId="172" formatCode="0.0%"/>
  </numFmts>
  <fonts count="62" x14ac:knownFonts="1">
    <font>
      <sz val="11"/>
      <color theme="1"/>
      <name val="Calibri"/>
      <family val="2"/>
      <scheme val="minor"/>
    </font>
    <font>
      <sz val="11"/>
      <color theme="1"/>
      <name val="Calibri"/>
      <family val="2"/>
      <scheme val="minor"/>
    </font>
    <font>
      <b/>
      <sz val="11"/>
      <color theme="1"/>
      <name val="Calibri"/>
      <family val="2"/>
      <scheme val="minor"/>
    </font>
    <font>
      <b/>
      <sz val="12"/>
      <color rgb="FF000000"/>
      <name val="Arial"/>
      <family val="2"/>
    </font>
    <font>
      <sz val="10"/>
      <color rgb="FF000000"/>
      <name val="Arial"/>
      <family val="2"/>
    </font>
    <font>
      <b/>
      <sz val="11"/>
      <color rgb="FF000000"/>
      <name val="Arial"/>
      <family val="2"/>
    </font>
    <font>
      <sz val="11"/>
      <color rgb="FF000000"/>
      <name val="Arial"/>
      <family val="2"/>
    </font>
    <font>
      <sz val="11"/>
      <color rgb="FF000000"/>
      <name val="Calibri"/>
      <family val="2"/>
      <charset val="204"/>
    </font>
    <font>
      <b/>
      <sz val="10"/>
      <color rgb="FF000000"/>
      <name val="Arial"/>
      <family val="2"/>
    </font>
    <font>
      <sz val="11"/>
      <color theme="1"/>
      <name val="Arial"/>
      <family val="2"/>
    </font>
    <font>
      <b/>
      <sz val="11"/>
      <color theme="1"/>
      <name val="Arial"/>
      <family val="2"/>
    </font>
    <font>
      <u/>
      <sz val="11"/>
      <color theme="1"/>
      <name val="Arial"/>
      <family val="2"/>
    </font>
    <font>
      <b/>
      <sz val="12"/>
      <color theme="1"/>
      <name val="Arial"/>
      <family val="2"/>
    </font>
    <font>
      <u/>
      <sz val="10"/>
      <color rgb="FF000000"/>
      <name val="Arial"/>
      <family val="2"/>
    </font>
    <font>
      <sz val="10"/>
      <color theme="1"/>
      <name val="Arial"/>
      <family val="2"/>
    </font>
    <font>
      <sz val="12"/>
      <color theme="1"/>
      <name val="Calibri"/>
      <family val="2"/>
      <scheme val="minor"/>
    </font>
    <font>
      <b/>
      <sz val="12"/>
      <color theme="1"/>
      <name val="Calibri"/>
      <family val="2"/>
      <scheme val="minor"/>
    </font>
    <font>
      <u/>
      <sz val="11"/>
      <color theme="10"/>
      <name val="Calibri"/>
      <family val="2"/>
      <scheme val="minor"/>
    </font>
    <font>
      <b/>
      <sz val="12"/>
      <name val="Arial"/>
      <family val="2"/>
    </font>
    <font>
      <sz val="11"/>
      <name val="Arial"/>
      <family val="2"/>
    </font>
    <font>
      <sz val="10"/>
      <name val="Arial"/>
      <family val="2"/>
    </font>
    <font>
      <u/>
      <sz val="10"/>
      <color indexed="12"/>
      <name val="Arial"/>
      <family val="2"/>
    </font>
    <font>
      <sz val="10"/>
      <name val="Tahoma"/>
      <family val="2"/>
    </font>
    <font>
      <b/>
      <i/>
      <sz val="11"/>
      <color theme="1"/>
      <name val="Arial"/>
      <family val="2"/>
    </font>
    <font>
      <b/>
      <sz val="16"/>
      <color theme="1"/>
      <name val="Calibri"/>
      <family val="2"/>
      <scheme val="minor"/>
    </font>
    <font>
      <sz val="16"/>
      <color theme="1"/>
      <name val="Calibri"/>
      <family val="2"/>
      <scheme val="minor"/>
    </font>
    <font>
      <b/>
      <sz val="14"/>
      <color theme="9" tint="-0.249977111117893"/>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2"/>
      <name val="Calibri"/>
      <family val="2"/>
      <scheme val="minor"/>
    </font>
    <font>
      <b/>
      <sz val="38"/>
      <color rgb="FF0E326C"/>
      <name val="Helvetica"/>
      <family val="2"/>
    </font>
    <font>
      <b/>
      <sz val="16"/>
      <color rgb="FF0E326C"/>
      <name val="Helvetica"/>
      <family val="2"/>
    </font>
    <font>
      <b/>
      <sz val="12"/>
      <color theme="0"/>
      <name val="Edwardian Script ITC"/>
      <family val="4"/>
    </font>
    <font>
      <b/>
      <sz val="10"/>
      <color theme="0"/>
      <name val="Edwardian Script ITC"/>
      <family val="4"/>
    </font>
    <font>
      <b/>
      <vertAlign val="superscript"/>
      <sz val="4"/>
      <color theme="0"/>
      <name val="Edwardian Script ITC"/>
      <family val="4"/>
    </font>
    <font>
      <b/>
      <vertAlign val="superscript"/>
      <sz val="12"/>
      <color theme="0"/>
      <name val="Edwardian Script ITC"/>
      <family val="4"/>
    </font>
    <font>
      <b/>
      <vertAlign val="superscript"/>
      <sz val="10"/>
      <color theme="0"/>
      <name val="Edwardian Script ITC"/>
      <family val="4"/>
    </font>
    <font>
      <b/>
      <sz val="11"/>
      <color rgb="FFFF0000"/>
      <name val="Arial"/>
      <family val="2"/>
    </font>
    <font>
      <b/>
      <u/>
      <sz val="12"/>
      <color rgb="FFFF0000"/>
      <name val="Arial"/>
      <family val="2"/>
    </font>
    <font>
      <sz val="10"/>
      <color theme="1"/>
      <name val="Calibri"/>
      <family val="2"/>
      <scheme val="minor"/>
    </font>
    <font>
      <b/>
      <sz val="10"/>
      <name val="Arial"/>
      <family val="2"/>
    </font>
    <font>
      <b/>
      <sz val="10"/>
      <color rgb="FFFF0000"/>
      <name val="Arial"/>
      <family val="2"/>
    </font>
    <font>
      <sz val="12"/>
      <color theme="1"/>
      <name val="Arial"/>
      <family val="2"/>
    </font>
    <font>
      <b/>
      <sz val="11"/>
      <name val="Arial"/>
      <family val="2"/>
    </font>
    <font>
      <b/>
      <sz val="12"/>
      <color rgb="FF000000"/>
      <name val="Calibri"/>
      <family val="2"/>
      <scheme val="minor"/>
    </font>
    <font>
      <b/>
      <sz val="14"/>
      <color rgb="FFFF0000"/>
      <name val="Arial"/>
      <family val="2"/>
    </font>
    <font>
      <sz val="9"/>
      <color rgb="FF000000"/>
      <name val="Calibri"/>
      <family val="2"/>
    </font>
    <font>
      <sz val="9"/>
      <name val="Calibri"/>
      <family val="2"/>
    </font>
    <font>
      <b/>
      <sz val="11"/>
      <color rgb="FF000080"/>
      <name val="Calibri"/>
      <family val="2"/>
    </font>
  </fonts>
  <fills count="56">
    <fill>
      <patternFill patternType="none"/>
    </fill>
    <fill>
      <patternFill patternType="gray125"/>
    </fill>
    <fill>
      <patternFill patternType="solid">
        <fgColor theme="8" tint="0.79998168889431442"/>
        <bgColor indexed="64"/>
      </patternFill>
    </fill>
    <fill>
      <patternFill patternType="solid">
        <fgColor theme="9" tint="0.79998168889431442"/>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5" tint="0.59999389629810485"/>
        <bgColor indexed="65"/>
      </patternFill>
    </fill>
    <fill>
      <patternFill patternType="lightGray">
        <fgColor indexed="22"/>
        <bgColor indexed="8"/>
      </patternFill>
    </fill>
    <fill>
      <patternFill patternType="solid">
        <fgColor indexed="47"/>
        <bgColor indexed="22"/>
      </patternFill>
    </fill>
    <fill>
      <patternFill patternType="solid">
        <fgColor theme="9" tint="0.39997558519241921"/>
        <bgColor indexed="64"/>
      </patternFill>
    </fill>
    <fill>
      <patternFill patternType="solid">
        <fgColor rgb="FFFFFFCC"/>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AEEF3"/>
        <bgColor indexed="64"/>
      </patternFill>
    </fill>
    <fill>
      <patternFill patternType="solid">
        <fgColor rgb="FFFFFF99"/>
        <bgColor indexed="64"/>
      </patternFill>
    </fill>
    <fill>
      <patternFill patternType="solid">
        <fgColor rgb="FF99FF99"/>
        <bgColor indexed="64"/>
      </patternFill>
    </fill>
    <fill>
      <patternFill patternType="solid">
        <fgColor rgb="FFFFCCFF"/>
        <bgColor indexed="64"/>
      </patternFill>
    </fill>
    <fill>
      <patternFill patternType="solid">
        <fgColor rgb="FF66FFFF"/>
        <bgColor indexed="64"/>
      </patternFill>
    </fill>
    <fill>
      <patternFill patternType="solid">
        <fgColor rgb="FFFF0000"/>
        <bgColor indexed="64"/>
      </patternFill>
    </fill>
    <fill>
      <patternFill patternType="solid">
        <fgColor rgb="FFFFFF00"/>
        <bgColor indexed="64"/>
      </patternFill>
    </fill>
    <fill>
      <patternFill patternType="solid">
        <fgColor rgb="FFFF9999"/>
        <bgColor indexed="64"/>
      </patternFill>
    </fill>
    <fill>
      <patternFill patternType="solid">
        <fgColor rgb="FF00FFFF"/>
        <bgColor indexed="64"/>
      </patternFill>
    </fill>
    <fill>
      <patternFill patternType="solid">
        <fgColor rgb="FF00FF00"/>
        <bgColor indexed="64"/>
      </patternFill>
    </fill>
    <fill>
      <patternFill patternType="solid">
        <fgColor rgb="FFFF9933"/>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ck">
        <color indexed="64"/>
      </left>
      <right style="thick">
        <color indexed="64"/>
      </right>
      <top style="thick">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auto="1"/>
      </left>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indexed="64"/>
      </bottom>
      <diagonal/>
    </border>
    <border>
      <left/>
      <right/>
      <top style="medium">
        <color auto="1"/>
      </top>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diagonal/>
    </border>
    <border>
      <left/>
      <right/>
      <top/>
      <bottom style="thin">
        <color rgb="FF8EA9DB"/>
      </bottom>
      <diagonal/>
    </border>
  </borders>
  <cellStyleXfs count="60">
    <xf numFmtId="0" fontId="0" fillId="0" borderId="0"/>
    <xf numFmtId="9" fontId="1" fillId="0" borderId="0" applyFont="0" applyFill="0" applyBorder="0" applyAlignment="0" applyProtection="0"/>
    <xf numFmtId="0" fontId="7" fillId="0" borderId="0"/>
    <xf numFmtId="43" fontId="1" fillId="0" borderId="0" applyFont="0" applyFill="0" applyBorder="0" applyAlignment="0" applyProtection="0"/>
    <xf numFmtId="0" fontId="17" fillId="0" borderId="0" applyNumberFormat="0" applyFill="0" applyBorder="0" applyAlignment="0" applyProtection="0"/>
    <xf numFmtId="44" fontId="1" fillId="0" borderId="0" applyFont="0" applyFill="0" applyBorder="0" applyAlignment="0" applyProtection="0"/>
    <xf numFmtId="0" fontId="20" fillId="0" borderId="0"/>
    <xf numFmtId="0" fontId="21" fillId="0" borderId="0" applyNumberFormat="0" applyFill="0" applyBorder="0" applyAlignment="0" applyProtection="0">
      <alignment vertical="top"/>
      <protection locked="0"/>
    </xf>
    <xf numFmtId="0" fontId="1" fillId="10" borderId="0" applyNumberFormat="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2" fillId="11" borderId="1" applyBorder="0">
      <protection hidden="1"/>
    </xf>
    <xf numFmtId="0" fontId="22" fillId="12" borderId="1" applyBorder="0">
      <alignment vertical="top"/>
      <protection locked="0"/>
    </xf>
    <xf numFmtId="0" fontId="20" fillId="0" borderId="0"/>
    <xf numFmtId="0" fontId="1" fillId="0" borderId="0"/>
    <xf numFmtId="0" fontId="20" fillId="0" borderId="0"/>
    <xf numFmtId="9" fontId="20" fillId="0" borderId="0" applyFont="0" applyFill="0" applyBorder="0" applyAlignment="0" applyProtection="0"/>
    <xf numFmtId="0" fontId="18" fillId="0" borderId="18" applyBorder="0">
      <alignment horizontal="center" wrapText="1"/>
    </xf>
    <xf numFmtId="0" fontId="27" fillId="0" borderId="0" applyNumberFormat="0" applyFill="0" applyBorder="0" applyAlignment="0" applyProtection="0"/>
    <xf numFmtId="0" fontId="28" fillId="0" borderId="21" applyNumberFormat="0" applyFill="0" applyAlignment="0" applyProtection="0"/>
    <xf numFmtId="0" fontId="29" fillId="0" borderId="22" applyNumberFormat="0" applyFill="0" applyAlignment="0" applyProtection="0"/>
    <xf numFmtId="0" fontId="30" fillId="0" borderId="23" applyNumberFormat="0" applyFill="0" applyAlignment="0" applyProtection="0"/>
    <xf numFmtId="0" fontId="30" fillId="0" borderId="0" applyNumberFormat="0" applyFill="0" applyBorder="0" applyAlignment="0" applyProtection="0"/>
    <xf numFmtId="0" fontId="31" fillId="15" borderId="0" applyNumberFormat="0" applyBorder="0" applyAlignment="0" applyProtection="0"/>
    <xf numFmtId="0" fontId="32" fillId="16" borderId="0" applyNumberFormat="0" applyBorder="0" applyAlignment="0" applyProtection="0"/>
    <xf numFmtId="0" fontId="33" fillId="17" borderId="0" applyNumberFormat="0" applyBorder="0" applyAlignment="0" applyProtection="0"/>
    <xf numFmtId="0" fontId="34" fillId="18" borderId="24" applyNumberFormat="0" applyAlignment="0" applyProtection="0"/>
    <xf numFmtId="0" fontId="35" fillId="19" borderId="25" applyNumberFormat="0" applyAlignment="0" applyProtection="0"/>
    <xf numFmtId="0" fontId="36" fillId="19" borderId="24" applyNumberFormat="0" applyAlignment="0" applyProtection="0"/>
    <xf numFmtId="0" fontId="37" fillId="0" borderId="26" applyNumberFormat="0" applyFill="0" applyAlignment="0" applyProtection="0"/>
    <xf numFmtId="0" fontId="38" fillId="20" borderId="27" applyNumberFormat="0" applyAlignment="0" applyProtection="0"/>
    <xf numFmtId="0" fontId="39" fillId="0" borderId="0" applyNumberFormat="0" applyFill="0" applyBorder="0" applyAlignment="0" applyProtection="0"/>
    <xf numFmtId="0" fontId="1" fillId="21" borderId="28" applyNumberFormat="0" applyFont="0" applyAlignment="0" applyProtection="0"/>
    <xf numFmtId="0" fontId="40" fillId="0" borderId="0" applyNumberFormat="0" applyFill="0" applyBorder="0" applyAlignment="0" applyProtection="0"/>
    <xf numFmtId="0" fontId="2" fillId="0" borderId="29" applyNumberFormat="0" applyFill="0" applyAlignment="0" applyProtection="0"/>
    <xf numFmtId="0" fontId="4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41" fillId="25" borderId="0" applyNumberFormat="0" applyBorder="0" applyAlignment="0" applyProtection="0"/>
    <xf numFmtId="0" fontId="41" fillId="26" borderId="0" applyNumberFormat="0" applyBorder="0" applyAlignment="0" applyProtection="0"/>
    <xf numFmtId="0" fontId="1" fillId="27" borderId="0" applyNumberFormat="0" applyBorder="0" applyAlignment="0" applyProtection="0"/>
    <xf numFmtId="0" fontId="1" fillId="10" borderId="0" applyNumberFormat="0" applyBorder="0" applyAlignment="0" applyProtection="0"/>
    <xf numFmtId="0" fontId="41" fillId="28" borderId="0" applyNumberFormat="0" applyBorder="0" applyAlignment="0" applyProtection="0"/>
    <xf numFmtId="0" fontId="4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1" fillId="32" borderId="0" applyNumberFormat="0" applyBorder="0" applyAlignment="0" applyProtection="0"/>
    <xf numFmtId="0" fontId="4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1" fillId="36" borderId="0" applyNumberFormat="0" applyBorder="0" applyAlignment="0" applyProtection="0"/>
    <xf numFmtId="0" fontId="41" fillId="37"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41" fillId="40" borderId="0" applyNumberFormat="0" applyBorder="0" applyAlignment="0" applyProtection="0"/>
    <xf numFmtId="0" fontId="41" fillId="41"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41" fillId="44" borderId="0" applyNumberFormat="0" applyBorder="0" applyAlignment="0" applyProtection="0"/>
  </cellStyleXfs>
  <cellXfs count="470">
    <xf numFmtId="0" fontId="0" fillId="0" borderId="0" xfId="0"/>
    <xf numFmtId="0" fontId="9" fillId="0" borderId="0" xfId="0" applyFont="1" applyAlignment="1">
      <alignment horizontal="right"/>
    </xf>
    <xf numFmtId="0" fontId="9" fillId="0" borderId="0" xfId="0" applyFont="1"/>
    <xf numFmtId="164" fontId="9" fillId="0" borderId="0" xfId="0" applyNumberFormat="1" applyFont="1"/>
    <xf numFmtId="164" fontId="9" fillId="0" borderId="0" xfId="0" applyNumberFormat="1" applyFont="1" applyAlignment="1">
      <alignment horizontal="right"/>
    </xf>
    <xf numFmtId="0" fontId="14" fillId="0" borderId="0" xfId="0" applyFont="1" applyAlignment="1">
      <alignment horizontal="right"/>
    </xf>
    <xf numFmtId="0" fontId="9" fillId="0" borderId="0" xfId="0" applyFont="1" applyAlignment="1">
      <alignment horizontal="left" vertical="top"/>
    </xf>
    <xf numFmtId="0" fontId="7" fillId="0" borderId="0" xfId="2"/>
    <xf numFmtId="1" fontId="6" fillId="0" borderId="0" xfId="0" applyNumberFormat="1" applyFont="1" applyAlignment="1">
      <alignment horizontal="right"/>
    </xf>
    <xf numFmtId="164" fontId="6" fillId="0" borderId="2" xfId="0" applyNumberFormat="1" applyFont="1" applyBorder="1" applyAlignment="1">
      <alignment horizontal="right"/>
    </xf>
    <xf numFmtId="164" fontId="6" fillId="0" borderId="5" xfId="0" applyNumberFormat="1" applyFont="1" applyBorder="1" applyAlignment="1">
      <alignment horizontal="right"/>
    </xf>
    <xf numFmtId="164" fontId="6" fillId="0" borderId="0" xfId="0" applyNumberFormat="1" applyFont="1" applyAlignment="1">
      <alignment horizontal="left"/>
    </xf>
    <xf numFmtId="164" fontId="6" fillId="0" borderId="2" xfId="0" applyNumberFormat="1" applyFont="1" applyBorder="1" applyAlignment="1">
      <alignment horizontal="left"/>
    </xf>
    <xf numFmtId="164" fontId="9" fillId="0" borderId="0" xfId="0" applyNumberFormat="1" applyFont="1" applyAlignment="1">
      <alignment horizontal="left"/>
    </xf>
    <xf numFmtId="164" fontId="6" fillId="0" borderId="0" xfId="0" applyNumberFormat="1" applyFont="1" applyAlignment="1">
      <alignment horizontal="right"/>
    </xf>
    <xf numFmtId="1" fontId="9" fillId="0" borderId="0" xfId="0" applyNumberFormat="1" applyFont="1"/>
    <xf numFmtId="0" fontId="9" fillId="0" borderId="3" xfId="0" applyFont="1" applyBorder="1" applyAlignment="1">
      <alignment horizontal="right"/>
    </xf>
    <xf numFmtId="0" fontId="6" fillId="0" borderId="0" xfId="0" applyFont="1" applyAlignment="1">
      <alignment horizontal="right"/>
    </xf>
    <xf numFmtId="0" fontId="9" fillId="0" borderId="4" xfId="0" applyFont="1" applyBorder="1" applyAlignment="1">
      <alignment horizontal="right"/>
    </xf>
    <xf numFmtId="0" fontId="6" fillId="0" borderId="0" xfId="0" applyFont="1" applyAlignment="1">
      <alignment horizontal="center"/>
    </xf>
    <xf numFmtId="0" fontId="12" fillId="0" borderId="0" xfId="0" applyFont="1"/>
    <xf numFmtId="0" fontId="9" fillId="0" borderId="0" xfId="0" applyFont="1" applyAlignment="1">
      <alignment horizontal="center"/>
    </xf>
    <xf numFmtId="165" fontId="6" fillId="0" borderId="0" xfId="0" applyNumberFormat="1" applyFont="1" applyAlignment="1">
      <alignment horizontal="left" vertical="top"/>
    </xf>
    <xf numFmtId="0" fontId="4" fillId="0" borderId="0" xfId="0" applyFont="1" applyAlignment="1">
      <alignment horizontal="left" vertical="top"/>
    </xf>
    <xf numFmtId="0" fontId="5" fillId="0" borderId="0" xfId="0" applyFont="1" applyAlignment="1">
      <alignment horizontal="right" vertical="top"/>
    </xf>
    <xf numFmtId="164" fontId="5" fillId="0" borderId="0" xfId="0" applyNumberFormat="1" applyFont="1" applyAlignment="1">
      <alignment horizontal="left" vertical="top"/>
    </xf>
    <xf numFmtId="164" fontId="6" fillId="0" borderId="0" xfId="0" applyNumberFormat="1" applyFont="1" applyAlignment="1">
      <alignment horizontal="left" vertical="top"/>
    </xf>
    <xf numFmtId="1" fontId="9" fillId="0" borderId="0" xfId="0" applyNumberFormat="1" applyFont="1" applyAlignment="1">
      <alignment horizontal="right"/>
    </xf>
    <xf numFmtId="166" fontId="9" fillId="0" borderId="0" xfId="3" applyNumberFormat="1" applyFont="1" applyBorder="1" applyAlignment="1" applyProtection="1">
      <alignment horizontal="right"/>
    </xf>
    <xf numFmtId="166" fontId="9" fillId="0" borderId="0" xfId="3" applyNumberFormat="1" applyFont="1" applyBorder="1" applyAlignment="1" applyProtection="1"/>
    <xf numFmtId="166" fontId="9" fillId="0" borderId="0" xfId="3" applyNumberFormat="1" applyFont="1" applyBorder="1" applyAlignment="1" applyProtection="1">
      <alignment horizontal="right" wrapText="1"/>
    </xf>
    <xf numFmtId="9" fontId="9" fillId="0" borderId="0" xfId="1" applyFont="1" applyBorder="1" applyAlignment="1" applyProtection="1">
      <alignment horizontal="right" wrapText="1"/>
    </xf>
    <xf numFmtId="164" fontId="9" fillId="0" borderId="0" xfId="0" applyNumberFormat="1" applyFont="1" applyAlignment="1">
      <alignment horizontal="right" wrapText="1"/>
    </xf>
    <xf numFmtId="0" fontId="10" fillId="0" borderId="0" xfId="0" applyFont="1" applyAlignment="1">
      <alignment horizontal="right" vertical="top"/>
    </xf>
    <xf numFmtId="164" fontId="5" fillId="0" borderId="0" xfId="0" applyNumberFormat="1" applyFont="1" applyAlignment="1">
      <alignment horizontal="right" vertical="top"/>
    </xf>
    <xf numFmtId="164" fontId="9" fillId="0" borderId="2" xfId="0" applyNumberFormat="1" applyFont="1" applyBorder="1" applyAlignment="1">
      <alignment horizontal="center" wrapText="1"/>
    </xf>
    <xf numFmtId="166" fontId="5" fillId="0" borderId="0" xfId="3" applyNumberFormat="1" applyFont="1" applyBorder="1" applyAlignment="1" applyProtection="1">
      <alignment horizontal="right" vertical="top"/>
    </xf>
    <xf numFmtId="166" fontId="6" fillId="0" borderId="0" xfId="3" applyNumberFormat="1" applyFont="1" applyBorder="1" applyAlignment="1" applyProtection="1">
      <alignment horizontal="right" vertical="top" wrapText="1"/>
    </xf>
    <xf numFmtId="166" fontId="6" fillId="0" borderId="2" xfId="3" applyNumberFormat="1" applyFont="1" applyBorder="1" applyAlignment="1" applyProtection="1">
      <alignment horizontal="right"/>
    </xf>
    <xf numFmtId="164" fontId="9" fillId="0" borderId="0" xfId="0" applyNumberFormat="1" applyFont="1" applyAlignment="1">
      <alignment horizontal="left" vertical="top" wrapText="1"/>
    </xf>
    <xf numFmtId="0" fontId="9" fillId="0" borderId="0" xfId="0" applyFont="1" applyAlignment="1">
      <alignment horizontal="right" vertical="top"/>
    </xf>
    <xf numFmtId="9" fontId="9" fillId="0" borderId="0" xfId="1" applyFont="1" applyBorder="1" applyAlignment="1" applyProtection="1">
      <alignment horizontal="right" vertical="top"/>
    </xf>
    <xf numFmtId="0" fontId="2" fillId="0" borderId="0" xfId="0" applyFont="1" applyProtection="1">
      <protection hidden="1"/>
    </xf>
    <xf numFmtId="0" fontId="0" fillId="0" borderId="0" xfId="0" applyProtection="1">
      <protection hidden="1"/>
    </xf>
    <xf numFmtId="0" fontId="0" fillId="0" borderId="0" xfId="0" applyAlignment="1" applyProtection="1">
      <alignment horizontal="left"/>
      <protection hidden="1"/>
    </xf>
    <xf numFmtId="0" fontId="12" fillId="0" borderId="0" xfId="0" applyFont="1" applyAlignment="1">
      <alignment horizontal="center" vertical="center" wrapText="1"/>
    </xf>
    <xf numFmtId="0" fontId="12" fillId="0" borderId="0" xfId="0" applyFont="1" applyAlignment="1">
      <alignment horizontal="center" vertical="center"/>
    </xf>
    <xf numFmtId="164" fontId="6" fillId="0" borderId="4" xfId="0" applyNumberFormat="1" applyFont="1" applyBorder="1" applyAlignment="1">
      <alignment horizontal="center" vertical="top"/>
    </xf>
    <xf numFmtId="0" fontId="9" fillId="2" borderId="1" xfId="0" applyFont="1" applyFill="1" applyBorder="1" applyProtection="1">
      <protection locked="0"/>
    </xf>
    <xf numFmtId="49" fontId="9" fillId="2" borderId="1" xfId="0" applyNumberFormat="1" applyFont="1" applyFill="1" applyBorder="1" applyProtection="1">
      <protection locked="0"/>
    </xf>
    <xf numFmtId="14" fontId="9" fillId="2" borderId="1" xfId="0" applyNumberFormat="1" applyFont="1" applyFill="1" applyBorder="1" applyAlignment="1" applyProtection="1">
      <alignment horizontal="left" vertical="top" wrapText="1"/>
      <protection locked="0"/>
    </xf>
    <xf numFmtId="0" fontId="9" fillId="2" borderId="1" xfId="0" applyFont="1" applyFill="1" applyBorder="1" applyAlignment="1" applyProtection="1">
      <alignment horizontal="left" vertical="top" wrapText="1"/>
      <protection locked="0"/>
    </xf>
    <xf numFmtId="165" fontId="5" fillId="0" borderId="0" xfId="0" applyNumberFormat="1" applyFont="1" applyAlignment="1">
      <alignment horizontal="left" vertical="top"/>
    </xf>
    <xf numFmtId="164" fontId="5" fillId="0" borderId="0" xfId="0" applyNumberFormat="1" applyFont="1" applyAlignment="1">
      <alignment vertical="top"/>
    </xf>
    <xf numFmtId="0" fontId="12" fillId="0" borderId="0" xfId="0" applyFont="1" applyAlignment="1">
      <alignment horizontal="left" indent="22"/>
    </xf>
    <xf numFmtId="164" fontId="12" fillId="0" borderId="0" xfId="0" applyNumberFormat="1" applyFont="1"/>
    <xf numFmtId="164" fontId="8" fillId="0" borderId="0" xfId="2" applyNumberFormat="1" applyFont="1" applyAlignment="1">
      <alignment vertical="center"/>
    </xf>
    <xf numFmtId="0" fontId="9" fillId="0" borderId="0" xfId="0" applyFont="1" applyAlignment="1">
      <alignment horizontal="left" vertical="top" wrapText="1"/>
    </xf>
    <xf numFmtId="0" fontId="9" fillId="0" borderId="0" xfId="0" applyFont="1" applyAlignment="1">
      <alignment vertical="top"/>
    </xf>
    <xf numFmtId="0" fontId="10" fillId="0" borderId="0" xfId="0" applyFont="1" applyAlignment="1">
      <alignment vertical="top" wrapText="1"/>
    </xf>
    <xf numFmtId="0" fontId="9" fillId="0" borderId="0" xfId="0" applyFont="1" applyAlignment="1">
      <alignment vertical="top" wrapText="1"/>
    </xf>
    <xf numFmtId="0" fontId="9" fillId="0" borderId="0" xfId="0" applyFont="1" applyAlignment="1">
      <alignment wrapText="1"/>
    </xf>
    <xf numFmtId="0" fontId="10" fillId="0" borderId="0" xfId="0" applyFont="1" applyAlignment="1">
      <alignment horizontal="left" vertical="top"/>
    </xf>
    <xf numFmtId="0" fontId="10" fillId="0" borderId="0" xfId="0" applyFont="1" applyAlignment="1">
      <alignment vertical="top"/>
    </xf>
    <xf numFmtId="0" fontId="10" fillId="0" borderId="0" xfId="0" applyFont="1"/>
    <xf numFmtId="0" fontId="6" fillId="0" borderId="8" xfId="0" applyFont="1" applyBorder="1" applyAlignment="1">
      <alignment horizontal="center" vertical="top"/>
    </xf>
    <xf numFmtId="164" fontId="5" fillId="0" borderId="0" xfId="0" applyNumberFormat="1" applyFont="1" applyAlignment="1">
      <alignment horizontal="left" vertical="top" indent="38"/>
    </xf>
    <xf numFmtId="0" fontId="6" fillId="0" borderId="13" xfId="0" applyFont="1" applyBorder="1" applyAlignment="1">
      <alignment horizontal="center"/>
    </xf>
    <xf numFmtId="164" fontId="4" fillId="0" borderId="0" xfId="0" applyNumberFormat="1" applyFont="1" applyAlignment="1">
      <alignment vertical="top" wrapText="1"/>
    </xf>
    <xf numFmtId="49" fontId="9" fillId="2" borderId="1" xfId="0" applyNumberFormat="1" applyFont="1" applyFill="1" applyBorder="1" applyAlignment="1" applyProtection="1">
      <alignment horizontal="right"/>
      <protection locked="0"/>
    </xf>
    <xf numFmtId="167" fontId="9" fillId="0" borderId="0" xfId="3" applyNumberFormat="1" applyFont="1" applyBorder="1" applyAlignment="1" applyProtection="1">
      <alignment horizontal="right"/>
    </xf>
    <xf numFmtId="167" fontId="9" fillId="0" borderId="0" xfId="0" applyNumberFormat="1" applyFont="1" applyAlignment="1">
      <alignment horizontal="right"/>
    </xf>
    <xf numFmtId="167" fontId="9" fillId="0" borderId="2" xfId="3" applyNumberFormat="1" applyFont="1" applyBorder="1" applyAlignment="1" applyProtection="1">
      <alignment horizontal="right"/>
    </xf>
    <xf numFmtId="167" fontId="12" fillId="0" borderId="0" xfId="0" applyNumberFormat="1" applyFont="1" applyAlignment="1">
      <alignment horizontal="left"/>
    </xf>
    <xf numFmtId="164" fontId="6" fillId="0" borderId="15" xfId="0" applyNumberFormat="1" applyFont="1" applyBorder="1" applyAlignment="1">
      <alignment horizontal="center"/>
    </xf>
    <xf numFmtId="167" fontId="9" fillId="0" borderId="0" xfId="0" applyNumberFormat="1" applyFont="1" applyAlignment="1">
      <alignment horizontal="right" wrapText="1"/>
    </xf>
    <xf numFmtId="167" fontId="9" fillId="0" borderId="0" xfId="0" applyNumberFormat="1" applyFont="1"/>
    <xf numFmtId="164" fontId="5" fillId="0" borderId="0" xfId="0" applyNumberFormat="1" applyFont="1" applyAlignment="1">
      <alignment horizontal="right" vertical="top" indent="40"/>
    </xf>
    <xf numFmtId="0" fontId="5" fillId="0" borderId="0" xfId="0" applyFont="1" applyAlignment="1">
      <alignment horizontal="right" indent="40"/>
    </xf>
    <xf numFmtId="166" fontId="9" fillId="0" borderId="0" xfId="3" applyNumberFormat="1" applyFont="1" applyBorder="1" applyAlignment="1" applyProtection="1">
      <alignment horizontal="center"/>
    </xf>
    <xf numFmtId="0" fontId="9" fillId="0" borderId="0" xfId="0" applyFont="1" applyAlignment="1">
      <alignment horizontal="center" vertical="top"/>
    </xf>
    <xf numFmtId="164" fontId="6" fillId="0" borderId="0" xfId="0" applyNumberFormat="1" applyFont="1" applyAlignment="1">
      <alignment horizontal="left" vertical="top" indent="21"/>
    </xf>
    <xf numFmtId="0" fontId="5" fillId="0" borderId="0" xfId="0" applyFont="1" applyAlignment="1">
      <alignment horizontal="center" vertical="top"/>
    </xf>
    <xf numFmtId="0" fontId="6" fillId="0" borderId="10" xfId="0" applyFont="1" applyBorder="1" applyAlignment="1">
      <alignment horizontal="center"/>
    </xf>
    <xf numFmtId="167" fontId="9" fillId="0" borderId="11" xfId="3" applyNumberFormat="1" applyFont="1" applyFill="1" applyBorder="1" applyAlignment="1" applyProtection="1">
      <alignment horizontal="center"/>
    </xf>
    <xf numFmtId="164" fontId="9" fillId="0" borderId="5" xfId="0" applyNumberFormat="1" applyFont="1" applyBorder="1" applyAlignment="1">
      <alignment horizontal="center" wrapText="1"/>
    </xf>
    <xf numFmtId="164" fontId="6" fillId="0" borderId="0" xfId="0" applyNumberFormat="1" applyFont="1" applyAlignment="1">
      <alignment vertical="top"/>
    </xf>
    <xf numFmtId="0" fontId="9" fillId="0" borderId="4" xfId="0" applyFont="1" applyBorder="1" applyAlignment="1">
      <alignment horizontal="left"/>
    </xf>
    <xf numFmtId="0" fontId="9" fillId="0" borderId="8" xfId="0" applyFont="1" applyBorder="1" applyAlignment="1">
      <alignment horizontal="right"/>
    </xf>
    <xf numFmtId="0" fontId="6" fillId="0" borderId="2" xfId="0" applyFont="1" applyBorder="1" applyAlignment="1">
      <alignment horizontal="center" vertical="center" wrapText="1"/>
    </xf>
    <xf numFmtId="0" fontId="6" fillId="0" borderId="0" xfId="0" applyFont="1" applyAlignment="1">
      <alignment horizontal="center" vertical="center" wrapText="1"/>
    </xf>
    <xf numFmtId="0" fontId="9" fillId="0" borderId="0" xfId="0" applyFont="1" applyAlignment="1">
      <alignment horizontal="center" vertical="center" wrapText="1"/>
    </xf>
    <xf numFmtId="169" fontId="9" fillId="2" borderId="1" xfId="0" applyNumberFormat="1" applyFont="1" applyFill="1" applyBorder="1" applyAlignment="1" applyProtection="1">
      <alignment horizontal="right" vertical="top"/>
      <protection locked="0"/>
    </xf>
    <xf numFmtId="2" fontId="9" fillId="0" borderId="0" xfId="3" applyNumberFormat="1" applyFont="1" applyBorder="1" applyAlignment="1" applyProtection="1">
      <alignment horizontal="right"/>
    </xf>
    <xf numFmtId="168" fontId="9" fillId="2" borderId="1" xfId="3" applyNumberFormat="1" applyFont="1" applyFill="1" applyBorder="1" applyAlignment="1" applyProtection="1">
      <alignment horizontal="right"/>
      <protection locked="0"/>
    </xf>
    <xf numFmtId="168" fontId="9" fillId="2" borderId="11" xfId="3" applyNumberFormat="1" applyFont="1" applyFill="1" applyBorder="1" applyAlignment="1" applyProtection="1">
      <alignment horizontal="right"/>
      <protection locked="0"/>
    </xf>
    <xf numFmtId="168" fontId="9" fillId="0" borderId="13" xfId="3" applyNumberFormat="1" applyFont="1" applyBorder="1" applyAlignment="1" applyProtection="1">
      <alignment horizontal="right"/>
    </xf>
    <xf numFmtId="168" fontId="9" fillId="0" borderId="0" xfId="3" applyNumberFormat="1" applyFont="1" applyBorder="1" applyAlignment="1" applyProtection="1">
      <alignment horizontal="right"/>
    </xf>
    <xf numFmtId="168" fontId="9" fillId="2" borderId="14" xfId="3" applyNumberFormat="1" applyFont="1" applyFill="1" applyBorder="1" applyAlignment="1" applyProtection="1">
      <alignment horizontal="right"/>
      <protection locked="0"/>
    </xf>
    <xf numFmtId="168" fontId="9" fillId="0" borderId="0" xfId="0" applyNumberFormat="1" applyFont="1" applyAlignment="1">
      <alignment horizontal="right"/>
    </xf>
    <xf numFmtId="164" fontId="9" fillId="0" borderId="4" xfId="0" applyNumberFormat="1" applyFont="1" applyBorder="1" applyAlignment="1">
      <alignment horizontal="right" vertical="center" wrapText="1"/>
    </xf>
    <xf numFmtId="168" fontId="9" fillId="0" borderId="2" xfId="3" applyNumberFormat="1" applyFont="1" applyBorder="1" applyAlignment="1" applyProtection="1">
      <alignment horizontal="right"/>
    </xf>
    <xf numFmtId="1" fontId="9" fillId="0" borderId="0" xfId="0" applyNumberFormat="1" applyFont="1" applyAlignment="1">
      <alignment horizontal="left" vertical="top"/>
    </xf>
    <xf numFmtId="0" fontId="6" fillId="0" borderId="0" xfId="0" applyFont="1" applyAlignment="1">
      <alignment horizontal="left" vertical="top"/>
    </xf>
    <xf numFmtId="2" fontId="9" fillId="2" borderId="1" xfId="0" applyNumberFormat="1" applyFont="1" applyFill="1" applyBorder="1" applyAlignment="1" applyProtection="1">
      <alignment horizontal="left" vertical="top"/>
      <protection locked="0"/>
    </xf>
    <xf numFmtId="164" fontId="9" fillId="0" borderId="0" xfId="0" applyNumberFormat="1" applyFont="1" applyAlignment="1">
      <alignment horizontal="left" vertical="top"/>
    </xf>
    <xf numFmtId="164" fontId="9" fillId="0" borderId="0" xfId="0" quotePrefix="1" applyNumberFormat="1" applyFont="1"/>
    <xf numFmtId="164" fontId="9" fillId="0" borderId="0" xfId="0" quotePrefix="1" applyNumberFormat="1" applyFont="1" applyAlignment="1">
      <alignment wrapText="1"/>
    </xf>
    <xf numFmtId="0" fontId="16" fillId="0" borderId="0" xfId="0" applyFont="1"/>
    <xf numFmtId="37" fontId="6" fillId="2" borderId="1" xfId="3" applyNumberFormat="1" applyFont="1" applyFill="1" applyBorder="1" applyAlignment="1" applyProtection="1">
      <alignment horizontal="right" vertical="top"/>
      <protection locked="0"/>
    </xf>
    <xf numFmtId="37" fontId="6" fillId="0" borderId="0" xfId="3" applyNumberFormat="1" applyFont="1" applyBorder="1" applyAlignment="1" applyProtection="1">
      <alignment horizontal="right" vertical="top"/>
    </xf>
    <xf numFmtId="37" fontId="5" fillId="0" borderId="0" xfId="3" applyNumberFormat="1" applyFont="1" applyBorder="1" applyAlignment="1" applyProtection="1">
      <alignment horizontal="right" vertical="top"/>
    </xf>
    <xf numFmtId="3" fontId="9" fillId="0" borderId="0" xfId="3" applyNumberFormat="1" applyFont="1" applyBorder="1" applyAlignment="1" applyProtection="1">
      <alignment horizontal="right"/>
    </xf>
    <xf numFmtId="0" fontId="6" fillId="0" borderId="8" xfId="0" applyFont="1" applyBorder="1" applyAlignment="1">
      <alignment horizontal="center"/>
    </xf>
    <xf numFmtId="0" fontId="10" fillId="0" borderId="0" xfId="0" applyFont="1" applyAlignment="1">
      <alignment horizontal="right" vertical="top" wrapText="1"/>
    </xf>
    <xf numFmtId="168" fontId="9" fillId="13" borderId="1" xfId="3" applyNumberFormat="1" applyFont="1" applyFill="1" applyBorder="1" applyAlignment="1" applyProtection="1">
      <alignment horizontal="right"/>
    </xf>
    <xf numFmtId="168" fontId="9" fillId="13" borderId="13" xfId="3" applyNumberFormat="1" applyFont="1" applyFill="1" applyBorder="1" applyAlignment="1" applyProtection="1">
      <alignment horizontal="right"/>
    </xf>
    <xf numFmtId="168" fontId="9" fillId="13" borderId="10" xfId="3" applyNumberFormat="1" applyFont="1" applyFill="1" applyBorder="1" applyAlignment="1" applyProtection="1">
      <alignment horizontal="right"/>
    </xf>
    <xf numFmtId="168" fontId="9" fillId="13" borderId="11" xfId="3" applyNumberFormat="1" applyFont="1" applyFill="1" applyBorder="1" applyAlignment="1" applyProtection="1">
      <alignment horizontal="right"/>
    </xf>
    <xf numFmtId="168" fontId="9" fillId="13" borderId="0" xfId="3" applyNumberFormat="1" applyFont="1" applyFill="1" applyBorder="1" applyAlignment="1" applyProtection="1">
      <alignment horizontal="right"/>
    </xf>
    <xf numFmtId="168" fontId="9" fillId="13" borderId="3" xfId="3" applyNumberFormat="1" applyFont="1" applyFill="1" applyBorder="1" applyAlignment="1" applyProtection="1">
      <alignment horizontal="right"/>
    </xf>
    <xf numFmtId="168" fontId="9" fillId="13" borderId="12" xfId="3" applyNumberFormat="1" applyFont="1" applyFill="1" applyBorder="1" applyAlignment="1" applyProtection="1">
      <alignment horizontal="right"/>
    </xf>
    <xf numFmtId="168" fontId="9" fillId="13" borderId="4" xfId="3" applyNumberFormat="1" applyFont="1" applyFill="1" applyBorder="1" applyAlignment="1" applyProtection="1">
      <alignment horizontal="right"/>
    </xf>
    <xf numFmtId="168" fontId="9" fillId="13" borderId="9" xfId="3" applyNumberFormat="1" applyFont="1" applyFill="1" applyBorder="1" applyAlignment="1" applyProtection="1">
      <alignment horizontal="right"/>
    </xf>
    <xf numFmtId="3" fontId="9" fillId="13" borderId="10" xfId="3" applyNumberFormat="1" applyFont="1" applyFill="1" applyBorder="1" applyAlignment="1" applyProtection="1">
      <alignment horizontal="right"/>
    </xf>
    <xf numFmtId="2" fontId="9" fillId="13" borderId="10" xfId="3" applyNumberFormat="1" applyFont="1" applyFill="1" applyBorder="1" applyAlignment="1" applyProtection="1">
      <alignment horizontal="right"/>
    </xf>
    <xf numFmtId="2" fontId="9" fillId="13" borderId="11" xfId="3" applyNumberFormat="1" applyFont="1" applyFill="1" applyBorder="1" applyAlignment="1" applyProtection="1">
      <alignment horizontal="right"/>
    </xf>
    <xf numFmtId="168" fontId="9" fillId="14" borderId="0" xfId="3" applyNumberFormat="1" applyFont="1" applyFill="1" applyBorder="1" applyAlignment="1" applyProtection="1">
      <alignment horizontal="right"/>
    </xf>
    <xf numFmtId="168" fontId="9" fillId="14" borderId="1" xfId="3" applyNumberFormat="1" applyFont="1" applyFill="1" applyBorder="1" applyAlignment="1" applyProtection="1">
      <alignment horizontal="right"/>
    </xf>
    <xf numFmtId="168" fontId="9" fillId="14" borderId="5" xfId="3" applyNumberFormat="1" applyFont="1" applyFill="1" applyBorder="1" applyAlignment="1" applyProtection="1">
      <alignment horizontal="right"/>
    </xf>
    <xf numFmtId="168" fontId="9" fillId="14" borderId="10" xfId="5" applyNumberFormat="1" applyFont="1" applyFill="1" applyBorder="1" applyAlignment="1" applyProtection="1">
      <alignment horizontal="right"/>
    </xf>
    <xf numFmtId="168" fontId="9" fillId="14" borderId="11" xfId="5" applyNumberFormat="1" applyFont="1" applyFill="1" applyBorder="1" applyAlignment="1" applyProtection="1">
      <alignment horizontal="right"/>
    </xf>
    <xf numFmtId="166" fontId="9" fillId="0" borderId="0" xfId="3" applyNumberFormat="1" applyFont="1" applyFill="1" applyBorder="1" applyAlignment="1" applyProtection="1">
      <alignment horizontal="right"/>
    </xf>
    <xf numFmtId="168" fontId="9" fillId="13" borderId="8" xfId="3" applyNumberFormat="1" applyFont="1" applyFill="1" applyBorder="1" applyAlignment="1" applyProtection="1">
      <alignment horizontal="right"/>
    </xf>
    <xf numFmtId="3" fontId="9" fillId="13" borderId="8" xfId="3" applyNumberFormat="1" applyFont="1" applyFill="1" applyBorder="1" applyAlignment="1" applyProtection="1">
      <alignment horizontal="right"/>
    </xf>
    <xf numFmtId="2" fontId="9" fillId="13" borderId="8" xfId="3" applyNumberFormat="1" applyFont="1" applyFill="1" applyBorder="1" applyAlignment="1" applyProtection="1">
      <alignment horizontal="right"/>
    </xf>
    <xf numFmtId="168" fontId="9" fillId="14" borderId="8" xfId="3" applyNumberFormat="1" applyFont="1" applyFill="1" applyBorder="1" applyAlignment="1" applyProtection="1">
      <alignment horizontal="right"/>
    </xf>
    <xf numFmtId="168" fontId="9" fillId="13" borderId="8" xfId="1" applyNumberFormat="1" applyFont="1" applyFill="1" applyBorder="1" applyAlignment="1" applyProtection="1">
      <alignment horizontal="right"/>
    </xf>
    <xf numFmtId="168" fontId="9" fillId="13" borderId="10" xfId="1" applyNumberFormat="1" applyFont="1" applyFill="1" applyBorder="1" applyAlignment="1" applyProtection="1">
      <alignment horizontal="right"/>
    </xf>
    <xf numFmtId="49" fontId="9" fillId="0" borderId="8" xfId="0" applyNumberFormat="1" applyFont="1" applyBorder="1" applyAlignment="1">
      <alignment horizontal="right"/>
    </xf>
    <xf numFmtId="167" fontId="9" fillId="0" borderId="0" xfId="3" applyNumberFormat="1" applyFont="1" applyFill="1" applyBorder="1" applyAlignment="1" applyProtection="1">
      <alignment horizontal="right"/>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0" xfId="0" applyFont="1" applyAlignment="1">
      <alignment horizontal="center" vertical="center"/>
    </xf>
    <xf numFmtId="166" fontId="9" fillId="0" borderId="0" xfId="3" applyNumberFormat="1" applyFont="1" applyBorder="1" applyAlignment="1" applyProtection="1">
      <alignment horizontal="center" vertical="center"/>
    </xf>
    <xf numFmtId="9" fontId="9" fillId="0" borderId="14" xfId="1" applyFont="1" applyBorder="1" applyAlignment="1" applyProtection="1">
      <alignment horizontal="center"/>
    </xf>
    <xf numFmtId="9" fontId="9" fillId="0" borderId="0" xfId="1" applyFont="1" applyBorder="1" applyAlignment="1" applyProtection="1">
      <alignment horizontal="center"/>
    </xf>
    <xf numFmtId="0" fontId="15" fillId="0" borderId="0" xfId="0" applyFont="1"/>
    <xf numFmtId="0" fontId="9" fillId="2" borderId="1" xfId="0" applyFont="1" applyFill="1" applyBorder="1" applyAlignment="1" applyProtection="1">
      <alignment horizontal="left" vertical="top"/>
      <protection locked="0"/>
    </xf>
    <xf numFmtId="9" fontId="9" fillId="2" borderId="1" xfId="1" applyFont="1" applyFill="1" applyBorder="1" applyAlignment="1" applyProtection="1">
      <alignment horizontal="center"/>
      <protection locked="0"/>
    </xf>
    <xf numFmtId="43" fontId="9" fillId="2" borderId="1" xfId="0" applyNumberFormat="1" applyFont="1" applyFill="1" applyBorder="1" applyAlignment="1" applyProtection="1">
      <alignment horizontal="center" vertical="center"/>
      <protection locked="0"/>
    </xf>
    <xf numFmtId="49" fontId="9" fillId="2" borderId="11" xfId="3" applyNumberFormat="1" applyFont="1" applyFill="1" applyBorder="1" applyAlignment="1" applyProtection="1">
      <alignment horizontal="right"/>
      <protection locked="0"/>
    </xf>
    <xf numFmtId="49" fontId="9" fillId="0" borderId="1" xfId="3" applyNumberFormat="1" applyFont="1" applyFill="1" applyBorder="1" applyAlignment="1" applyProtection="1">
      <alignment horizontal="center"/>
    </xf>
    <xf numFmtId="166" fontId="9" fillId="2" borderId="11" xfId="3" applyNumberFormat="1" applyFont="1" applyFill="1" applyBorder="1" applyAlignment="1" applyProtection="1">
      <alignment horizontal="center" vertical="center"/>
      <protection locked="0"/>
    </xf>
    <xf numFmtId="0" fontId="14" fillId="0" borderId="0" xfId="0" applyFont="1" applyAlignment="1">
      <alignment horizontal="center" vertical="center"/>
    </xf>
    <xf numFmtId="0" fontId="25" fillId="0" borderId="0" xfId="0" applyFont="1"/>
    <xf numFmtId="0" fontId="24" fillId="0" borderId="0" xfId="0" applyFont="1"/>
    <xf numFmtId="9" fontId="9" fillId="13" borderId="14" xfId="1" applyFont="1" applyFill="1" applyBorder="1" applyAlignment="1" applyProtection="1">
      <alignment horizontal="right"/>
    </xf>
    <xf numFmtId="9" fontId="9" fillId="13" borderId="12" xfId="1" applyFont="1" applyFill="1" applyBorder="1" applyAlignment="1" applyProtection="1">
      <alignment horizontal="right"/>
    </xf>
    <xf numFmtId="9" fontId="9" fillId="13" borderId="9" xfId="1" applyFont="1" applyFill="1" applyBorder="1" applyAlignment="1" applyProtection="1">
      <alignment horizontal="right"/>
    </xf>
    <xf numFmtId="9" fontId="9" fillId="0" borderId="7" xfId="1" applyFont="1" applyFill="1" applyBorder="1" applyAlignment="1" applyProtection="1">
      <alignment horizontal="right"/>
    </xf>
    <xf numFmtId="9" fontId="9" fillId="0" borderId="0" xfId="1" applyFont="1" applyBorder="1" applyAlignment="1" applyProtection="1">
      <alignment horizontal="right"/>
    </xf>
    <xf numFmtId="168" fontId="9" fillId="13" borderId="1" xfId="3" applyNumberFormat="1" applyFont="1" applyFill="1" applyBorder="1" applyAlignment="1" applyProtection="1">
      <alignment horizontal="right" wrapText="1"/>
    </xf>
    <xf numFmtId="164" fontId="6" fillId="0" borderId="4" xfId="0" applyNumberFormat="1" applyFont="1" applyBorder="1" applyAlignment="1">
      <alignment horizontal="right"/>
    </xf>
    <xf numFmtId="164" fontId="6" fillId="0" borderId="5" xfId="0" applyNumberFormat="1" applyFont="1" applyBorder="1" applyAlignment="1">
      <alignment horizontal="left"/>
    </xf>
    <xf numFmtId="164" fontId="9" fillId="0" borderId="0" xfId="0" applyNumberFormat="1" applyFont="1" applyAlignment="1">
      <alignment horizontal="right" vertical="center"/>
    </xf>
    <xf numFmtId="1" fontId="6" fillId="0" borderId="0" xfId="0" applyNumberFormat="1" applyFont="1" applyAlignment="1">
      <alignment horizontal="right" vertical="center"/>
    </xf>
    <xf numFmtId="1" fontId="9" fillId="0" borderId="0" xfId="0" applyNumberFormat="1" applyFont="1" applyAlignment="1">
      <alignment horizontal="right" vertical="center"/>
    </xf>
    <xf numFmtId="164" fontId="9" fillId="0" borderId="0" xfId="0" applyNumberFormat="1" applyFont="1" applyAlignment="1">
      <alignment horizontal="right" vertical="center" wrapText="1"/>
    </xf>
    <xf numFmtId="1" fontId="6" fillId="0" borderId="0" xfId="0" applyNumberFormat="1" applyFont="1" applyAlignment="1">
      <alignment horizontal="right" vertical="center" wrapText="1"/>
    </xf>
    <xf numFmtId="0" fontId="19" fillId="0" borderId="2" xfId="0" applyFont="1" applyBorder="1" applyAlignment="1">
      <alignment horizontal="center" vertical="center" wrapText="1"/>
    </xf>
    <xf numFmtId="1" fontId="5" fillId="0" borderId="0" xfId="0" applyNumberFormat="1" applyFont="1" applyAlignment="1">
      <alignment horizontal="right"/>
    </xf>
    <xf numFmtId="164" fontId="5" fillId="0" borderId="4" xfId="0" applyNumberFormat="1" applyFont="1" applyBorder="1" applyAlignment="1">
      <alignment horizontal="right"/>
    </xf>
    <xf numFmtId="168" fontId="12" fillId="13" borderId="1" xfId="3" applyNumberFormat="1" applyFont="1" applyFill="1" applyBorder="1" applyAlignment="1" applyProtection="1">
      <alignment horizontal="center" vertical="center"/>
    </xf>
    <xf numFmtId="0" fontId="17" fillId="2" borderId="1" xfId="4" applyFill="1" applyBorder="1" applyProtection="1">
      <protection locked="0"/>
    </xf>
    <xf numFmtId="37" fontId="9" fillId="13" borderId="1" xfId="3" applyNumberFormat="1" applyFont="1" applyFill="1" applyBorder="1" applyAlignment="1" applyProtection="1">
      <alignment horizontal="left" vertical="top"/>
    </xf>
    <xf numFmtId="0" fontId="6" fillId="0" borderId="11" xfId="0" applyFont="1" applyBorder="1" applyAlignment="1">
      <alignment horizontal="center"/>
    </xf>
    <xf numFmtId="3" fontId="9" fillId="2" borderId="1" xfId="3" applyNumberFormat="1" applyFont="1" applyFill="1" applyBorder="1" applyAlignment="1" applyProtection="1">
      <alignment horizontal="right" vertical="top"/>
      <protection locked="0"/>
    </xf>
    <xf numFmtId="38" fontId="0" fillId="0" borderId="0" xfId="0" applyNumberFormat="1"/>
    <xf numFmtId="14" fontId="0" fillId="0" borderId="0" xfId="0" applyNumberFormat="1"/>
    <xf numFmtId="0" fontId="0" fillId="0" borderId="0" xfId="0" applyAlignment="1">
      <alignment horizontal="center"/>
    </xf>
    <xf numFmtId="0" fontId="0" fillId="0" borderId="0" xfId="0" applyAlignment="1">
      <alignment horizontal="center" vertical="top"/>
    </xf>
    <xf numFmtId="0" fontId="0" fillId="0" borderId="0" xfId="0" applyAlignment="1">
      <alignment horizontal="center" vertical="center"/>
    </xf>
    <xf numFmtId="49" fontId="4" fillId="2" borderId="31" xfId="2" applyNumberFormat="1" applyFont="1" applyFill="1" applyBorder="1" applyAlignment="1" applyProtection="1">
      <alignment horizontal="center" vertical="center" wrapText="1"/>
      <protection locked="0"/>
    </xf>
    <xf numFmtId="14" fontId="4" fillId="2" borderId="31" xfId="2" applyNumberFormat="1" applyFont="1" applyFill="1" applyBorder="1" applyAlignment="1" applyProtection="1">
      <alignment horizontal="center" vertical="center" wrapText="1"/>
      <protection locked="0"/>
    </xf>
    <xf numFmtId="0" fontId="0" fillId="0" borderId="0" xfId="0" quotePrefix="1"/>
    <xf numFmtId="0" fontId="45" fillId="0" borderId="0" xfId="0" applyFont="1" applyAlignment="1" applyProtection="1">
      <alignment horizontal="right" vertical="center"/>
      <protection hidden="1"/>
    </xf>
    <xf numFmtId="0" fontId="48" fillId="0" borderId="0" xfId="0" applyFont="1" applyAlignment="1" applyProtection="1">
      <alignment horizontal="right" vertical="center"/>
      <protection hidden="1"/>
    </xf>
    <xf numFmtId="0" fontId="9" fillId="0" borderId="0" xfId="0" applyFont="1" applyAlignment="1">
      <alignment horizontal="right" vertical="center" wrapText="1"/>
    </xf>
    <xf numFmtId="164" fontId="6" fillId="0" borderId="0" xfId="0" applyNumberFormat="1" applyFont="1" applyAlignment="1">
      <alignment horizontal="right" vertical="top"/>
    </xf>
    <xf numFmtId="0" fontId="6" fillId="0" borderId="0" xfId="0" applyFont="1" applyAlignment="1">
      <alignment horizontal="centerContinuous"/>
    </xf>
    <xf numFmtId="0" fontId="9" fillId="0" borderId="0" xfId="0" applyFont="1" applyAlignment="1">
      <alignment horizontal="centerContinuous" vertical="top"/>
    </xf>
    <xf numFmtId="2" fontId="6" fillId="0" borderId="4" xfId="0" applyNumberFormat="1" applyFont="1" applyBorder="1" applyAlignment="1">
      <alignment horizontal="right" vertical="center"/>
    </xf>
    <xf numFmtId="164" fontId="6" fillId="0" borderId="4" xfId="0" applyNumberFormat="1" applyFont="1" applyBorder="1" applyAlignment="1">
      <alignment horizontal="right" vertical="center"/>
    </xf>
    <xf numFmtId="164" fontId="6" fillId="0" borderId="5" xfId="0" applyNumberFormat="1" applyFont="1" applyBorder="1" applyAlignment="1">
      <alignment horizontal="center" wrapText="1"/>
    </xf>
    <xf numFmtId="164" fontId="6" fillId="0" borderId="6" xfId="0" applyNumberFormat="1" applyFont="1" applyBorder="1" applyAlignment="1">
      <alignment horizontal="center" wrapText="1"/>
    </xf>
    <xf numFmtId="164" fontId="6" fillId="0" borderId="2" xfId="0" applyNumberFormat="1" applyFont="1" applyBorder="1" applyAlignment="1">
      <alignment horizontal="center" wrapText="1"/>
    </xf>
    <xf numFmtId="164" fontId="12" fillId="0" borderId="0" xfId="0" applyNumberFormat="1" applyFont="1" applyAlignment="1">
      <alignment horizontal="center"/>
    </xf>
    <xf numFmtId="0" fontId="50" fillId="0" borderId="0" xfId="0" applyFont="1" applyAlignment="1">
      <alignment horizontal="left" vertical="top" wrapText="1"/>
    </xf>
    <xf numFmtId="0" fontId="9" fillId="0" borderId="15" xfId="0" applyFont="1" applyBorder="1"/>
    <xf numFmtId="0" fontId="9" fillId="2" borderId="1" xfId="0" applyFont="1" applyFill="1" applyBorder="1" applyAlignment="1" applyProtection="1">
      <alignment horizontal="left" vertical="center"/>
      <protection locked="0"/>
    </xf>
    <xf numFmtId="169" fontId="9" fillId="0" borderId="0" xfId="0" applyNumberFormat="1" applyFont="1"/>
    <xf numFmtId="0" fontId="0" fillId="0" borderId="0" xfId="0" applyAlignment="1">
      <alignment horizontal="fill"/>
    </xf>
    <xf numFmtId="0" fontId="9" fillId="0" borderId="5" xfId="0" applyFont="1" applyBorder="1" applyAlignment="1">
      <alignment horizontal="right"/>
    </xf>
    <xf numFmtId="0" fontId="9" fillId="2" borderId="11" xfId="0" applyFont="1" applyFill="1" applyBorder="1" applyAlignment="1" applyProtection="1">
      <alignment horizontal="center" vertical="center"/>
      <protection locked="0"/>
    </xf>
    <xf numFmtId="168" fontId="9" fillId="14" borderId="9" xfId="3" applyNumberFormat="1" applyFont="1" applyFill="1" applyBorder="1" applyAlignment="1" applyProtection="1">
      <alignment horizontal="right"/>
    </xf>
    <xf numFmtId="167" fontId="9" fillId="0" borderId="10" xfId="3" applyNumberFormat="1" applyFont="1" applyBorder="1" applyAlignment="1" applyProtection="1">
      <alignment horizontal="right"/>
    </xf>
    <xf numFmtId="166" fontId="9" fillId="0" borderId="10" xfId="3" applyNumberFormat="1" applyFont="1" applyBorder="1" applyAlignment="1" applyProtection="1">
      <alignment horizontal="center" vertical="center"/>
    </xf>
    <xf numFmtId="166" fontId="3" fillId="0" borderId="11" xfId="3" applyNumberFormat="1" applyFont="1" applyBorder="1" applyAlignment="1" applyProtection="1">
      <alignment horizontal="right" vertical="center"/>
    </xf>
    <xf numFmtId="168" fontId="9" fillId="0" borderId="7" xfId="3" applyNumberFormat="1" applyFont="1" applyBorder="1" applyAlignment="1" applyProtection="1">
      <alignment horizontal="right"/>
    </xf>
    <xf numFmtId="166" fontId="9" fillId="0" borderId="8" xfId="3" applyNumberFormat="1" applyFont="1" applyBorder="1" applyAlignment="1" applyProtection="1">
      <alignment horizontal="right"/>
    </xf>
    <xf numFmtId="168" fontId="6" fillId="14" borderId="1" xfId="3" applyNumberFormat="1" applyFont="1" applyFill="1" applyBorder="1" applyAlignment="1" applyProtection="1">
      <alignment vertical="top"/>
    </xf>
    <xf numFmtId="168" fontId="9" fillId="14" borderId="1" xfId="3" applyNumberFormat="1" applyFont="1" applyFill="1" applyBorder="1" applyAlignment="1" applyProtection="1">
      <alignment horizontal="right" wrapText="1"/>
    </xf>
    <xf numFmtId="166" fontId="9" fillId="13" borderId="1" xfId="3" applyNumberFormat="1" applyFont="1" applyFill="1" applyBorder="1" applyAlignment="1" applyProtection="1"/>
    <xf numFmtId="168" fontId="9" fillId="14" borderId="11" xfId="3" applyNumberFormat="1" applyFont="1" applyFill="1" applyBorder="1" applyAlignment="1" applyProtection="1">
      <alignment horizontal="right"/>
    </xf>
    <xf numFmtId="166" fontId="9" fillId="0" borderId="1" xfId="3" applyNumberFormat="1" applyFont="1" applyBorder="1" applyAlignment="1" applyProtection="1">
      <alignment horizontal="center" vertical="center"/>
      <protection locked="0"/>
    </xf>
    <xf numFmtId="166" fontId="9" fillId="0" borderId="1" xfId="3" applyNumberFormat="1" applyFont="1" applyBorder="1" applyAlignment="1" applyProtection="1">
      <alignment horizontal="center" vertical="center"/>
    </xf>
    <xf numFmtId="168" fontId="9" fillId="0" borderId="11" xfId="3" applyNumberFormat="1" applyFont="1" applyBorder="1" applyAlignment="1" applyProtection="1">
      <alignment horizontal="right"/>
    </xf>
    <xf numFmtId="166" fontId="9" fillId="0" borderId="13" xfId="3" applyNumberFormat="1" applyFont="1" applyBorder="1" applyAlignment="1" applyProtection="1">
      <alignment horizontal="center" vertical="center"/>
    </xf>
    <xf numFmtId="0" fontId="0" fillId="0" borderId="1" xfId="0" applyBorder="1" applyAlignment="1">
      <alignment horizontal="center" vertical="center"/>
    </xf>
    <xf numFmtId="168" fontId="9" fillId="45" borderId="1" xfId="3" applyNumberFormat="1" applyFont="1" applyFill="1" applyBorder="1" applyAlignment="1" applyProtection="1">
      <alignment horizontal="right"/>
      <protection locked="0"/>
    </xf>
    <xf numFmtId="49" fontId="0" fillId="0" borderId="0" xfId="0" applyNumberFormat="1"/>
    <xf numFmtId="0" fontId="0" fillId="0" borderId="0" xfId="0" applyAlignment="1">
      <alignment vertical="top" wrapText="1"/>
    </xf>
    <xf numFmtId="0" fontId="42" fillId="2" borderId="0" xfId="0" applyFont="1" applyFill="1" applyAlignment="1" applyProtection="1">
      <alignment vertical="center" wrapText="1"/>
      <protection locked="0"/>
    </xf>
    <xf numFmtId="0" fontId="41" fillId="0" borderId="0" xfId="0" applyFont="1" applyAlignment="1">
      <alignment horizontal="right"/>
    </xf>
    <xf numFmtId="0" fontId="0" fillId="46" borderId="0" xfId="0" applyFill="1"/>
    <xf numFmtId="40" fontId="9" fillId="2" borderId="1" xfId="3" applyNumberFormat="1" applyFont="1" applyFill="1" applyBorder="1" applyAlignment="1" applyProtection="1">
      <alignment horizontal="right"/>
      <protection locked="0"/>
    </xf>
    <xf numFmtId="40" fontId="0" fillId="0" borderId="0" xfId="0" applyNumberFormat="1"/>
    <xf numFmtId="40" fontId="9" fillId="13" borderId="1" xfId="3" applyNumberFormat="1" applyFont="1" applyFill="1" applyBorder="1" applyAlignment="1" applyProtection="1"/>
    <xf numFmtId="165" fontId="6" fillId="0" borderId="4" xfId="0" applyNumberFormat="1" applyFont="1" applyBorder="1" applyAlignment="1">
      <alignment horizontal="left" vertical="top"/>
    </xf>
    <xf numFmtId="168" fontId="9" fillId="14" borderId="4" xfId="3" applyNumberFormat="1" applyFont="1" applyFill="1" applyBorder="1" applyAlignment="1" applyProtection="1">
      <alignment horizontal="right"/>
    </xf>
    <xf numFmtId="168" fontId="9" fillId="14" borderId="12" xfId="3" applyNumberFormat="1" applyFont="1" applyFill="1" applyBorder="1" applyAlignment="1" applyProtection="1">
      <alignment horizontal="right"/>
    </xf>
    <xf numFmtId="0" fontId="6" fillId="0" borderId="4" xfId="0" applyFont="1" applyBorder="1" applyAlignment="1">
      <alignment horizontal="left"/>
    </xf>
    <xf numFmtId="168" fontId="9" fillId="13" borderId="14" xfId="3" applyNumberFormat="1" applyFont="1" applyFill="1" applyBorder="1" applyAlignment="1" applyProtection="1">
      <alignment horizontal="right"/>
    </xf>
    <xf numFmtId="0" fontId="9" fillId="0" borderId="2" xfId="0" applyFont="1" applyBorder="1" applyAlignment="1">
      <alignment horizontal="right" vertical="center"/>
    </xf>
    <xf numFmtId="0" fontId="9" fillId="0" borderId="2" xfId="0" applyFont="1" applyBorder="1" applyAlignment="1">
      <alignment horizontal="right"/>
    </xf>
    <xf numFmtId="164" fontId="6" fillId="0" borderId="0" xfId="0" applyNumberFormat="1" applyFont="1" applyAlignment="1">
      <alignment horizontal="left" wrapText="1"/>
    </xf>
    <xf numFmtId="164" fontId="6" fillId="0" borderId="4" xfId="0" applyNumberFormat="1" applyFont="1" applyBorder="1" applyAlignment="1">
      <alignment horizontal="left" vertical="center"/>
    </xf>
    <xf numFmtId="9" fontId="9" fillId="13" borderId="14" xfId="1" applyFont="1" applyFill="1" applyBorder="1" applyAlignment="1" applyProtection="1">
      <alignment horizontal="right" vertical="top"/>
    </xf>
    <xf numFmtId="9" fontId="9" fillId="13" borderId="12" xfId="1" applyFont="1" applyFill="1" applyBorder="1" applyAlignment="1" applyProtection="1">
      <alignment horizontal="right" vertical="top"/>
    </xf>
    <xf numFmtId="9" fontId="9" fillId="13" borderId="9" xfId="1" applyFont="1" applyFill="1" applyBorder="1" applyAlignment="1" applyProtection="1">
      <alignment horizontal="right" vertical="top"/>
    </xf>
    <xf numFmtId="1" fontId="9" fillId="13" borderId="1" xfId="3" applyNumberFormat="1" applyFont="1" applyFill="1" applyBorder="1" applyAlignment="1" applyProtection="1">
      <alignment horizontal="right" vertical="top"/>
    </xf>
    <xf numFmtId="9" fontId="9" fillId="13" borderId="1" xfId="1" applyFont="1" applyFill="1" applyBorder="1" applyAlignment="1" applyProtection="1">
      <alignment horizontal="right" vertical="top"/>
    </xf>
    <xf numFmtId="164" fontId="9" fillId="0" borderId="4" xfId="0" applyNumberFormat="1" applyFont="1" applyBorder="1" applyAlignment="1">
      <alignment horizontal="left" wrapText="1"/>
    </xf>
    <xf numFmtId="164" fontId="9" fillId="0" borderId="4" xfId="0" applyNumberFormat="1" applyFont="1" applyBorder="1" applyAlignment="1">
      <alignment horizontal="left" vertical="center" wrapText="1"/>
    </xf>
    <xf numFmtId="9" fontId="9" fillId="0" borderId="14" xfId="1" applyFont="1" applyFill="1" applyBorder="1" applyAlignment="1" applyProtection="1">
      <alignment horizontal="right" wrapText="1"/>
    </xf>
    <xf numFmtId="10" fontId="9" fillId="0" borderId="14" xfId="1" applyNumberFormat="1" applyFont="1" applyFill="1" applyBorder="1" applyAlignment="1" applyProtection="1">
      <alignment horizontal="right" wrapText="1"/>
    </xf>
    <xf numFmtId="9" fontId="9" fillId="0" borderId="9" xfId="1" applyFont="1" applyFill="1" applyBorder="1" applyAlignment="1" applyProtection="1">
      <alignment horizontal="right" wrapText="1"/>
    </xf>
    <xf numFmtId="10" fontId="9" fillId="0" borderId="9" xfId="1" applyNumberFormat="1" applyFont="1" applyFill="1" applyBorder="1" applyAlignment="1" applyProtection="1">
      <alignment horizontal="right" wrapText="1"/>
    </xf>
    <xf numFmtId="9" fontId="9" fillId="13" borderId="14" xfId="1" applyFont="1" applyFill="1" applyBorder="1" applyAlignment="1" applyProtection="1">
      <alignment horizontal="right" wrapText="1"/>
    </xf>
    <xf numFmtId="168" fontId="9" fillId="13" borderId="14" xfId="3" applyNumberFormat="1" applyFont="1" applyFill="1" applyBorder="1" applyAlignment="1" applyProtection="1">
      <alignment horizontal="right" wrapText="1"/>
    </xf>
    <xf numFmtId="9" fontId="9" fillId="13" borderId="12" xfId="1" applyFont="1" applyFill="1" applyBorder="1" applyAlignment="1" applyProtection="1">
      <alignment horizontal="right" wrapText="1"/>
    </xf>
    <xf numFmtId="168" fontId="9" fillId="13" borderId="12" xfId="3" applyNumberFormat="1" applyFont="1" applyFill="1" applyBorder="1" applyAlignment="1" applyProtection="1">
      <alignment horizontal="right" wrapText="1"/>
    </xf>
    <xf numFmtId="168" fontId="9" fillId="13" borderId="1" xfId="3" applyNumberFormat="1" applyFont="1" applyFill="1" applyBorder="1" applyAlignment="1" applyProtection="1">
      <alignment horizontal="right" vertical="center" wrapText="1"/>
    </xf>
    <xf numFmtId="168" fontId="9" fillId="13" borderId="7" xfId="3" applyNumberFormat="1" applyFont="1" applyFill="1" applyBorder="1" applyAlignment="1" applyProtection="1">
      <alignment horizontal="right"/>
    </xf>
    <xf numFmtId="168" fontId="9" fillId="13" borderId="6" xfId="3" applyNumberFormat="1" applyFont="1" applyFill="1" applyBorder="1" applyAlignment="1" applyProtection="1">
      <alignment horizontal="right"/>
    </xf>
    <xf numFmtId="168" fontId="6" fillId="13" borderId="1" xfId="3" applyNumberFormat="1" applyFont="1" applyFill="1" applyBorder="1" applyAlignment="1" applyProtection="1">
      <alignment vertical="top"/>
    </xf>
    <xf numFmtId="9" fontId="9" fillId="13" borderId="11" xfId="1" applyFont="1" applyFill="1" applyBorder="1" applyAlignment="1" applyProtection="1">
      <alignment horizontal="right" vertical="top"/>
    </xf>
    <xf numFmtId="168" fontId="10" fillId="13" borderId="1" xfId="3" applyNumberFormat="1" applyFont="1" applyFill="1" applyBorder="1" applyAlignment="1" applyProtection="1">
      <alignment horizontal="right"/>
    </xf>
    <xf numFmtId="168" fontId="10" fillId="13" borderId="11" xfId="3" applyNumberFormat="1" applyFont="1" applyFill="1" applyBorder="1" applyAlignment="1" applyProtection="1">
      <alignment horizontal="right"/>
    </xf>
    <xf numFmtId="0" fontId="0" fillId="47" borderId="0" xfId="0" applyFill="1"/>
    <xf numFmtId="0" fontId="0" fillId="48" borderId="0" xfId="0" applyFill="1"/>
    <xf numFmtId="0" fontId="0" fillId="49" borderId="0" xfId="0" applyFill="1"/>
    <xf numFmtId="0" fontId="0" fillId="50" borderId="0" xfId="0" applyFill="1"/>
    <xf numFmtId="0" fontId="0" fillId="51" borderId="0" xfId="0" applyFill="1"/>
    <xf numFmtId="0" fontId="9" fillId="51" borderId="0" xfId="0" applyFont="1" applyFill="1"/>
    <xf numFmtId="0" fontId="16" fillId="51" borderId="0" xfId="0" applyFont="1" applyFill="1" applyAlignment="1">
      <alignment horizontal="fill"/>
    </xf>
    <xf numFmtId="0" fontId="16" fillId="51" borderId="0" xfId="0" quotePrefix="1" applyFont="1" applyFill="1" applyAlignment="1">
      <alignment horizontal="fill"/>
    </xf>
    <xf numFmtId="0" fontId="9" fillId="47" borderId="0" xfId="0" applyFont="1" applyFill="1"/>
    <xf numFmtId="0" fontId="16" fillId="47" borderId="0" xfId="0" applyFont="1" applyFill="1" applyAlignment="1">
      <alignment horizontal="fill"/>
    </xf>
    <xf numFmtId="0" fontId="16" fillId="47" borderId="0" xfId="0" quotePrefix="1" applyFont="1" applyFill="1" applyAlignment="1">
      <alignment horizontal="fill"/>
    </xf>
    <xf numFmtId="0" fontId="0" fillId="52" borderId="0" xfId="0" applyFill="1"/>
    <xf numFmtId="0" fontId="9" fillId="52" borderId="0" xfId="0" applyFont="1" applyFill="1"/>
    <xf numFmtId="0" fontId="16" fillId="52" borderId="0" xfId="0" applyFont="1" applyFill="1" applyAlignment="1">
      <alignment horizontal="fill"/>
    </xf>
    <xf numFmtId="0" fontId="16" fillId="52" borderId="0" xfId="0" quotePrefix="1" applyFont="1" applyFill="1" applyAlignment="1">
      <alignment horizontal="fill"/>
    </xf>
    <xf numFmtId="0" fontId="0" fillId="53" borderId="0" xfId="0" applyFill="1"/>
    <xf numFmtId="0" fontId="9" fillId="53" borderId="0" xfId="0" applyFont="1" applyFill="1"/>
    <xf numFmtId="0" fontId="16" fillId="53" borderId="0" xfId="0" applyFont="1" applyFill="1" applyAlignment="1">
      <alignment horizontal="fill"/>
    </xf>
    <xf numFmtId="0" fontId="16" fillId="53" borderId="0" xfId="0" quotePrefix="1" applyFont="1" applyFill="1" applyAlignment="1">
      <alignment horizontal="fill"/>
    </xf>
    <xf numFmtId="0" fontId="9" fillId="48" borderId="0" xfId="0" applyFont="1" applyFill="1"/>
    <xf numFmtId="0" fontId="16" fillId="48" borderId="0" xfId="0" applyFont="1" applyFill="1" applyAlignment="1">
      <alignment horizontal="fill"/>
    </xf>
    <xf numFmtId="0" fontId="16" fillId="48" borderId="0" xfId="0" quotePrefix="1" applyFont="1" applyFill="1" applyAlignment="1">
      <alignment horizontal="fill"/>
    </xf>
    <xf numFmtId="0" fontId="9" fillId="54" borderId="0" xfId="0" applyFont="1" applyFill="1"/>
    <xf numFmtId="0" fontId="0" fillId="54" borderId="0" xfId="0" applyFill="1"/>
    <xf numFmtId="0" fontId="16" fillId="54" borderId="0" xfId="0" applyFont="1" applyFill="1" applyAlignment="1">
      <alignment horizontal="fill"/>
    </xf>
    <xf numFmtId="0" fontId="16" fillId="54" borderId="0" xfId="0" quotePrefix="1" applyFont="1" applyFill="1" applyAlignment="1">
      <alignment horizontal="fill"/>
    </xf>
    <xf numFmtId="0" fontId="0" fillId="55" borderId="0" xfId="0" applyFill="1"/>
    <xf numFmtId="0" fontId="9" fillId="55" borderId="0" xfId="0" applyFont="1" applyFill="1"/>
    <xf numFmtId="0" fontId="16" fillId="55" borderId="0" xfId="0" applyFont="1" applyFill="1" applyAlignment="1">
      <alignment horizontal="fill"/>
    </xf>
    <xf numFmtId="0" fontId="16" fillId="55" borderId="0" xfId="0" quotePrefix="1" applyFont="1" applyFill="1" applyAlignment="1">
      <alignment horizontal="fill"/>
    </xf>
    <xf numFmtId="0" fontId="0" fillId="55" borderId="35" xfId="0" applyFill="1" applyBorder="1"/>
    <xf numFmtId="0" fontId="0" fillId="55" borderId="20" xfId="0" applyFill="1" applyBorder="1"/>
    <xf numFmtId="0" fontId="0" fillId="55" borderId="32" xfId="0" applyFill="1" applyBorder="1"/>
    <xf numFmtId="0" fontId="0" fillId="55" borderId="19" xfId="0" applyFill="1" applyBorder="1"/>
    <xf numFmtId="0" fontId="0" fillId="55" borderId="33" xfId="0" applyFill="1" applyBorder="1"/>
    <xf numFmtId="0" fontId="0" fillId="55" borderId="34" xfId="0" applyFill="1" applyBorder="1"/>
    <xf numFmtId="0" fontId="0" fillId="54" borderId="35" xfId="0" applyFill="1" applyBorder="1"/>
    <xf numFmtId="0" fontId="0" fillId="54" borderId="36" xfId="0" applyFill="1" applyBorder="1"/>
    <xf numFmtId="0" fontId="0" fillId="54" borderId="37" xfId="0" applyFill="1" applyBorder="1"/>
    <xf numFmtId="0" fontId="0" fillId="54" borderId="19" xfId="0" applyFill="1" applyBorder="1"/>
    <xf numFmtId="0" fontId="0" fillId="48" borderId="35" xfId="0" applyFill="1" applyBorder="1"/>
    <xf numFmtId="0" fontId="0" fillId="48" borderId="20" xfId="0" applyFill="1" applyBorder="1"/>
    <xf numFmtId="0" fontId="0" fillId="48" borderId="32" xfId="0" applyFill="1" applyBorder="1"/>
    <xf numFmtId="0" fontId="0" fillId="48" borderId="19" xfId="0" applyFill="1" applyBorder="1"/>
    <xf numFmtId="0" fontId="0" fillId="48" borderId="33" xfId="0" applyFill="1" applyBorder="1"/>
    <xf numFmtId="0" fontId="0" fillId="48" borderId="34" xfId="0" applyFill="1" applyBorder="1"/>
    <xf numFmtId="0" fontId="0" fillId="0" borderId="0" xfId="0" applyAlignment="1">
      <alignment horizontal="left"/>
    </xf>
    <xf numFmtId="0" fontId="52" fillId="0" borderId="2" xfId="0" applyFont="1" applyBorder="1" applyAlignment="1">
      <alignment horizontal="right" wrapText="1"/>
    </xf>
    <xf numFmtId="0" fontId="52" fillId="4" borderId="2" xfId="0" applyFont="1" applyFill="1" applyBorder="1" applyAlignment="1">
      <alignment horizontal="right" wrapText="1"/>
    </xf>
    <xf numFmtId="0" fontId="52" fillId="5" borderId="2" xfId="0" applyFont="1" applyFill="1" applyBorder="1" applyAlignment="1">
      <alignment horizontal="right" wrapText="1"/>
    </xf>
    <xf numFmtId="0" fontId="52" fillId="7" borderId="2" xfId="0" applyFont="1" applyFill="1" applyBorder="1" applyAlignment="1">
      <alignment horizontal="right" wrapText="1"/>
    </xf>
    <xf numFmtId="0" fontId="52" fillId="2" borderId="2" xfId="0" applyFont="1" applyFill="1" applyBorder="1" applyAlignment="1">
      <alignment horizontal="right" wrapText="1"/>
    </xf>
    <xf numFmtId="0" fontId="52" fillId="6" borderId="2" xfId="0" applyFont="1" applyFill="1" applyBorder="1" applyAlignment="1">
      <alignment horizontal="right" wrapText="1"/>
    </xf>
    <xf numFmtId="0" fontId="52" fillId="3" borderId="2" xfId="0" applyFont="1" applyFill="1" applyBorder="1" applyAlignment="1">
      <alignment horizontal="right" wrapText="1"/>
    </xf>
    <xf numFmtId="0" fontId="52" fillId="8" borderId="2" xfId="0" applyFont="1" applyFill="1" applyBorder="1" applyAlignment="1">
      <alignment horizontal="right" wrapText="1"/>
    </xf>
    <xf numFmtId="0" fontId="52" fillId="9" borderId="2" xfId="0" applyFont="1" applyFill="1" applyBorder="1" applyAlignment="1">
      <alignment horizontal="right" wrapText="1"/>
    </xf>
    <xf numFmtId="0" fontId="52" fillId="0" borderId="10" xfId="0" applyFont="1" applyBorder="1" applyAlignment="1">
      <alignment horizontal="left" vertical="top" wrapText="1"/>
    </xf>
    <xf numFmtId="0" fontId="52" fillId="4" borderId="10" xfId="0" applyFont="1" applyFill="1" applyBorder="1" applyAlignment="1">
      <alignment horizontal="left" vertical="top" wrapText="1"/>
    </xf>
    <xf numFmtId="0" fontId="52" fillId="5" borderId="10" xfId="0" applyFont="1" applyFill="1" applyBorder="1" applyAlignment="1">
      <alignment horizontal="left" vertical="top" wrapText="1"/>
    </xf>
    <xf numFmtId="0" fontId="52" fillId="7" borderId="10" xfId="0" applyFont="1" applyFill="1" applyBorder="1" applyAlignment="1">
      <alignment horizontal="left" vertical="top" wrapText="1"/>
    </xf>
    <xf numFmtId="0" fontId="52" fillId="2" borderId="10" xfId="0" applyFont="1" applyFill="1" applyBorder="1" applyAlignment="1">
      <alignment horizontal="left" vertical="top" wrapText="1"/>
    </xf>
    <xf numFmtId="0" fontId="52" fillId="6" borderId="10" xfId="0" applyFont="1" applyFill="1" applyBorder="1" applyAlignment="1">
      <alignment horizontal="left" vertical="top" wrapText="1"/>
    </xf>
    <xf numFmtId="0" fontId="52" fillId="3" borderId="10" xfId="0" applyFont="1" applyFill="1" applyBorder="1" applyAlignment="1">
      <alignment horizontal="left" vertical="top" wrapText="1"/>
    </xf>
    <xf numFmtId="0" fontId="52" fillId="8" borderId="10" xfId="0" applyFont="1" applyFill="1" applyBorder="1" applyAlignment="1">
      <alignment horizontal="left" vertical="top" wrapText="1"/>
    </xf>
    <xf numFmtId="0" fontId="52" fillId="9" borderId="10" xfId="0" applyFont="1" applyFill="1" applyBorder="1" applyAlignment="1">
      <alignment horizontal="left" vertical="top" wrapText="1"/>
    </xf>
    <xf numFmtId="0" fontId="52" fillId="0" borderId="0" xfId="0" applyFont="1" applyAlignment="1">
      <alignment horizontal="right" wrapText="1"/>
    </xf>
    <xf numFmtId="0" fontId="52" fillId="4" borderId="0" xfId="0" applyFont="1" applyFill="1" applyAlignment="1">
      <alignment horizontal="right" wrapText="1"/>
    </xf>
    <xf numFmtId="0" fontId="52" fillId="5" borderId="0" xfId="0" applyFont="1" applyFill="1" applyAlignment="1">
      <alignment horizontal="right" wrapText="1"/>
    </xf>
    <xf numFmtId="0" fontId="52" fillId="7" borderId="0" xfId="0" applyFont="1" applyFill="1" applyAlignment="1">
      <alignment horizontal="right" wrapText="1"/>
    </xf>
    <xf numFmtId="0" fontId="52" fillId="2" borderId="0" xfId="0" applyFont="1" applyFill="1" applyAlignment="1">
      <alignment horizontal="right" wrapText="1"/>
    </xf>
    <xf numFmtId="0" fontId="52" fillId="6" borderId="0" xfId="0" applyFont="1" applyFill="1" applyAlignment="1">
      <alignment horizontal="right" wrapText="1"/>
    </xf>
    <xf numFmtId="0" fontId="52" fillId="3" borderId="0" xfId="0" applyFont="1" applyFill="1" applyAlignment="1">
      <alignment horizontal="right" wrapText="1"/>
    </xf>
    <xf numFmtId="0" fontId="52" fillId="8" borderId="0" xfId="0" applyFont="1" applyFill="1" applyAlignment="1">
      <alignment horizontal="right" wrapText="1"/>
    </xf>
    <xf numFmtId="0" fontId="52" fillId="9" borderId="0" xfId="0" applyFont="1" applyFill="1" applyAlignment="1">
      <alignment horizontal="right" wrapText="1"/>
    </xf>
    <xf numFmtId="49" fontId="52" fillId="4" borderId="0" xfId="0" applyNumberFormat="1" applyFont="1" applyFill="1" applyAlignment="1">
      <alignment horizontal="right" wrapText="1"/>
    </xf>
    <xf numFmtId="14" fontId="52" fillId="5" borderId="0" xfId="0" applyNumberFormat="1" applyFont="1" applyFill="1" applyAlignment="1">
      <alignment horizontal="right" wrapText="1"/>
    </xf>
    <xf numFmtId="43" fontId="52" fillId="6" borderId="0" xfId="3" applyFont="1" applyFill="1" applyAlignment="1">
      <alignment horizontal="right" wrapText="1"/>
    </xf>
    <xf numFmtId="49" fontId="52" fillId="6" borderId="0" xfId="3" applyNumberFormat="1" applyFont="1" applyFill="1" applyAlignment="1">
      <alignment horizontal="right" wrapText="1"/>
    </xf>
    <xf numFmtId="9" fontId="52" fillId="6" borderId="0" xfId="3" applyNumberFormat="1" applyFont="1" applyFill="1" applyAlignment="1">
      <alignment horizontal="right" wrapText="1"/>
    </xf>
    <xf numFmtId="44" fontId="52" fillId="6" borderId="0" xfId="3" applyNumberFormat="1" applyFont="1" applyFill="1" applyAlignment="1">
      <alignment horizontal="right" wrapText="1"/>
    </xf>
    <xf numFmtId="43" fontId="52" fillId="3" borderId="0" xfId="3" applyFont="1" applyFill="1" applyAlignment="1">
      <alignment horizontal="right" wrapText="1"/>
    </xf>
    <xf numFmtId="49" fontId="52" fillId="3" borderId="0" xfId="3" applyNumberFormat="1" applyFont="1" applyFill="1" applyAlignment="1">
      <alignment horizontal="right" wrapText="1"/>
    </xf>
    <xf numFmtId="9" fontId="52" fillId="8" borderId="0" xfId="3" applyNumberFormat="1" applyFont="1" applyFill="1" applyAlignment="1">
      <alignment horizontal="right" wrapText="1"/>
    </xf>
    <xf numFmtId="170" fontId="52" fillId="0" borderId="0" xfId="0" applyNumberFormat="1" applyFont="1" applyAlignment="1">
      <alignment horizontal="right" wrapText="1"/>
    </xf>
    <xf numFmtId="0" fontId="52" fillId="6" borderId="0" xfId="3" applyNumberFormat="1" applyFont="1" applyFill="1" applyAlignment="1">
      <alignment horizontal="right" wrapText="1"/>
    </xf>
    <xf numFmtId="0" fontId="52" fillId="3" borderId="0" xfId="3" applyNumberFormat="1" applyFont="1" applyFill="1" applyAlignment="1">
      <alignment horizontal="right" wrapText="1"/>
    </xf>
    <xf numFmtId="0" fontId="10" fillId="0" borderId="0" xfId="0" applyFont="1" applyAlignment="1">
      <alignment horizontal="left"/>
    </xf>
    <xf numFmtId="43" fontId="52" fillId="7" borderId="0" xfId="3" applyFont="1" applyFill="1" applyAlignment="1">
      <alignment horizontal="right" wrapText="1"/>
    </xf>
    <xf numFmtId="166" fontId="52" fillId="7" borderId="0" xfId="3" applyNumberFormat="1" applyFont="1" applyFill="1" applyAlignment="1">
      <alignment horizontal="right" wrapText="1"/>
    </xf>
    <xf numFmtId="171" fontId="52" fillId="7" borderId="0" xfId="3" applyNumberFormat="1" applyFont="1" applyFill="1" applyAlignment="1">
      <alignment horizontal="right" wrapText="1"/>
    </xf>
    <xf numFmtId="171" fontId="52" fillId="7" borderId="0" xfId="0" applyNumberFormat="1" applyFont="1" applyFill="1" applyAlignment="1">
      <alignment horizontal="right" wrapText="1"/>
    </xf>
    <xf numFmtId="166" fontId="52" fillId="2" borderId="0" xfId="3" applyNumberFormat="1" applyFont="1" applyFill="1" applyAlignment="1">
      <alignment horizontal="right" wrapText="1"/>
    </xf>
    <xf numFmtId="49" fontId="52" fillId="2" borderId="0" xfId="0" applyNumberFormat="1" applyFont="1" applyFill="1" applyAlignment="1">
      <alignment horizontal="right" wrapText="1"/>
    </xf>
    <xf numFmtId="166" fontId="52" fillId="6" borderId="0" xfId="3" applyNumberFormat="1" applyFont="1" applyFill="1" applyAlignment="1">
      <alignment horizontal="right" wrapText="1"/>
    </xf>
    <xf numFmtId="166" fontId="52" fillId="3" borderId="0" xfId="3" applyNumberFormat="1" applyFont="1" applyFill="1" applyAlignment="1">
      <alignment horizontal="right" wrapText="1"/>
    </xf>
    <xf numFmtId="1" fontId="52" fillId="8" borderId="0" xfId="3" applyNumberFormat="1" applyFont="1" applyFill="1" applyAlignment="1">
      <alignment horizontal="right" wrapText="1"/>
    </xf>
    <xf numFmtId="9" fontId="52" fillId="8" borderId="0" xfId="1" applyFont="1" applyFill="1" applyAlignment="1">
      <alignment horizontal="right" wrapText="1"/>
    </xf>
    <xf numFmtId="166" fontId="52" fillId="8" borderId="0" xfId="3" applyNumberFormat="1" applyFont="1" applyFill="1" applyAlignment="1">
      <alignment horizontal="right" wrapText="1"/>
    </xf>
    <xf numFmtId="166" fontId="52" fillId="9" borderId="0" xfId="3" applyNumberFormat="1" applyFont="1" applyFill="1" applyAlignment="1">
      <alignment horizontal="right" wrapText="1"/>
    </xf>
    <xf numFmtId="164" fontId="5" fillId="0" borderId="0" xfId="0" applyNumberFormat="1" applyFont="1" applyAlignment="1">
      <alignment horizontal="left" vertical="top" indent="48"/>
    </xf>
    <xf numFmtId="164" fontId="9" fillId="0" borderId="5" xfId="0" applyNumberFormat="1" applyFont="1" applyBorder="1" applyAlignment="1">
      <alignment horizontal="center"/>
    </xf>
    <xf numFmtId="164" fontId="5" fillId="0" borderId="0" xfId="0" applyNumberFormat="1" applyFont="1" applyAlignment="1">
      <alignment horizontal="center" vertical="top"/>
    </xf>
    <xf numFmtId="4" fontId="9" fillId="2" borderId="1" xfId="3" applyNumberFormat="1" applyFont="1" applyFill="1" applyBorder="1" applyAlignment="1" applyProtection="1">
      <alignment horizontal="right"/>
      <protection locked="0"/>
    </xf>
    <xf numFmtId="4" fontId="9" fillId="2" borderId="14" xfId="3" applyNumberFormat="1" applyFont="1" applyFill="1" applyBorder="1" applyAlignment="1" applyProtection="1">
      <alignment horizontal="right"/>
      <protection locked="0"/>
    </xf>
    <xf numFmtId="4" fontId="9" fillId="2" borderId="11" xfId="3" applyNumberFormat="1" applyFont="1" applyFill="1" applyBorder="1" applyAlignment="1" applyProtection="1">
      <alignment horizontal="right"/>
      <protection locked="0"/>
    </xf>
    <xf numFmtId="9" fontId="9" fillId="13" borderId="1" xfId="1" applyFont="1" applyFill="1" applyBorder="1" applyAlignment="1" applyProtection="1">
      <alignment horizontal="right" vertical="center" wrapText="1"/>
    </xf>
    <xf numFmtId="168" fontId="9" fillId="14" borderId="11" xfId="3" applyNumberFormat="1" applyFont="1" applyFill="1" applyBorder="1" applyAlignment="1" applyProtection="1">
      <alignment horizontal="right" vertical="center" wrapText="1"/>
    </xf>
    <xf numFmtId="0" fontId="26" fillId="0" borderId="0" xfId="0" applyFont="1"/>
    <xf numFmtId="0" fontId="26" fillId="0" borderId="0" xfId="0" applyFont="1" applyAlignment="1">
      <alignment horizontal="left" vertical="center" indent="2"/>
    </xf>
    <xf numFmtId="0" fontId="26" fillId="0" borderId="0" xfId="0" applyFont="1" applyAlignment="1">
      <alignment horizontal="left" vertical="top" indent="8"/>
    </xf>
    <xf numFmtId="0" fontId="16" fillId="0" borderId="0" xfId="0" applyFont="1" applyAlignment="1">
      <alignment horizontal="right"/>
    </xf>
    <xf numFmtId="10" fontId="16" fillId="0" borderId="0" xfId="1" applyNumberFormat="1" applyFont="1" applyFill="1" applyBorder="1" applyAlignment="1">
      <alignment horizontal="center"/>
    </xf>
    <xf numFmtId="0" fontId="55" fillId="0" borderId="0" xfId="0" applyFont="1" applyAlignment="1">
      <alignment horizontal="center"/>
    </xf>
    <xf numFmtId="0" fontId="16" fillId="0" borderId="1" xfId="0" applyFont="1" applyBorder="1"/>
    <xf numFmtId="0" fontId="16" fillId="0" borderId="14" xfId="0" applyFont="1" applyBorder="1"/>
    <xf numFmtId="0" fontId="16" fillId="0" borderId="17" xfId="0" applyFont="1" applyBorder="1"/>
    <xf numFmtId="0" fontId="16" fillId="0" borderId="1" xfId="0" applyFont="1" applyBorder="1" applyAlignment="1">
      <alignment horizontal="left"/>
    </xf>
    <xf numFmtId="0" fontId="16" fillId="0" borderId="14" xfId="0" applyFont="1" applyBorder="1" applyAlignment="1">
      <alignment horizontal="left"/>
    </xf>
    <xf numFmtId="0" fontId="16" fillId="0" borderId="17" xfId="0" applyFont="1" applyBorder="1" applyAlignment="1">
      <alignment horizontal="left"/>
    </xf>
    <xf numFmtId="0" fontId="55" fillId="0" borderId="0" xfId="0" applyFont="1"/>
    <xf numFmtId="164" fontId="54" fillId="0" borderId="0" xfId="2" applyNumberFormat="1" applyFont="1" applyAlignment="1">
      <alignment horizontal="center" vertical="center" wrapText="1"/>
    </xf>
    <xf numFmtId="164" fontId="53" fillId="0" borderId="0" xfId="2" applyNumberFormat="1" applyFont="1" applyAlignment="1">
      <alignment horizontal="center" vertical="center" wrapText="1"/>
    </xf>
    <xf numFmtId="167" fontId="16" fillId="0" borderId="0" xfId="0" applyNumberFormat="1" applyFont="1"/>
    <xf numFmtId="167" fontId="16" fillId="0" borderId="1" xfId="0" applyNumberFormat="1" applyFont="1" applyBorder="1"/>
    <xf numFmtId="167" fontId="16" fillId="0" borderId="14" xfId="0" applyNumberFormat="1" applyFont="1" applyBorder="1"/>
    <xf numFmtId="167" fontId="16" fillId="0" borderId="39" xfId="0" applyNumberFormat="1" applyFont="1" applyBorder="1"/>
    <xf numFmtId="164" fontId="8" fillId="0" borderId="30" xfId="2" applyNumberFormat="1" applyFont="1" applyBorder="1" applyAlignment="1">
      <alignment horizontal="left" vertical="center" wrapText="1"/>
    </xf>
    <xf numFmtId="164" fontId="53" fillId="0" borderId="39" xfId="2" applyNumberFormat="1" applyFont="1" applyBorder="1" applyAlignment="1">
      <alignment horizontal="left" vertical="center" wrapText="1"/>
    </xf>
    <xf numFmtId="164" fontId="57" fillId="0" borderId="17" xfId="2" applyNumberFormat="1" applyFont="1" applyBorder="1" applyAlignment="1">
      <alignment horizontal="left" vertical="center"/>
    </xf>
    <xf numFmtId="164" fontId="53" fillId="0" borderId="2" xfId="2" applyNumberFormat="1" applyFont="1" applyBorder="1" applyAlignment="1">
      <alignment horizontal="left" vertical="center" wrapText="1"/>
    </xf>
    <xf numFmtId="164" fontId="54" fillId="0" borderId="2" xfId="2" applyNumberFormat="1" applyFont="1" applyBorder="1" applyAlignment="1">
      <alignment horizontal="center" vertical="center" wrapText="1"/>
    </xf>
    <xf numFmtId="0" fontId="16" fillId="0" borderId="39" xfId="0" applyFont="1" applyBorder="1"/>
    <xf numFmtId="167" fontId="12" fillId="0" borderId="0" xfId="0" applyNumberFormat="1" applyFont="1" applyAlignment="1">
      <alignment horizontal="center"/>
    </xf>
    <xf numFmtId="167" fontId="12" fillId="0" borderId="1" xfId="0" applyNumberFormat="1" applyFont="1" applyBorder="1" applyAlignment="1">
      <alignment horizontal="center"/>
    </xf>
    <xf numFmtId="164" fontId="3" fillId="0" borderId="1" xfId="2" applyNumberFormat="1" applyFont="1" applyBorder="1" applyAlignment="1">
      <alignment horizontal="center"/>
    </xf>
    <xf numFmtId="167" fontId="16" fillId="14" borderId="1" xfId="5" applyNumberFormat="1" applyFont="1" applyFill="1" applyBorder="1"/>
    <xf numFmtId="167" fontId="16" fillId="14" borderId="14" xfId="5" applyNumberFormat="1" applyFont="1" applyFill="1" applyBorder="1"/>
    <xf numFmtId="167" fontId="16" fillId="13" borderId="41" xfId="5" applyNumberFormat="1" applyFont="1" applyFill="1" applyBorder="1"/>
    <xf numFmtId="167" fontId="16" fillId="13" borderId="38" xfId="5" applyNumberFormat="1" applyFont="1" applyFill="1" applyBorder="1" applyAlignment="1">
      <alignment horizontal="right"/>
    </xf>
    <xf numFmtId="167" fontId="16" fillId="13" borderId="1" xfId="5" applyNumberFormat="1" applyFont="1" applyFill="1" applyBorder="1"/>
    <xf numFmtId="167" fontId="16" fillId="13" borderId="14" xfId="5" applyNumberFormat="1" applyFont="1" applyFill="1" applyBorder="1"/>
    <xf numFmtId="167" fontId="16" fillId="13" borderId="38" xfId="5" applyNumberFormat="1" applyFont="1" applyFill="1" applyBorder="1"/>
    <xf numFmtId="167" fontId="53" fillId="13" borderId="38" xfId="5" applyNumberFormat="1" applyFont="1" applyFill="1" applyBorder="1" applyAlignment="1">
      <alignment horizontal="right" vertical="center" wrapText="1"/>
    </xf>
    <xf numFmtId="49" fontId="16" fillId="2" borderId="5" xfId="0" applyNumberFormat="1" applyFont="1" applyFill="1" applyBorder="1" applyAlignment="1" applyProtection="1">
      <alignment horizontal="left"/>
      <protection locked="0"/>
    </xf>
    <xf numFmtId="49" fontId="16" fillId="2" borderId="11" xfId="0" applyNumberFormat="1" applyFont="1" applyFill="1" applyBorder="1" applyAlignment="1" applyProtection="1">
      <alignment horizontal="left"/>
      <protection locked="0"/>
    </xf>
    <xf numFmtId="49" fontId="16" fillId="2" borderId="3" xfId="0" applyNumberFormat="1" applyFont="1" applyFill="1" applyBorder="1" applyAlignment="1" applyProtection="1">
      <alignment horizontal="left"/>
      <protection locked="0"/>
    </xf>
    <xf numFmtId="167" fontId="16" fillId="2" borderId="1" xfId="5" applyNumberFormat="1" applyFont="1" applyFill="1" applyBorder="1" applyAlignment="1" applyProtection="1">
      <alignment horizontal="right"/>
      <protection locked="0"/>
    </xf>
    <xf numFmtId="167" fontId="16" fillId="2" borderId="14" xfId="5" applyNumberFormat="1" applyFont="1" applyFill="1" applyBorder="1" applyAlignment="1" applyProtection="1">
      <alignment horizontal="right"/>
      <protection locked="0"/>
    </xf>
    <xf numFmtId="167" fontId="16" fillId="2" borderId="9" xfId="5" applyNumberFormat="1" applyFont="1" applyFill="1" applyBorder="1" applyAlignment="1" applyProtection="1">
      <alignment horizontal="right"/>
      <protection locked="0"/>
    </xf>
    <xf numFmtId="9" fontId="52" fillId="0" borderId="0" xfId="1" applyFont="1" applyFill="1" applyAlignment="1">
      <alignment horizontal="right" wrapText="1"/>
    </xf>
    <xf numFmtId="166" fontId="52" fillId="0" borderId="0" xfId="5" applyNumberFormat="1" applyFont="1" applyFill="1" applyAlignment="1">
      <alignment horizontal="right" wrapText="1"/>
    </xf>
    <xf numFmtId="166" fontId="52" fillId="0" borderId="0" xfId="5" applyNumberFormat="1" applyFont="1" applyAlignment="1">
      <alignment horizontal="right" wrapText="1"/>
    </xf>
    <xf numFmtId="166" fontId="52" fillId="0" borderId="0" xfId="0" applyNumberFormat="1" applyFont="1" applyAlignment="1">
      <alignment horizontal="right" wrapText="1"/>
    </xf>
    <xf numFmtId="14" fontId="52" fillId="0" borderId="0" xfId="0" applyNumberFormat="1" applyFont="1" applyAlignment="1">
      <alignment horizontal="right" wrapText="1"/>
    </xf>
    <xf numFmtId="172" fontId="16" fillId="13" borderId="38" xfId="1" applyNumberFormat="1" applyFont="1" applyFill="1" applyBorder="1" applyAlignment="1">
      <alignment horizontal="right"/>
    </xf>
    <xf numFmtId="0" fontId="59" fillId="0" borderId="42" xfId="0" applyFont="1" applyBorder="1"/>
    <xf numFmtId="0" fontId="59" fillId="0" borderId="42" xfId="0" applyFont="1" applyBorder="1" applyAlignment="1">
      <alignment wrapText="1"/>
    </xf>
    <xf numFmtId="0" fontId="59" fillId="0" borderId="0" xfId="0" applyFont="1" applyAlignment="1">
      <alignment horizontal="center" vertical="center" wrapText="1"/>
    </xf>
    <xf numFmtId="0" fontId="59" fillId="0" borderId="0" xfId="0" applyFont="1" applyAlignment="1">
      <alignment horizontal="center" vertical="center"/>
    </xf>
    <xf numFmtId="0" fontId="59" fillId="0" borderId="42" xfId="0" applyFont="1" applyBorder="1" applyAlignment="1">
      <alignment horizontal="center" vertical="center"/>
    </xf>
    <xf numFmtId="0" fontId="59" fillId="0" borderId="42" xfId="0" applyFont="1" applyBorder="1" applyAlignment="1">
      <alignment horizontal="center" vertical="center" wrapText="1"/>
    </xf>
    <xf numFmtId="0" fontId="60" fillId="0" borderId="42" xfId="0" applyFont="1" applyBorder="1" applyAlignment="1">
      <alignment horizontal="center" vertical="center"/>
    </xf>
    <xf numFmtId="0" fontId="52" fillId="51" borderId="10" xfId="0" applyFont="1" applyFill="1" applyBorder="1" applyAlignment="1">
      <alignment horizontal="left" vertical="top" wrapText="1"/>
    </xf>
    <xf numFmtId="0" fontId="9" fillId="0" borderId="0" xfId="0" applyFont="1" applyAlignment="1">
      <alignment horizontal="left" vertical="top" indent="1"/>
    </xf>
    <xf numFmtId="0" fontId="9" fillId="0" borderId="0" xfId="0" applyFont="1"/>
    <xf numFmtId="0" fontId="0" fillId="0" borderId="0" xfId="0"/>
    <xf numFmtId="0" fontId="17" fillId="0" borderId="0" xfId="4" applyAlignment="1" applyProtection="1">
      <alignment horizontal="center" vertical="center"/>
      <protection locked="0"/>
    </xf>
    <xf numFmtId="0" fontId="0" fillId="0" borderId="0" xfId="0" applyAlignment="1" applyProtection="1">
      <alignment horizontal="center" vertical="center"/>
      <protection locked="0"/>
    </xf>
    <xf numFmtId="0" fontId="51" fillId="0" borderId="0" xfId="0" applyFont="1"/>
    <xf numFmtId="0" fontId="43" fillId="0" borderId="0" xfId="0" applyFont="1" applyAlignment="1">
      <alignment horizontal="center"/>
    </xf>
    <xf numFmtId="0" fontId="0" fillId="0" borderId="0" xfId="0" applyAlignment="1">
      <alignment horizontal="center"/>
    </xf>
    <xf numFmtId="0" fontId="44" fillId="0" borderId="0" xfId="0" applyFont="1" applyAlignment="1">
      <alignment horizontal="center" vertical="top"/>
    </xf>
    <xf numFmtId="0" fontId="0" fillId="0" borderId="0" xfId="0" applyAlignment="1">
      <alignment horizontal="center" vertical="top"/>
    </xf>
    <xf numFmtId="0" fontId="23" fillId="0" borderId="0" xfId="0" applyFont="1" applyAlignment="1">
      <alignment horizontal="center" vertical="center"/>
    </xf>
    <xf numFmtId="0" fontId="0" fillId="0" borderId="0" xfId="0" applyAlignment="1">
      <alignment horizontal="center" vertical="center"/>
    </xf>
    <xf numFmtId="0" fontId="9" fillId="0" borderId="0" xfId="0" applyFont="1" applyAlignment="1">
      <alignment vertical="top" wrapText="1"/>
    </xf>
    <xf numFmtId="0" fontId="0" fillId="0" borderId="0" xfId="0" applyAlignment="1">
      <alignment vertical="top" wrapText="1"/>
    </xf>
    <xf numFmtId="164" fontId="26" fillId="0" borderId="0" xfId="0" applyNumberFormat="1" applyFont="1" applyAlignment="1">
      <alignment horizontal="center" vertical="center" wrapText="1"/>
    </xf>
    <xf numFmtId="0" fontId="43" fillId="0" borderId="0" xfId="0" applyFont="1" applyAlignment="1">
      <alignment horizontal="left"/>
    </xf>
    <xf numFmtId="0" fontId="0" fillId="0" borderId="0" xfId="0" applyAlignment="1">
      <alignment horizontal="left"/>
    </xf>
    <xf numFmtId="0" fontId="44" fillId="0" borderId="0" xfId="0" applyFont="1" applyAlignment="1">
      <alignment horizontal="left" vertical="top"/>
    </xf>
    <xf numFmtId="0" fontId="15" fillId="0" borderId="0" xfId="0" applyFont="1"/>
    <xf numFmtId="0" fontId="0" fillId="0" borderId="13" xfId="0" applyBorder="1" applyAlignment="1">
      <alignment wrapText="1"/>
    </xf>
    <xf numFmtId="0" fontId="0" fillId="0" borderId="11" xfId="0" applyBorder="1" applyAlignment="1">
      <alignment wrapText="1"/>
    </xf>
    <xf numFmtId="0" fontId="0" fillId="0" borderId="13" xfId="0" applyBorder="1"/>
    <xf numFmtId="0" fontId="0" fillId="0" borderId="11" xfId="0" applyBorder="1"/>
    <xf numFmtId="0" fontId="0" fillId="0" borderId="2" xfId="0" applyBorder="1" applyAlignment="1">
      <alignment horizontal="center" wrapText="1"/>
    </xf>
    <xf numFmtId="0" fontId="10" fillId="0" borderId="39" xfId="0" applyFont="1" applyBorder="1" applyAlignment="1">
      <alignment horizontal="center"/>
    </xf>
    <xf numFmtId="0" fontId="10" fillId="0" borderId="40" xfId="0" applyFont="1" applyBorder="1" applyAlignment="1">
      <alignment horizontal="center"/>
    </xf>
    <xf numFmtId="0" fontId="10" fillId="0" borderId="16" xfId="0" applyFont="1" applyBorder="1" applyAlignment="1">
      <alignment horizontal="center"/>
    </xf>
    <xf numFmtId="167" fontId="12" fillId="0" borderId="0" xfId="0" applyNumberFormat="1" applyFont="1" applyAlignment="1">
      <alignment horizontal="center"/>
    </xf>
    <xf numFmtId="164" fontId="56" fillId="0" borderId="39" xfId="2" applyNumberFormat="1" applyFont="1" applyBorder="1" applyAlignment="1">
      <alignment horizontal="center" vertical="center" wrapText="1"/>
    </xf>
    <xf numFmtId="164" fontId="56" fillId="0" borderId="40" xfId="2" applyNumberFormat="1" applyFont="1" applyBorder="1" applyAlignment="1">
      <alignment horizontal="center" vertical="center" wrapText="1"/>
    </xf>
    <xf numFmtId="164" fontId="56" fillId="0" borderId="16" xfId="2" applyNumberFormat="1" applyFont="1" applyBorder="1" applyAlignment="1">
      <alignment horizontal="center" vertical="center" wrapText="1"/>
    </xf>
    <xf numFmtId="164" fontId="56" fillId="0" borderId="0" xfId="2" applyNumberFormat="1" applyFont="1" applyAlignment="1">
      <alignment horizontal="left" vertical="center" wrapText="1"/>
    </xf>
    <xf numFmtId="0" fontId="10" fillId="0" borderId="39" xfId="0" applyFont="1" applyBorder="1" applyAlignment="1">
      <alignment horizontal="center" wrapText="1"/>
    </xf>
    <xf numFmtId="0" fontId="10" fillId="0" borderId="40" xfId="0" applyFont="1" applyBorder="1" applyAlignment="1">
      <alignment horizontal="center" wrapText="1"/>
    </xf>
    <xf numFmtId="0" fontId="10" fillId="0" borderId="16" xfId="0" applyFont="1" applyBorder="1" applyAlignment="1">
      <alignment horizontal="center" wrapText="1"/>
    </xf>
    <xf numFmtId="164" fontId="56" fillId="0" borderId="0" xfId="2" applyNumberFormat="1" applyFont="1" applyAlignment="1">
      <alignment horizontal="center" vertical="center" wrapText="1"/>
    </xf>
    <xf numFmtId="164" fontId="58" fillId="0" borderId="0" xfId="2" applyNumberFormat="1" applyFont="1" applyAlignment="1">
      <alignment horizontal="center" vertical="center" wrapText="1"/>
    </xf>
    <xf numFmtId="164" fontId="53" fillId="0" borderId="8" xfId="2" applyNumberFormat="1" applyFont="1" applyBorder="1" applyAlignment="1">
      <alignment horizontal="left" vertical="center" wrapText="1"/>
    </xf>
    <xf numFmtId="0" fontId="12" fillId="0" borderId="2" xfId="0" applyFont="1" applyBorder="1" applyAlignment="1">
      <alignment horizontal="center"/>
    </xf>
    <xf numFmtId="0" fontId="55" fillId="0" borderId="2" xfId="0" applyFont="1" applyBorder="1" applyAlignment="1">
      <alignment horizontal="center"/>
    </xf>
    <xf numFmtId="0" fontId="12" fillId="0" borderId="0" xfId="0" applyFont="1" applyAlignment="1">
      <alignment horizontal="center"/>
    </xf>
    <xf numFmtId="0" fontId="25" fillId="14" borderId="35" xfId="0" applyFont="1" applyFill="1" applyBorder="1" applyAlignment="1">
      <alignment horizontal="center"/>
    </xf>
    <xf numFmtId="0" fontId="25" fillId="14" borderId="20" xfId="0" applyFont="1" applyFill="1" applyBorder="1" applyAlignment="1">
      <alignment horizontal="center"/>
    </xf>
    <xf numFmtId="0" fontId="25" fillId="13" borderId="33" xfId="0" applyFont="1" applyFill="1" applyBorder="1" applyAlignment="1">
      <alignment horizontal="center"/>
    </xf>
    <xf numFmtId="0" fontId="25" fillId="13" borderId="34" xfId="0" applyFont="1" applyFill="1" applyBorder="1" applyAlignment="1">
      <alignment horizontal="center"/>
    </xf>
    <xf numFmtId="0" fontId="25" fillId="2" borderId="32" xfId="0" applyFont="1" applyFill="1" applyBorder="1" applyAlignment="1">
      <alignment horizontal="center"/>
    </xf>
    <xf numFmtId="0" fontId="25" fillId="2" borderId="19" xfId="0" applyFont="1" applyFill="1" applyBorder="1" applyAlignment="1">
      <alignment horizontal="center"/>
    </xf>
  </cellXfs>
  <cellStyles count="60">
    <cellStyle name="20% - Accent1" xfId="37" builtinId="30" customBuiltin="1"/>
    <cellStyle name="20% - Accent2" xfId="41" builtinId="34" customBuiltin="1"/>
    <cellStyle name="20% - Accent3" xfId="45" builtinId="38" customBuiltin="1"/>
    <cellStyle name="20% - Accent4" xfId="49" builtinId="42" customBuiltin="1"/>
    <cellStyle name="20% - Accent5" xfId="53" builtinId="46" customBuiltin="1"/>
    <cellStyle name="20% - Accent6" xfId="57" builtinId="50" customBuiltin="1"/>
    <cellStyle name="40% - Accent1" xfId="38" builtinId="31" customBuiltin="1"/>
    <cellStyle name="40% - Accent2" xfId="42" builtinId="35" customBuiltin="1"/>
    <cellStyle name="40% - Accent2 2" xfId="8" xr:uid="{00000000-0005-0000-0000-000008000000}"/>
    <cellStyle name="40% - Accent3" xfId="46" builtinId="39" customBuiltin="1"/>
    <cellStyle name="40% - Accent4" xfId="50" builtinId="43" customBuiltin="1"/>
    <cellStyle name="40% - Accent5" xfId="54" builtinId="47" customBuiltin="1"/>
    <cellStyle name="40% - Accent6" xfId="58" builtinId="51" customBuiltin="1"/>
    <cellStyle name="60% - Accent1" xfId="39" builtinId="32" customBuiltin="1"/>
    <cellStyle name="60% - Accent2" xfId="43" builtinId="36" customBuiltin="1"/>
    <cellStyle name="60% - Accent3" xfId="47" builtinId="40" customBuiltin="1"/>
    <cellStyle name="60% - Accent4" xfId="51" builtinId="44" customBuiltin="1"/>
    <cellStyle name="60% - Accent5" xfId="55" builtinId="48" customBuiltin="1"/>
    <cellStyle name="60% - Accent6" xfId="59" builtinId="52" customBuiltin="1"/>
    <cellStyle name="Accent1" xfId="36" builtinId="29" customBuiltin="1"/>
    <cellStyle name="Accent2" xfId="40" builtinId="33" customBuiltin="1"/>
    <cellStyle name="Accent3" xfId="44" builtinId="37" customBuiltin="1"/>
    <cellStyle name="Accent4" xfId="48" builtinId="41" customBuiltin="1"/>
    <cellStyle name="Accent5" xfId="52" builtinId="45" customBuiltin="1"/>
    <cellStyle name="Accent6" xfId="56" builtinId="49" customBuiltin="1"/>
    <cellStyle name="Bad" xfId="25" builtinId="27" customBuiltin="1"/>
    <cellStyle name="Calculation" xfId="29" builtinId="22" customBuiltin="1"/>
    <cellStyle name="Check Cell" xfId="31" builtinId="23" customBuiltin="1"/>
    <cellStyle name="Comma" xfId="3" builtinId="3"/>
    <cellStyle name="Comma 2" xfId="9" xr:uid="{00000000-0005-0000-0000-00001D000000}"/>
    <cellStyle name="Currency" xfId="5" builtinId="4"/>
    <cellStyle name="Currency 2" xfId="10" xr:uid="{00000000-0005-0000-0000-00001F000000}"/>
    <cellStyle name="Currency 3" xfId="11" xr:uid="{00000000-0005-0000-0000-000020000000}"/>
    <cellStyle name="Disabled" xfId="12" xr:uid="{00000000-0005-0000-0000-000021000000}"/>
    <cellStyle name="Enabled" xfId="13" xr:uid="{00000000-0005-0000-0000-000022000000}"/>
    <cellStyle name="Explanatory Text" xfId="34" builtinId="53" customBuiltin="1"/>
    <cellStyle name="Good" xfId="24" builtinId="26" customBuiltin="1"/>
    <cellStyle name="Heading 1" xfId="20" builtinId="16" customBuiltin="1"/>
    <cellStyle name="Heading 2" xfId="21" builtinId="17" customBuiltin="1"/>
    <cellStyle name="Heading 3" xfId="22" builtinId="18" customBuiltin="1"/>
    <cellStyle name="Heading 4" xfId="23" builtinId="19" customBuiltin="1"/>
    <cellStyle name="Hyperlink" xfId="4" builtinId="8"/>
    <cellStyle name="Hyperlink 2" xfId="7" xr:uid="{00000000-0005-0000-0000-00002A000000}"/>
    <cellStyle name="Input" xfId="27" builtinId="20" customBuiltin="1"/>
    <cellStyle name="Linked Cell" xfId="30" builtinId="24" customBuiltin="1"/>
    <cellStyle name="Neutral" xfId="26" builtinId="28" customBuiltin="1"/>
    <cellStyle name="Normal" xfId="0" builtinId="0"/>
    <cellStyle name="Normal 2" xfId="2" xr:uid="{00000000-0005-0000-0000-00002F000000}"/>
    <cellStyle name="Normal 2 2" xfId="14" xr:uid="{00000000-0005-0000-0000-000030000000}"/>
    <cellStyle name="Normal 3" xfId="15" xr:uid="{00000000-0005-0000-0000-000031000000}"/>
    <cellStyle name="Normal 4" xfId="16" xr:uid="{00000000-0005-0000-0000-000032000000}"/>
    <cellStyle name="Normal 5" xfId="6" xr:uid="{00000000-0005-0000-0000-000033000000}"/>
    <cellStyle name="Note" xfId="33" builtinId="10" customBuiltin="1"/>
    <cellStyle name="Output" xfId="28" builtinId="21" customBuiltin="1"/>
    <cellStyle name="Percent" xfId="1" builtinId="5"/>
    <cellStyle name="Percent 2" xfId="17" xr:uid="{00000000-0005-0000-0000-000037000000}"/>
    <cellStyle name="TableHeaders" xfId="18" xr:uid="{00000000-0005-0000-0000-000038000000}"/>
    <cellStyle name="Title" xfId="19" builtinId="15" customBuiltin="1"/>
    <cellStyle name="Total" xfId="35" builtinId="25" customBuiltin="1"/>
    <cellStyle name="Warning Text" xfId="32" builtinId="11" customBuiltin="1"/>
  </cellStyles>
  <dxfs count="16">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FFFFFF"/>
      </font>
      <fill>
        <patternFill patternType="none">
          <bgColor auto="1"/>
        </patternFill>
      </fill>
    </dxf>
  </dxfs>
  <tableStyles count="0" defaultTableStyle="TableStyleMedium2" defaultPivotStyle="PivotStyleLight16"/>
  <colors>
    <mruColors>
      <color rgb="FFFF9933"/>
      <color rgb="FFFFFFCC"/>
      <color rgb="FF006100"/>
      <color rgb="FFC6EFCE"/>
      <color rgb="FFFFC7CE"/>
      <color rgb="FF9C0006"/>
      <color rgb="FFFFCCFF"/>
      <color rgb="FF00FF00"/>
      <color rgb="FF00FFFF"/>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tiff"/><Relationship Id="rId1" Type="http://schemas.openxmlformats.org/officeDocument/2006/relationships/image" Target="../media/image1.tiff"/></Relationships>
</file>

<file path=xl/drawings/_rels/drawing2.xml.rels><?xml version="1.0" encoding="UTF-8" standalone="yes"?>
<Relationships xmlns="http://schemas.openxmlformats.org/package/2006/relationships"><Relationship Id="rId1" Type="http://schemas.openxmlformats.org/officeDocument/2006/relationships/image" Target="../media/image3.tiff"/></Relationships>
</file>

<file path=xl/drawings/_rels/drawing3.xml.rels><?xml version="1.0" encoding="UTF-8" standalone="yes"?>
<Relationships xmlns="http://schemas.openxmlformats.org/package/2006/relationships"><Relationship Id="rId1" Type="http://schemas.openxmlformats.org/officeDocument/2006/relationships/image" Target="../media/image3.tiff"/></Relationships>
</file>

<file path=xl/drawings/_rels/drawing4.xml.rels><?xml version="1.0" encoding="UTF-8" standalone="yes"?>
<Relationships xmlns="http://schemas.openxmlformats.org/package/2006/relationships"><Relationship Id="rId2" Type="http://schemas.openxmlformats.org/officeDocument/2006/relationships/image" Target="../media/image3.tiff"/><Relationship Id="rId1" Type="http://schemas.openxmlformats.org/officeDocument/2006/relationships/image" Target="../media/image4.tiff"/></Relationships>
</file>

<file path=xl/drawings/_rels/drawing5.xml.rels><?xml version="1.0" encoding="UTF-8" standalone="yes"?>
<Relationships xmlns="http://schemas.openxmlformats.org/package/2006/relationships"><Relationship Id="rId2" Type="http://schemas.openxmlformats.org/officeDocument/2006/relationships/image" Target="../media/image2.tiff"/><Relationship Id="rId1" Type="http://schemas.openxmlformats.org/officeDocument/2006/relationships/image" Target="../media/image1.tiff"/></Relationships>
</file>

<file path=xl/drawings/_rels/drawing6.xml.rels><?xml version="1.0" encoding="UTF-8" standalone="yes"?>
<Relationships xmlns="http://schemas.openxmlformats.org/package/2006/relationships"><Relationship Id="rId1" Type="http://schemas.openxmlformats.org/officeDocument/2006/relationships/image" Target="../media/image3.tiff"/></Relationships>
</file>

<file path=xl/drawings/_rels/drawing7.xml.rels><?xml version="1.0" encoding="UTF-8" standalone="yes"?>
<Relationships xmlns="http://schemas.openxmlformats.org/package/2006/relationships"><Relationship Id="rId1" Type="http://schemas.openxmlformats.org/officeDocument/2006/relationships/image" Target="../media/image3.tiff"/></Relationships>
</file>

<file path=xl/drawings/_rels/drawing8.xml.rels><?xml version="1.0" encoding="UTF-8" standalone="yes"?>
<Relationships xmlns="http://schemas.openxmlformats.org/package/2006/relationships"><Relationship Id="rId1" Type="http://schemas.openxmlformats.org/officeDocument/2006/relationships/image" Target="../media/image3.tiff"/></Relationships>
</file>

<file path=xl/drawings/_rels/drawing9.xml.rels><?xml version="1.0" encoding="UTF-8" standalone="yes"?>
<Relationships xmlns="http://schemas.openxmlformats.org/package/2006/relationships"><Relationship Id="rId1" Type="http://schemas.openxmlformats.org/officeDocument/2006/relationships/image" Target="../media/image3.tiff"/></Relationships>
</file>

<file path=xl/drawings/_rels/drawing10.xml.rels><?xml version="1.0" encoding="UTF-8" standalone="yes"?>
<Relationships xmlns="http://schemas.openxmlformats.org/package/2006/relationships"><Relationship Id="rId1" Type="http://schemas.openxmlformats.org/officeDocument/2006/relationships/image" Target="../media/image3.tiff"/></Relationships>
</file>

<file path=xl/drawings/drawing1.xml><?xml version="1.0" encoding="utf-8"?>
<xdr:wsDr xmlns:xdr="http://schemas.openxmlformats.org/drawingml/2006/spreadsheetDrawing" xmlns:a="http://schemas.openxmlformats.org/drawingml/2006/main">
  <xdr:twoCellAnchor editAs="oneCell">
    <xdr:from>
      <xdr:col>6</xdr:col>
      <xdr:colOff>1123949</xdr:colOff>
      <xdr:row>0</xdr:row>
      <xdr:rowOff>19050</xdr:rowOff>
    </xdr:from>
    <xdr:to>
      <xdr:col>7</xdr:col>
      <xdr:colOff>3809</xdr:colOff>
      <xdr:row>4</xdr:row>
      <xdr:rowOff>45720</xdr:rowOff>
    </xdr:to>
    <xdr:pic>
      <xdr:nvPicPr>
        <xdr:cNvPr id="2" name="Picture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897099" y="19050"/>
          <a:ext cx="3810" cy="1645920"/>
        </a:xfrm>
        <a:prstGeom prst="rect">
          <a:avLst/>
        </a:prstGeom>
        <a:solidFill>
          <a:sysClr val="window" lastClr="FFFFFF"/>
        </a:solidFill>
      </xdr:spPr>
    </xdr:pic>
    <xdr:clientData/>
  </xdr:twoCellAnchor>
  <xdr:twoCellAnchor editAs="oneCell">
    <xdr:from>
      <xdr:col>4</xdr:col>
      <xdr:colOff>3800475</xdr:colOff>
      <xdr:row>0</xdr:row>
      <xdr:rowOff>0</xdr:rowOff>
    </xdr:from>
    <xdr:to>
      <xdr:col>5</xdr:col>
      <xdr:colOff>3810</xdr:colOff>
      <xdr:row>4</xdr:row>
      <xdr:rowOff>26670</xdr:rowOff>
    </xdr:to>
    <xdr:pic>
      <xdr:nvPicPr>
        <xdr:cNvPr id="3" name="Picture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858750" y="0"/>
          <a:ext cx="1051560" cy="1645920"/>
        </a:xfrm>
        <a:prstGeom prst="rect">
          <a:avLst/>
        </a:prstGeom>
        <a:solidFill>
          <a:sysClr val="window" lastClr="FFFFFF"/>
        </a:solid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1200150</xdr:colOff>
      <xdr:row>0</xdr:row>
      <xdr:rowOff>19050</xdr:rowOff>
    </xdr:from>
    <xdr:to>
      <xdr:col>5</xdr:col>
      <xdr:colOff>2246805</xdr:colOff>
      <xdr:row>4</xdr:row>
      <xdr:rowOff>45720</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06375" y="19050"/>
          <a:ext cx="1046655" cy="1645920"/>
        </a:xfrm>
        <a:prstGeom prst="rect">
          <a:avLst/>
        </a:prstGeom>
        <a:solidFill>
          <a:sysClr val="window" lastClr="FFFFFF"/>
        </a:solid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1200149</xdr:colOff>
      <xdr:row>0</xdr:row>
      <xdr:rowOff>19050</xdr:rowOff>
    </xdr:from>
    <xdr:to>
      <xdr:col>7</xdr:col>
      <xdr:colOff>3809</xdr:colOff>
      <xdr:row>4</xdr:row>
      <xdr:rowOff>45720</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20649" y="19050"/>
          <a:ext cx="1051560" cy="1645920"/>
        </a:xfrm>
        <a:prstGeom prst="rect">
          <a:avLst/>
        </a:prstGeom>
        <a:solidFill>
          <a:sysClr val="window" lastClr="FFFFFF"/>
        </a:solid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1123949</xdr:colOff>
      <xdr:row>0</xdr:row>
      <xdr:rowOff>19050</xdr:rowOff>
    </xdr:from>
    <xdr:to>
      <xdr:col>7</xdr:col>
      <xdr:colOff>8888</xdr:colOff>
      <xdr:row>4</xdr:row>
      <xdr:rowOff>48895</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199" y="19050"/>
          <a:ext cx="1051560" cy="1645920"/>
        </a:xfrm>
        <a:prstGeom prst="rect">
          <a:avLst/>
        </a:prstGeom>
        <a:solidFill>
          <a:sysClr val="window" lastClr="FFFFFF"/>
        </a:solidFill>
      </xdr:spPr>
    </xdr:pic>
    <xdr:clientData/>
  </xdr:twoCellAnchor>
  <xdr:twoCellAnchor editAs="oneCell">
    <xdr:from>
      <xdr:col>5</xdr:col>
      <xdr:colOff>247650</xdr:colOff>
      <xdr:row>0</xdr:row>
      <xdr:rowOff>19050</xdr:rowOff>
    </xdr:from>
    <xdr:to>
      <xdr:col>7</xdr:col>
      <xdr:colOff>6985</xdr:colOff>
      <xdr:row>4</xdr:row>
      <xdr:rowOff>48895</xdr:rowOff>
    </xdr:to>
    <xdr:pic>
      <xdr:nvPicPr>
        <xdr:cNvPr id="5" name="Picture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887325" y="19050"/>
          <a:ext cx="1051560" cy="1645920"/>
        </a:xfrm>
        <a:prstGeom prst="rect">
          <a:avLst/>
        </a:prstGeom>
        <a:solidFill>
          <a:sysClr val="window" lastClr="FFFFFF"/>
        </a:solid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1123949</xdr:colOff>
      <xdr:row>0</xdr:row>
      <xdr:rowOff>19050</xdr:rowOff>
    </xdr:from>
    <xdr:to>
      <xdr:col>7</xdr:col>
      <xdr:colOff>3809</xdr:colOff>
      <xdr:row>4</xdr:row>
      <xdr:rowOff>45720</xdr:rowOff>
    </xdr:to>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677899" y="19050"/>
          <a:ext cx="3810" cy="1645920"/>
        </a:xfrm>
        <a:prstGeom prst="rect">
          <a:avLst/>
        </a:prstGeom>
        <a:solidFill>
          <a:sysClr val="window" lastClr="FFFFFF"/>
        </a:solidFill>
      </xdr:spPr>
    </xdr:pic>
    <xdr:clientData/>
  </xdr:twoCellAnchor>
  <xdr:twoCellAnchor editAs="oneCell">
    <xdr:from>
      <xdr:col>4</xdr:col>
      <xdr:colOff>2333625</xdr:colOff>
      <xdr:row>0</xdr:row>
      <xdr:rowOff>0</xdr:rowOff>
    </xdr:from>
    <xdr:to>
      <xdr:col>5</xdr:col>
      <xdr:colOff>3810</xdr:colOff>
      <xdr:row>4</xdr:row>
      <xdr:rowOff>26670</xdr:rowOff>
    </xdr:to>
    <xdr:pic>
      <xdr:nvPicPr>
        <xdr:cNvPr id="4" name="Picture 3">
          <a:extLst>
            <a:ext uri="{FF2B5EF4-FFF2-40B4-BE49-F238E27FC236}">
              <a16:creationId xmlns:a16="http://schemas.microsoft.com/office/drawing/2014/main" id="{00000000-0008-0000-0300-000004000000}"/>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858750" y="0"/>
          <a:ext cx="1051560" cy="1645920"/>
        </a:xfrm>
        <a:prstGeom prst="rect">
          <a:avLst/>
        </a:prstGeom>
        <a:solidFill>
          <a:sysClr val="window" lastClr="FFFFFF"/>
        </a:solid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533399</xdr:colOff>
      <xdr:row>0</xdr:row>
      <xdr:rowOff>19050</xdr:rowOff>
    </xdr:from>
    <xdr:to>
      <xdr:col>8</xdr:col>
      <xdr:colOff>1584959</xdr:colOff>
      <xdr:row>4</xdr:row>
      <xdr:rowOff>45720</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163549" y="19050"/>
          <a:ext cx="1051560" cy="1645920"/>
        </a:xfrm>
        <a:prstGeom prst="rect">
          <a:avLst/>
        </a:prstGeom>
        <a:solidFill>
          <a:sysClr val="window" lastClr="FFFFFF"/>
        </a:solidFill>
      </xdr:spPr>
    </xdr:pic>
    <xdr:clientData/>
  </xdr:twoCellAnchor>
  <xdr:oneCellAnchor>
    <xdr:from>
      <xdr:col>19</xdr:col>
      <xdr:colOff>533399</xdr:colOff>
      <xdr:row>0</xdr:row>
      <xdr:rowOff>19050</xdr:rowOff>
    </xdr:from>
    <xdr:ext cx="1051560" cy="1645920"/>
    <xdr:pic>
      <xdr:nvPicPr>
        <xdr:cNvPr id="4" name="Picture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660974" y="19050"/>
          <a:ext cx="1051560" cy="1645920"/>
        </a:xfrm>
        <a:prstGeom prst="rect">
          <a:avLst/>
        </a:prstGeom>
        <a:solidFill>
          <a:sysClr val="window" lastClr="FFFFFF"/>
        </a:solidFill>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8</xdr:col>
      <xdr:colOff>533399</xdr:colOff>
      <xdr:row>0</xdr:row>
      <xdr:rowOff>19050</xdr:rowOff>
    </xdr:from>
    <xdr:to>
      <xdr:col>9</xdr:col>
      <xdr:colOff>6984</xdr:colOff>
      <xdr:row>4</xdr:row>
      <xdr:rowOff>45720</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49224" y="19050"/>
          <a:ext cx="1051560" cy="1645920"/>
        </a:xfrm>
        <a:prstGeom prst="rect">
          <a:avLst/>
        </a:prstGeom>
        <a:solidFill>
          <a:sysClr val="window" lastClr="FFFFFF"/>
        </a:solid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200023</xdr:colOff>
      <xdr:row>0</xdr:row>
      <xdr:rowOff>19050</xdr:rowOff>
    </xdr:from>
    <xdr:to>
      <xdr:col>7</xdr:col>
      <xdr:colOff>6983</xdr:colOff>
      <xdr:row>4</xdr:row>
      <xdr:rowOff>48895</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20648" y="19050"/>
          <a:ext cx="1051560" cy="1645920"/>
        </a:xfrm>
        <a:prstGeom prst="rect">
          <a:avLst/>
        </a:prstGeom>
        <a:solidFill>
          <a:sysClr val="window" lastClr="FFFFFF"/>
        </a:solid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1123949</xdr:colOff>
      <xdr:row>0</xdr:row>
      <xdr:rowOff>19050</xdr:rowOff>
    </xdr:from>
    <xdr:to>
      <xdr:col>7</xdr:col>
      <xdr:colOff>3809</xdr:colOff>
      <xdr:row>4</xdr:row>
      <xdr:rowOff>48895</xdr:rowOff>
    </xdr:to>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199" y="19050"/>
          <a:ext cx="1051560" cy="1645920"/>
        </a:xfrm>
        <a:prstGeom prst="rect">
          <a:avLst/>
        </a:prstGeom>
        <a:solidFill>
          <a:sysClr val="window" lastClr="FFFFFF"/>
        </a:solidFill>
      </xdr:spPr>
    </xdr:pic>
    <xdr:clientData/>
  </xdr:twoCellAnchor>
  <xdr:twoCellAnchor editAs="oneCell">
    <xdr:from>
      <xdr:col>6</xdr:col>
      <xdr:colOff>0</xdr:colOff>
      <xdr:row>0</xdr:row>
      <xdr:rowOff>0</xdr:rowOff>
    </xdr:from>
    <xdr:to>
      <xdr:col>7</xdr:col>
      <xdr:colOff>3810</xdr:colOff>
      <xdr:row>4</xdr:row>
      <xdr:rowOff>29845</xdr:rowOff>
    </xdr:to>
    <xdr:pic>
      <xdr:nvPicPr>
        <xdr:cNvPr id="3" name="Picture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20650" y="0"/>
          <a:ext cx="1051560" cy="1645920"/>
        </a:xfrm>
        <a:prstGeom prst="rect">
          <a:avLst/>
        </a:prstGeom>
        <a:solidFill>
          <a:sysClr val="window" lastClr="FFFFFF"/>
        </a:solidFill>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5</xdr:col>
      <xdr:colOff>2266950</xdr:colOff>
      <xdr:row>0</xdr:row>
      <xdr:rowOff>19050</xdr:rowOff>
    </xdr:from>
    <xdr:to>
      <xdr:col>6</xdr:col>
      <xdr:colOff>561</xdr:colOff>
      <xdr:row>4</xdr:row>
      <xdr:rowOff>55245</xdr:rowOff>
    </xdr:to>
    <xdr:pic>
      <xdr:nvPicPr>
        <xdr:cNvPr id="2" name="Pictur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39700" y="19050"/>
          <a:ext cx="1046655" cy="1645920"/>
        </a:xfrm>
        <a:prstGeom prst="rect">
          <a:avLst/>
        </a:prstGeom>
        <a:solidFill>
          <a:sysClr val="window" lastClr="FFFFFF"/>
        </a:solidFill>
      </xdr:spPr>
    </xdr:pic>
    <xdr:clientData/>
  </xdr:twoCellAnchor>
  <mc:AlternateContent xmlns:mc="http://schemas.openxmlformats.org/markup-compatibility/2006">
    <mc:Choice xmlns:a14="http://schemas.microsoft.com/office/drawing/2010/main" Requires="a14">
      <xdr:twoCellAnchor>
        <xdr:from>
          <xdr:col>5</xdr:col>
          <xdr:colOff>1060450</xdr:colOff>
          <xdr:row>71</xdr:row>
          <xdr:rowOff>31750</xdr:rowOff>
        </xdr:from>
        <xdr:to>
          <xdr:col>6</xdr:col>
          <xdr:colOff>0</xdr:colOff>
          <xdr:row>71</xdr:row>
          <xdr:rowOff>374650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800-000002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80"/>
                  </a:solidFill>
                  <a:latin typeface="Calibri"/>
                  <a:ea typeface="Calibri"/>
                  <a:cs typeface="Calibri"/>
                </a:rPr>
                <a:t>Save Submission File</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chiamass.gov/adult-day-health-cost-reports-2/"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trlProp" Target="../ctrlProps/ctrlProp1.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rgb="FF00B0F0"/>
    <pageSetUpPr fitToPage="1"/>
  </sheetPr>
  <dimension ref="A1:J23"/>
  <sheetViews>
    <sheetView showGridLines="0" tabSelected="1" zoomScale="80" zoomScaleNormal="80" workbookViewId="0">
      <selection activeCell="C8" sqref="C8:D8"/>
    </sheetView>
  </sheetViews>
  <sheetFormatPr defaultColWidth="9.1796875" defaultRowHeight="21" x14ac:dyDescent="0.5"/>
  <cols>
    <col min="1" max="1" width="5.7265625" style="147" customWidth="1"/>
    <col min="2" max="2" width="72.7265625" style="155" customWidth="1"/>
    <col min="3" max="4" width="28.7265625" style="155" customWidth="1"/>
    <col min="5" max="5" width="72.7265625" style="155" customWidth="1"/>
    <col min="6" max="6" width="5.7265625" style="147" customWidth="1"/>
    <col min="7" max="16384" width="9.1796875" style="147"/>
  </cols>
  <sheetData>
    <row r="1" spans="1:10" s="2" customFormat="1" ht="80.150000000000006" customHeight="1" x14ac:dyDescent="0.95">
      <c r="B1" s="429" t="s">
        <v>0</v>
      </c>
      <c r="C1" s="430"/>
      <c r="D1" s="430"/>
      <c r="E1" s="430"/>
      <c r="F1" s="180"/>
      <c r="G1" s="180"/>
      <c r="H1" s="180"/>
      <c r="I1" s="180"/>
      <c r="J1" s="180"/>
    </row>
    <row r="2" spans="1:10" s="2" customFormat="1" ht="20.149999999999999" customHeight="1" x14ac:dyDescent="0.3">
      <c r="B2" s="431" t="s">
        <v>300</v>
      </c>
      <c r="C2" s="432"/>
      <c r="D2" s="432"/>
      <c r="E2" s="432"/>
      <c r="F2" s="181"/>
      <c r="G2" s="181"/>
      <c r="H2" s="181"/>
      <c r="I2" s="181"/>
      <c r="J2" s="181"/>
    </row>
    <row r="3" spans="1:10" s="2" customFormat="1" ht="14.15" customHeight="1" x14ac:dyDescent="0.35">
      <c r="C3"/>
      <c r="D3"/>
      <c r="E3" s="187" t="s">
        <v>2</v>
      </c>
      <c r="F3"/>
    </row>
    <row r="4" spans="1:10" s="61" customFormat="1" ht="15" customHeight="1" x14ac:dyDescent="0.3">
      <c r="A4" s="2"/>
      <c r="B4" s="433" t="str">
        <f>ProviderNameHeader</f>
        <v>Select your Provider Name in Tab 1, Cell C9</v>
      </c>
      <c r="C4" s="434"/>
      <c r="D4" s="434"/>
      <c r="E4" s="434"/>
      <c r="F4" s="182"/>
      <c r="G4" s="182"/>
      <c r="H4" s="2"/>
    </row>
    <row r="5" spans="1:10" s="2" customFormat="1" ht="14.25" customHeight="1" x14ac:dyDescent="0.3"/>
    <row r="6" spans="1:10" ht="21.5" thickBot="1" x14ac:dyDescent="0.55000000000000004"/>
    <row r="7" spans="1:10" x14ac:dyDescent="0.5">
      <c r="C7" s="468" t="s">
        <v>301</v>
      </c>
      <c r="D7" s="469"/>
    </row>
    <row r="8" spans="1:10" x14ac:dyDescent="0.5">
      <c r="C8" s="466" t="s">
        <v>302</v>
      </c>
      <c r="D8" s="467"/>
    </row>
    <row r="9" spans="1:10" ht="21.5" thickBot="1" x14ac:dyDescent="0.55000000000000004">
      <c r="C9" s="464" t="s">
        <v>303</v>
      </c>
      <c r="D9" s="465"/>
    </row>
    <row r="10" spans="1:10" x14ac:dyDescent="0.5">
      <c r="C10" s="147"/>
      <c r="D10" s="147"/>
    </row>
    <row r="11" spans="1:10" x14ac:dyDescent="0.5">
      <c r="C11" s="156"/>
    </row>
    <row r="23" spans="3:3" x14ac:dyDescent="0.5">
      <c r="C23" s="156"/>
    </row>
  </sheetData>
  <sheetProtection algorithmName="SHA-512" hashValue="SLqq/xnkEZO3f9bqwhV/vf1w7R+tt4kVt5yzw23IkjYL3lrYNQF4SkeH4u48upd79/ROq+jMzF83qh1oO13J7A==" saltValue="Rddll4JPajKe1+S4AXMpbA==" spinCount="100000" sheet="1" objects="1" scenarios="1" selectLockedCells="1" selectUnlockedCells="1"/>
  <mergeCells count="6">
    <mergeCell ref="C9:D9"/>
    <mergeCell ref="B1:E1"/>
    <mergeCell ref="B2:E2"/>
    <mergeCell ref="B4:E4"/>
    <mergeCell ref="C8:D8"/>
    <mergeCell ref="C7:D7"/>
  </mergeCells>
  <pageMargins left="0.25" right="0.25" top="0.75" bottom="0.75" header="0.3" footer="0.3"/>
  <pageSetup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84"/>
  <sheetViews>
    <sheetView showGridLines="0" zoomScale="80" zoomScaleNormal="80" zoomScaleSheetLayoutView="80" workbookViewId="0">
      <pane ySplit="5" topLeftCell="A6" activePane="bottomLeft" state="frozen"/>
      <selection activeCell="C9" sqref="C9"/>
      <selection pane="bottomLeft" activeCell="C9" sqref="C9"/>
    </sheetView>
  </sheetViews>
  <sheetFormatPr defaultColWidth="45.81640625" defaultRowHeight="14" x14ac:dyDescent="0.3"/>
  <cols>
    <col min="1" max="1" width="5.7265625" style="2" customWidth="1"/>
    <col min="2" max="2" width="54.7265625" style="2" customWidth="1"/>
    <col min="3" max="3" width="78.7265625" style="2" customWidth="1"/>
    <col min="4" max="4" width="2.7265625" style="2" customWidth="1"/>
    <col min="5" max="6" width="33.7265625" style="2" customWidth="1"/>
    <col min="7" max="7" width="5.7265625" style="2" customWidth="1"/>
    <col min="8" max="16384" width="45.81640625" style="2"/>
  </cols>
  <sheetData>
    <row r="1" spans="1:11" ht="80.150000000000006" customHeight="1" x14ac:dyDescent="0.95">
      <c r="B1" s="429" t="s">
        <v>0</v>
      </c>
      <c r="C1" s="430"/>
      <c r="D1" s="430"/>
      <c r="E1" s="430"/>
      <c r="F1" s="430"/>
      <c r="G1" s="180"/>
      <c r="H1" s="180"/>
      <c r="I1" s="180"/>
      <c r="J1" s="180"/>
      <c r="K1" s="180"/>
    </row>
    <row r="2" spans="1:11" ht="20.149999999999999" customHeight="1" x14ac:dyDescent="0.3">
      <c r="B2" s="431" t="s">
        <v>1</v>
      </c>
      <c r="C2" s="432"/>
      <c r="D2" s="432"/>
      <c r="E2" s="432"/>
      <c r="F2" s="432"/>
      <c r="G2" s="181"/>
      <c r="H2" s="181"/>
      <c r="I2" s="181"/>
      <c r="J2" s="181"/>
      <c r="K2" s="181"/>
    </row>
    <row r="3" spans="1:11" ht="14.15" customHeight="1" x14ac:dyDescent="0.35">
      <c r="B3" s="424"/>
      <c r="C3" s="425"/>
      <c r="D3" s="425"/>
      <c r="E3" s="425"/>
      <c r="F3" s="187" t="s">
        <v>2</v>
      </c>
    </row>
    <row r="4" spans="1:11" s="61" customFormat="1" ht="15" customHeight="1" x14ac:dyDescent="0.3">
      <c r="A4" s="2"/>
      <c r="B4" s="433" t="str">
        <f>ProviderNameHeader</f>
        <v>Select your Provider Name in Tab 1, Cell C9</v>
      </c>
      <c r="C4" s="434"/>
      <c r="D4" s="434"/>
      <c r="E4" s="434"/>
      <c r="F4" s="434"/>
      <c r="G4" s="182"/>
      <c r="H4" s="182"/>
      <c r="I4" s="2"/>
    </row>
    <row r="5" spans="1:11" ht="14.25" customHeight="1" x14ac:dyDescent="0.3"/>
    <row r="6" spans="1:11" ht="14.25" customHeight="1" x14ac:dyDescent="0.3"/>
    <row r="7" spans="1:11" ht="15.5" x14ac:dyDescent="0.3">
      <c r="B7" s="45" t="s">
        <v>3</v>
      </c>
    </row>
    <row r="8" spans="1:11" ht="15.5" x14ac:dyDescent="0.35">
      <c r="B8" s="57" t="s">
        <v>4</v>
      </c>
      <c r="C8" s="48"/>
      <c r="E8" s="428" t="s">
        <v>5</v>
      </c>
      <c r="F8" s="425"/>
    </row>
    <row r="9" spans="1:11" ht="14.5" x14ac:dyDescent="0.3">
      <c r="B9" s="198" t="s">
        <v>6</v>
      </c>
      <c r="C9" s="48" t="s">
        <v>7</v>
      </c>
      <c r="D9" s="199"/>
      <c r="E9" s="435" t="s">
        <v>8</v>
      </c>
      <c r="F9" s="436"/>
    </row>
    <row r="10" spans="1:11" x14ac:dyDescent="0.3">
      <c r="B10" s="57" t="s">
        <v>9</v>
      </c>
      <c r="C10" s="200"/>
      <c r="E10" s="423" t="s">
        <v>10</v>
      </c>
      <c r="F10" s="423"/>
    </row>
    <row r="11" spans="1:11" ht="14.5" x14ac:dyDescent="0.35">
      <c r="B11" s="57" t="s">
        <v>11</v>
      </c>
      <c r="C11" s="48"/>
      <c r="E11" s="424" t="s">
        <v>12</v>
      </c>
      <c r="F11" s="425"/>
    </row>
    <row r="12" spans="1:11" ht="14.5" x14ac:dyDescent="0.3">
      <c r="B12" s="57" t="s">
        <v>13</v>
      </c>
      <c r="C12" s="48"/>
      <c r="E12" s="426" t="s">
        <v>14</v>
      </c>
      <c r="F12" s="427"/>
    </row>
    <row r="13" spans="1:11" x14ac:dyDescent="0.3">
      <c r="B13" s="57" t="s">
        <v>15</v>
      </c>
      <c r="C13" s="48"/>
    </row>
    <row r="14" spans="1:11" x14ac:dyDescent="0.3">
      <c r="B14" s="57" t="s">
        <v>16</v>
      </c>
      <c r="C14" s="49"/>
    </row>
    <row r="15" spans="1:11" x14ac:dyDescent="0.3">
      <c r="B15" s="57" t="s">
        <v>17</v>
      </c>
      <c r="C15" s="48"/>
    </row>
    <row r="16" spans="1:11" x14ac:dyDescent="0.3">
      <c r="B16" s="57"/>
    </row>
    <row r="17" spans="2:5" ht="15.5" x14ac:dyDescent="0.3">
      <c r="B17" s="46" t="s">
        <v>18</v>
      </c>
    </row>
    <row r="18" spans="2:5" x14ac:dyDescent="0.3">
      <c r="B18" s="6" t="s">
        <v>19</v>
      </c>
      <c r="C18" s="48"/>
    </row>
    <row r="19" spans="2:5" x14ac:dyDescent="0.3">
      <c r="B19" s="6" t="s">
        <v>20</v>
      </c>
      <c r="C19" s="48"/>
    </row>
    <row r="20" spans="2:5" x14ac:dyDescent="0.3">
      <c r="B20" s="6" t="s">
        <v>21</v>
      </c>
      <c r="C20" s="48"/>
    </row>
    <row r="21" spans="2:5" ht="14.5" x14ac:dyDescent="0.35">
      <c r="B21" s="6" t="s">
        <v>22</v>
      </c>
      <c r="C21" s="174"/>
    </row>
    <row r="23" spans="2:5" ht="15.5" x14ac:dyDescent="0.3">
      <c r="B23" s="45" t="s">
        <v>23</v>
      </c>
    </row>
    <row r="24" spans="2:5" x14ac:dyDescent="0.3">
      <c r="B24" s="2" t="s">
        <v>24</v>
      </c>
      <c r="C24" s="48"/>
    </row>
    <row r="25" spans="2:5" x14ac:dyDescent="0.3">
      <c r="B25" s="2" t="s">
        <v>11</v>
      </c>
      <c r="C25" s="48"/>
    </row>
    <row r="26" spans="2:5" x14ac:dyDescent="0.3">
      <c r="B26" s="2" t="s">
        <v>13</v>
      </c>
      <c r="C26" s="48"/>
      <c r="E26" s="2" t="s">
        <v>25</v>
      </c>
    </row>
    <row r="27" spans="2:5" x14ac:dyDescent="0.3">
      <c r="B27" s="2" t="s">
        <v>15</v>
      </c>
      <c r="C27" s="48"/>
    </row>
    <row r="28" spans="2:5" x14ac:dyDescent="0.3">
      <c r="B28" s="2" t="s">
        <v>16</v>
      </c>
      <c r="C28" s="49"/>
    </row>
    <row r="30" spans="2:5" x14ac:dyDescent="0.3">
      <c r="B30" s="2" t="s">
        <v>24</v>
      </c>
      <c r="C30" s="48"/>
    </row>
    <row r="31" spans="2:5" x14ac:dyDescent="0.3">
      <c r="B31" s="2" t="s">
        <v>11</v>
      </c>
      <c r="C31" s="48"/>
    </row>
    <row r="32" spans="2:5" x14ac:dyDescent="0.3">
      <c r="B32" s="2" t="s">
        <v>13</v>
      </c>
      <c r="C32" s="48"/>
    </row>
    <row r="33" spans="2:3" x14ac:dyDescent="0.3">
      <c r="B33" s="2" t="s">
        <v>15</v>
      </c>
      <c r="C33" s="48"/>
    </row>
    <row r="34" spans="2:3" x14ac:dyDescent="0.3">
      <c r="B34" s="2" t="s">
        <v>16</v>
      </c>
      <c r="C34" s="49"/>
    </row>
    <row r="36" spans="2:3" x14ac:dyDescent="0.3">
      <c r="B36" s="2" t="s">
        <v>24</v>
      </c>
      <c r="C36" s="48"/>
    </row>
    <row r="37" spans="2:3" x14ac:dyDescent="0.3">
      <c r="B37" s="2" t="s">
        <v>11</v>
      </c>
      <c r="C37" s="48"/>
    </row>
    <row r="38" spans="2:3" x14ac:dyDescent="0.3">
      <c r="B38" s="2" t="s">
        <v>13</v>
      </c>
      <c r="C38" s="48"/>
    </row>
    <row r="39" spans="2:3" x14ac:dyDescent="0.3">
      <c r="B39" s="2" t="s">
        <v>15</v>
      </c>
      <c r="C39" s="48"/>
    </row>
    <row r="40" spans="2:3" x14ac:dyDescent="0.3">
      <c r="B40" s="2" t="s">
        <v>16</v>
      </c>
      <c r="C40" s="49"/>
    </row>
    <row r="42" spans="2:3" x14ac:dyDescent="0.3">
      <c r="B42" s="2" t="s">
        <v>24</v>
      </c>
      <c r="C42" s="48"/>
    </row>
    <row r="43" spans="2:3" x14ac:dyDescent="0.3">
      <c r="B43" s="2" t="s">
        <v>11</v>
      </c>
      <c r="C43" s="48"/>
    </row>
    <row r="44" spans="2:3" x14ac:dyDescent="0.3">
      <c r="B44" s="2" t="s">
        <v>13</v>
      </c>
      <c r="C44" s="48"/>
    </row>
    <row r="45" spans="2:3" x14ac:dyDescent="0.3">
      <c r="B45" s="2" t="s">
        <v>15</v>
      </c>
      <c r="C45" s="48"/>
    </row>
    <row r="46" spans="2:3" x14ac:dyDescent="0.3">
      <c r="B46" s="2" t="s">
        <v>16</v>
      </c>
      <c r="C46" s="49"/>
    </row>
    <row r="48" spans="2:3" ht="14.25" customHeight="1" x14ac:dyDescent="0.3"/>
    <row r="49" spans="2:3" ht="15.75" customHeight="1" x14ac:dyDescent="0.35">
      <c r="B49" s="54"/>
    </row>
    <row r="50" spans="2:3" x14ac:dyDescent="0.3">
      <c r="B50" s="2" t="s">
        <v>24</v>
      </c>
      <c r="C50" s="48"/>
    </row>
    <row r="51" spans="2:3" x14ac:dyDescent="0.3">
      <c r="B51" s="2" t="s">
        <v>11</v>
      </c>
      <c r="C51" s="48"/>
    </row>
    <row r="52" spans="2:3" x14ac:dyDescent="0.3">
      <c r="B52" s="2" t="s">
        <v>13</v>
      </c>
      <c r="C52" s="48"/>
    </row>
    <row r="53" spans="2:3" x14ac:dyDescent="0.3">
      <c r="B53" s="2" t="s">
        <v>15</v>
      </c>
      <c r="C53" s="48"/>
    </row>
    <row r="54" spans="2:3" x14ac:dyDescent="0.3">
      <c r="B54" s="2" t="s">
        <v>16</v>
      </c>
      <c r="C54" s="49"/>
    </row>
    <row r="56" spans="2:3" x14ac:dyDescent="0.3">
      <c r="B56" s="2" t="s">
        <v>24</v>
      </c>
      <c r="C56" s="48"/>
    </row>
    <row r="57" spans="2:3" x14ac:dyDescent="0.3">
      <c r="B57" s="2" t="s">
        <v>11</v>
      </c>
      <c r="C57" s="48"/>
    </row>
    <row r="58" spans="2:3" x14ac:dyDescent="0.3">
      <c r="B58" s="2" t="s">
        <v>13</v>
      </c>
      <c r="C58" s="48"/>
    </row>
    <row r="59" spans="2:3" x14ac:dyDescent="0.3">
      <c r="B59" s="2" t="s">
        <v>15</v>
      </c>
      <c r="C59" s="48"/>
    </row>
    <row r="60" spans="2:3" x14ac:dyDescent="0.3">
      <c r="B60" s="2" t="s">
        <v>16</v>
      </c>
      <c r="C60" s="49"/>
    </row>
    <row r="62" spans="2:3" x14ac:dyDescent="0.3">
      <c r="B62" s="2" t="s">
        <v>24</v>
      </c>
      <c r="C62" s="48"/>
    </row>
    <row r="63" spans="2:3" x14ac:dyDescent="0.3">
      <c r="B63" s="2" t="s">
        <v>11</v>
      </c>
      <c r="C63" s="48"/>
    </row>
    <row r="64" spans="2:3" x14ac:dyDescent="0.3">
      <c r="B64" s="2" t="s">
        <v>13</v>
      </c>
      <c r="C64" s="48"/>
    </row>
    <row r="65" spans="2:3" x14ac:dyDescent="0.3">
      <c r="B65" s="2" t="s">
        <v>15</v>
      </c>
      <c r="C65" s="48"/>
    </row>
    <row r="66" spans="2:3" x14ac:dyDescent="0.3">
      <c r="B66" s="2" t="s">
        <v>16</v>
      </c>
      <c r="C66" s="49"/>
    </row>
    <row r="68" spans="2:3" x14ac:dyDescent="0.3">
      <c r="B68" s="2" t="s">
        <v>24</v>
      </c>
      <c r="C68" s="48"/>
    </row>
    <row r="69" spans="2:3" x14ac:dyDescent="0.3">
      <c r="B69" s="2" t="s">
        <v>11</v>
      </c>
      <c r="C69" s="48"/>
    </row>
    <row r="70" spans="2:3" x14ac:dyDescent="0.3">
      <c r="B70" s="2" t="s">
        <v>13</v>
      </c>
      <c r="C70" s="48"/>
    </row>
    <row r="71" spans="2:3" x14ac:dyDescent="0.3">
      <c r="B71" s="2" t="s">
        <v>15</v>
      </c>
      <c r="C71" s="48"/>
    </row>
    <row r="72" spans="2:3" x14ac:dyDescent="0.3">
      <c r="B72" s="2" t="s">
        <v>16</v>
      </c>
      <c r="C72" s="49"/>
    </row>
    <row r="74" spans="2:3" x14ac:dyDescent="0.3">
      <c r="B74" s="2" t="s">
        <v>24</v>
      </c>
      <c r="C74" s="48"/>
    </row>
    <row r="75" spans="2:3" x14ac:dyDescent="0.3">
      <c r="B75" s="2" t="s">
        <v>11</v>
      </c>
      <c r="C75" s="48"/>
    </row>
    <row r="76" spans="2:3" x14ac:dyDescent="0.3">
      <c r="B76" s="2" t="s">
        <v>13</v>
      </c>
      <c r="C76" s="48"/>
    </row>
    <row r="77" spans="2:3" x14ac:dyDescent="0.3">
      <c r="B77" s="2" t="s">
        <v>15</v>
      </c>
      <c r="C77" s="48"/>
    </row>
    <row r="78" spans="2:3" x14ac:dyDescent="0.3">
      <c r="B78" s="2" t="s">
        <v>16</v>
      </c>
      <c r="C78" s="49"/>
    </row>
    <row r="80" spans="2:3" x14ac:dyDescent="0.3">
      <c r="B80" s="2" t="s">
        <v>24</v>
      </c>
      <c r="C80" s="48"/>
    </row>
    <row r="81" spans="2:3" x14ac:dyDescent="0.3">
      <c r="B81" s="2" t="s">
        <v>11</v>
      </c>
      <c r="C81" s="48"/>
    </row>
    <row r="82" spans="2:3" x14ac:dyDescent="0.3">
      <c r="B82" s="2" t="s">
        <v>13</v>
      </c>
      <c r="C82" s="48"/>
    </row>
    <row r="83" spans="2:3" x14ac:dyDescent="0.3">
      <c r="B83" s="2" t="s">
        <v>15</v>
      </c>
      <c r="C83" s="48"/>
    </row>
    <row r="84" spans="2:3" x14ac:dyDescent="0.3">
      <c r="B84" s="2" t="s">
        <v>16</v>
      </c>
      <c r="C84" s="49"/>
    </row>
  </sheetData>
  <sheetProtection algorithmName="SHA-512" hashValue="uh3ZHemERFbeOPqem/qPxmXoPsy5g+vnUAIoXklyNqESq9LqDfUPzWLJzk4uIAQLmP5qbBxneoKFAsLFt3pKNA==" saltValue="fVSUKnJPWS+OMzp1yf/NpA==" spinCount="100000" sheet="1" objects="1" scenarios="1" selectLockedCells="1"/>
  <mergeCells count="9">
    <mergeCell ref="E10:F10"/>
    <mergeCell ref="E11:F11"/>
    <mergeCell ref="E12:F12"/>
    <mergeCell ref="E8:F8"/>
    <mergeCell ref="B1:F1"/>
    <mergeCell ref="B2:F2"/>
    <mergeCell ref="B4:F4"/>
    <mergeCell ref="B3:E3"/>
    <mergeCell ref="E9:F9"/>
  </mergeCells>
  <conditionalFormatting sqref="B9">
    <cfRule type="expression" dxfId="15" priority="1">
      <formula>cfProviderSelected</formula>
    </cfRule>
  </conditionalFormatting>
  <dataValidations count="6">
    <dataValidation type="textLength" operator="equal" allowBlank="1" showInputMessage="1" showErrorMessage="1" errorTitle="Error" error="The agency MassHealth ID should be 10 characters consisting of 9 numbers and 1 letter. _x000a_" sqref="C10" xr:uid="{00000000-0002-0000-0000-000000000000}">
      <formula1>10</formula1>
    </dataValidation>
    <dataValidation allowBlank="1" showInputMessage="1" showErrorMessage="1" promptTitle="Attention" prompt="If you enter an additional site, you must enter the site's mailing address, city, state, and zip code. " sqref="C30 C36 C42 C50 C56 C68 C74 C80 C24" xr:uid="{00000000-0002-0000-0000-000001000000}"/>
    <dataValidation allowBlank="1" showInputMessage="1" showErrorMessage="1" promptTitle="Attention" prompt="If you enter an additional site, you must enter the site's mailing address, city, state, and zip code. _x000a_" sqref="C62" xr:uid="{00000000-0002-0000-0000-000002000000}"/>
    <dataValidation type="textLength" operator="greaterThan" allowBlank="1" showInputMessage="1" showErrorMessage="1" errorTitle="Error" error="You must enter your contact information" sqref="C21 C18:C19" xr:uid="{00000000-0002-0000-0000-000003000000}">
      <formula1>1</formula1>
    </dataValidation>
    <dataValidation type="textLength" operator="equal" allowBlank="1" showInputMessage="1" showErrorMessage="1" sqref="C28 C34 C40 C46 C54 C60 C66 C72 C78 C84 C14" xr:uid="{00000000-0002-0000-0000-000004000000}">
      <formula1>5</formula1>
    </dataValidation>
    <dataValidation type="list" showErrorMessage="1" promptTitle="Select your provider name:" sqref="C9" xr:uid="{00000000-0002-0000-0000-000005000000}">
      <formula1>ProviderNameList</formula1>
    </dataValidation>
  </dataValidations>
  <hyperlinks>
    <hyperlink ref="E12" r:id="rId1" xr:uid="{00000000-0004-0000-0000-000000000000}"/>
  </hyperlinks>
  <pageMargins left="0.25" right="0.25" top="0.75" bottom="0.75" header="0.3" footer="0.3"/>
  <pageSetup scale="65" fitToHeight="2" orientation="landscape" r:id="rId2"/>
  <rowBreaks count="1" manualBreakCount="1">
    <brk id="47" min="1" max="5" man="1"/>
  </rowBreak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J28"/>
  <sheetViews>
    <sheetView showGridLines="0" zoomScale="80" zoomScaleNormal="80" zoomScaleSheetLayoutView="80" workbookViewId="0">
      <pane ySplit="5" topLeftCell="A6" activePane="bottomLeft" state="frozen"/>
      <selection activeCell="C9" sqref="C9"/>
      <selection pane="bottomLeft" activeCell="D13" sqref="D13"/>
    </sheetView>
  </sheetViews>
  <sheetFormatPr defaultColWidth="32.453125" defaultRowHeight="14" x14ac:dyDescent="0.3"/>
  <cols>
    <col min="1" max="1" width="5.7265625" style="61" customWidth="1"/>
    <col min="2" max="2" width="33.7265625" style="61" customWidth="1"/>
    <col min="3" max="3" width="38.7265625" style="61" customWidth="1"/>
    <col min="4" max="4" width="24.7265625" style="61" customWidth="1"/>
    <col min="5" max="5" width="38.7265625" style="61" customWidth="1"/>
    <col min="6" max="7" width="33.7265625" style="61" customWidth="1"/>
    <col min="8" max="8" width="5.7265625" style="61" customWidth="1"/>
    <col min="9" max="16384" width="32.453125" style="61"/>
  </cols>
  <sheetData>
    <row r="1" spans="1:10" s="2" customFormat="1" ht="80.150000000000006" customHeight="1" x14ac:dyDescent="0.95">
      <c r="B1" s="429" t="s">
        <v>0</v>
      </c>
      <c r="C1" s="430"/>
      <c r="D1" s="430"/>
      <c r="E1" s="430"/>
      <c r="F1" s="430"/>
      <c r="G1" s="430"/>
      <c r="H1" s="180"/>
      <c r="I1" s="180"/>
      <c r="J1" s="180"/>
    </row>
    <row r="2" spans="1:10" s="2" customFormat="1" ht="20.149999999999999" customHeight="1" x14ac:dyDescent="0.3">
      <c r="B2" s="431" t="s">
        <v>26</v>
      </c>
      <c r="C2" s="432"/>
      <c r="D2" s="432"/>
      <c r="E2" s="432"/>
      <c r="F2" s="432"/>
      <c r="G2" s="432"/>
      <c r="H2" s="181"/>
      <c r="I2" s="181"/>
      <c r="J2" s="181"/>
    </row>
    <row r="3" spans="1:10" s="2" customFormat="1" ht="14.15" customHeight="1" x14ac:dyDescent="0.35">
      <c r="B3" s="424"/>
      <c r="C3" s="425"/>
      <c r="D3" s="425"/>
      <c r="E3" s="425"/>
      <c r="F3" s="425"/>
      <c r="G3" s="187" t="s">
        <v>2</v>
      </c>
    </row>
    <row r="4" spans="1:10" ht="15" customHeight="1" x14ac:dyDescent="0.3">
      <c r="A4" s="2"/>
      <c r="B4" s="433" t="str">
        <f>ProviderNameHeader</f>
        <v>Select your Provider Name in Tab 1, Cell C9</v>
      </c>
      <c r="C4" s="434"/>
      <c r="D4" s="434"/>
      <c r="E4" s="434"/>
      <c r="F4" s="434"/>
      <c r="G4" s="434"/>
      <c r="H4" s="2"/>
    </row>
    <row r="5" spans="1:10" s="2" customFormat="1" ht="14.25" customHeight="1" x14ac:dyDescent="0.3"/>
    <row r="7" spans="1:10" s="57" customFormat="1" x14ac:dyDescent="0.35">
      <c r="B7" s="62" t="s">
        <v>27</v>
      </c>
    </row>
    <row r="8" spans="1:10" s="57" customFormat="1" x14ac:dyDescent="0.35">
      <c r="B8" s="58" t="s">
        <v>28</v>
      </c>
      <c r="C8" s="60"/>
      <c r="D8" s="60"/>
      <c r="E8" s="60"/>
    </row>
    <row r="9" spans="1:10" s="57" customFormat="1" x14ac:dyDescent="0.35">
      <c r="B9" s="58" t="s">
        <v>29</v>
      </c>
      <c r="C9" s="60"/>
      <c r="D9" s="60"/>
      <c r="E9" s="60"/>
    </row>
    <row r="10" spans="1:10" s="57" customFormat="1" x14ac:dyDescent="0.35">
      <c r="B10" s="58" t="s">
        <v>30</v>
      </c>
      <c r="C10" s="60"/>
      <c r="D10" s="60"/>
      <c r="E10" s="60"/>
    </row>
    <row r="11" spans="1:10" s="57" customFormat="1" x14ac:dyDescent="0.35">
      <c r="B11" s="58"/>
      <c r="C11" s="60"/>
      <c r="D11" s="60"/>
      <c r="E11" s="60"/>
    </row>
    <row r="12" spans="1:10" s="57" customFormat="1" x14ac:dyDescent="0.35">
      <c r="B12" s="114" t="s">
        <v>31</v>
      </c>
      <c r="C12" s="50"/>
      <c r="D12" s="114" t="s">
        <v>32</v>
      </c>
      <c r="E12" s="50"/>
    </row>
    <row r="13" spans="1:10" s="57" customFormat="1" x14ac:dyDescent="0.35"/>
    <row r="14" spans="1:10" s="57" customFormat="1" x14ac:dyDescent="0.35"/>
    <row r="15" spans="1:10" s="57" customFormat="1" x14ac:dyDescent="0.35">
      <c r="B15" s="63" t="s">
        <v>33</v>
      </c>
      <c r="C15" s="59"/>
      <c r="D15" s="59"/>
    </row>
    <row r="16" spans="1:10" s="57" customFormat="1" x14ac:dyDescent="0.35">
      <c r="B16" s="63"/>
      <c r="C16" s="59"/>
      <c r="D16" s="59"/>
    </row>
    <row r="17" spans="2:5" s="57" customFormat="1" x14ac:dyDescent="0.35">
      <c r="C17" s="51" t="s">
        <v>34</v>
      </c>
      <c r="E17" s="51" t="s">
        <v>35</v>
      </c>
    </row>
    <row r="18" spans="2:5" s="57" customFormat="1" x14ac:dyDescent="0.35"/>
    <row r="19" spans="2:5" s="57" customFormat="1" x14ac:dyDescent="0.35"/>
    <row r="20" spans="2:5" s="57" customFormat="1" x14ac:dyDescent="0.35">
      <c r="B20" s="63" t="s">
        <v>36</v>
      </c>
      <c r="C20" s="60"/>
    </row>
    <row r="21" spans="2:5" s="57" customFormat="1" x14ac:dyDescent="0.35">
      <c r="B21" s="63"/>
      <c r="C21" s="60"/>
    </row>
    <row r="22" spans="2:5" s="57" customFormat="1" x14ac:dyDescent="0.35">
      <c r="C22" s="51" t="s">
        <v>37</v>
      </c>
    </row>
    <row r="23" spans="2:5" s="57" customFormat="1" x14ac:dyDescent="0.35"/>
    <row r="24" spans="2:5" s="57" customFormat="1" x14ac:dyDescent="0.35"/>
    <row r="25" spans="2:5" s="57" customFormat="1" x14ac:dyDescent="0.35">
      <c r="B25" s="62" t="s">
        <v>38</v>
      </c>
    </row>
    <row r="26" spans="2:5" s="57" customFormat="1" x14ac:dyDescent="0.35">
      <c r="B26" s="62"/>
    </row>
    <row r="27" spans="2:5" s="57" customFormat="1" x14ac:dyDescent="0.35">
      <c r="C27" s="148" t="s">
        <v>39</v>
      </c>
    </row>
    <row r="28" spans="2:5" s="57" customFormat="1" x14ac:dyDescent="0.35">
      <c r="B28" s="62"/>
    </row>
  </sheetData>
  <sheetProtection selectLockedCells="1"/>
  <mergeCells count="4">
    <mergeCell ref="B1:G1"/>
    <mergeCell ref="B2:G2"/>
    <mergeCell ref="B3:F3"/>
    <mergeCell ref="B4:G4"/>
  </mergeCells>
  <dataValidations count="5">
    <dataValidation type="list" allowBlank="1" showErrorMessage="1" promptTitle="Select Legal Relationship:" sqref="C17" xr:uid="{00000000-0002-0000-0100-000000000000}">
      <formula1>Legal</formula1>
    </dataValidation>
    <dataValidation type="list" allowBlank="1" showErrorMessage="1" promptTitle="Select Financial Relationship:" sqref="E17" xr:uid="{00000000-0002-0000-0100-000001000000}">
      <formula1>Financial</formula1>
    </dataValidation>
    <dataValidation type="list" allowBlank="1" showErrorMessage="1" promptTitle="Select Program Type:" sqref="C22" xr:uid="{00000000-0002-0000-0100-000002000000}">
      <formula1>ProgramType</formula1>
    </dataValidation>
    <dataValidation type="date" showInputMessage="1" showErrorMessage="1" error="Please enter a valid date in the format MM/DD/YYYY" sqref="E12 C12" xr:uid="{00000000-0002-0000-0100-000003000000}">
      <formula1>MinimumDateInputValue</formula1>
      <formula2>MaximumDateInputValue</formula2>
    </dataValidation>
    <dataValidation type="list" allowBlank="1" showErrorMessage="1" sqref="C27" xr:uid="{00000000-0002-0000-0100-000004000000}">
      <formula1>OtherCostReport</formula1>
    </dataValidation>
  </dataValidations>
  <pageMargins left="0.25" right="0.25" top="0.75" bottom="0.75" header="0.3" footer="0.3"/>
  <pageSetup scale="6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J58"/>
  <sheetViews>
    <sheetView showGridLines="0" zoomScale="80" zoomScaleNormal="80" zoomScaleSheetLayoutView="80" workbookViewId="0">
      <pane ySplit="5" topLeftCell="A6" activePane="bottomLeft" state="frozen"/>
      <selection activeCell="C9" sqref="C9"/>
      <selection pane="bottomLeft" activeCell="D9" sqref="D9"/>
    </sheetView>
  </sheetViews>
  <sheetFormatPr defaultColWidth="9.1796875" defaultRowHeight="14" x14ac:dyDescent="0.3"/>
  <cols>
    <col min="1" max="1" width="5.7265625" style="3" customWidth="1"/>
    <col min="2" max="2" width="3.7265625" style="27" customWidth="1"/>
    <col min="3" max="3" width="126.7265625" style="3" customWidth="1"/>
    <col min="4" max="4" width="26.7265625" style="28" customWidth="1"/>
    <col min="5" max="5" width="26.7265625" style="3" customWidth="1"/>
    <col min="6" max="7" width="9.7265625" style="3" customWidth="1"/>
    <col min="8" max="8" width="5.7265625" style="3" customWidth="1"/>
    <col min="9" max="9" width="77.1796875" style="3" customWidth="1"/>
    <col min="10" max="16384" width="9.1796875" style="3"/>
  </cols>
  <sheetData>
    <row r="1" spans="1:10" s="2" customFormat="1" ht="80.150000000000006" customHeight="1" x14ac:dyDescent="0.95">
      <c r="B1" s="429" t="s">
        <v>0</v>
      </c>
      <c r="C1" s="430"/>
      <c r="D1" s="430"/>
      <c r="E1" s="430"/>
      <c r="F1" s="430"/>
      <c r="G1" s="430"/>
      <c r="H1" s="180"/>
      <c r="I1" s="180"/>
      <c r="J1" s="180"/>
    </row>
    <row r="2" spans="1:10" s="2" customFormat="1" ht="20.149999999999999" customHeight="1" x14ac:dyDescent="0.3">
      <c r="B2" s="431" t="s">
        <v>40</v>
      </c>
      <c r="C2" s="432"/>
      <c r="D2" s="432"/>
      <c r="E2" s="432"/>
      <c r="F2" s="432"/>
      <c r="G2" s="432"/>
      <c r="H2" s="181"/>
      <c r="I2" s="181"/>
      <c r="J2" s="181"/>
    </row>
    <row r="3" spans="1:10" s="2" customFormat="1" ht="14.15" customHeight="1" x14ac:dyDescent="0.35">
      <c r="B3" s="424"/>
      <c r="C3" s="425"/>
      <c r="D3" s="425"/>
      <c r="E3" s="425"/>
      <c r="F3" s="425"/>
      <c r="G3" s="187" t="s">
        <v>2</v>
      </c>
    </row>
    <row r="4" spans="1:10" s="61" customFormat="1" ht="15" customHeight="1" x14ac:dyDescent="0.3">
      <c r="A4" s="2"/>
      <c r="B4" s="433" t="str">
        <f>ProviderNameHeader</f>
        <v>Select your Provider Name in Tab 1, Cell C9</v>
      </c>
      <c r="C4" s="434"/>
      <c r="D4" s="434"/>
      <c r="E4" s="434"/>
      <c r="F4" s="434"/>
      <c r="G4" s="434"/>
      <c r="H4" s="2"/>
    </row>
    <row r="5" spans="1:10" s="2" customFormat="1" ht="14.25" customHeight="1" x14ac:dyDescent="0.3"/>
    <row r="6" spans="1:10" x14ac:dyDescent="0.3">
      <c r="C6" s="359" t="s">
        <v>41</v>
      </c>
    </row>
    <row r="7" spans="1:10" ht="59.25" customHeight="1" x14ac:dyDescent="0.3">
      <c r="B7" s="77" t="s">
        <v>42</v>
      </c>
      <c r="C7" s="437"/>
      <c r="D7" s="437"/>
    </row>
    <row r="8" spans="1:10" x14ac:dyDescent="0.3">
      <c r="C8" s="25" t="s">
        <v>43</v>
      </c>
      <c r="D8" s="36"/>
    </row>
    <row r="9" spans="1:10" x14ac:dyDescent="0.3">
      <c r="B9" s="27">
        <v>1</v>
      </c>
      <c r="C9" s="26" t="s">
        <v>44</v>
      </c>
      <c r="D9" s="109"/>
      <c r="E9" s="106"/>
    </row>
    <row r="10" spans="1:10" x14ac:dyDescent="0.3">
      <c r="B10" s="27">
        <v>2</v>
      </c>
      <c r="C10" s="26" t="s">
        <v>45</v>
      </c>
      <c r="D10" s="109"/>
      <c r="I10" s="107"/>
    </row>
    <row r="11" spans="1:10" x14ac:dyDescent="0.3">
      <c r="B11" s="27">
        <v>3</v>
      </c>
      <c r="C11" s="26" t="s">
        <v>46</v>
      </c>
      <c r="D11" s="109"/>
      <c r="E11" s="106"/>
    </row>
    <row r="12" spans="1:10" x14ac:dyDescent="0.3">
      <c r="B12" s="27">
        <v>4</v>
      </c>
      <c r="C12" s="26" t="s">
        <v>47</v>
      </c>
      <c r="D12" s="109"/>
    </row>
    <row r="13" spans="1:10" x14ac:dyDescent="0.3">
      <c r="B13" s="27">
        <v>5</v>
      </c>
      <c r="C13" s="26" t="s">
        <v>48</v>
      </c>
      <c r="D13" s="109"/>
    </row>
    <row r="14" spans="1:10" x14ac:dyDescent="0.3">
      <c r="B14" s="27">
        <v>6</v>
      </c>
      <c r="C14" s="26" t="s">
        <v>49</v>
      </c>
      <c r="D14" s="109"/>
      <c r="I14" s="106"/>
    </row>
    <row r="15" spans="1:10" x14ac:dyDescent="0.3">
      <c r="B15" s="27">
        <v>7</v>
      </c>
      <c r="C15" s="26" t="s">
        <v>50</v>
      </c>
      <c r="D15" s="109"/>
      <c r="I15" s="106"/>
    </row>
    <row r="16" spans="1:10" s="13" customFormat="1" x14ac:dyDescent="0.3">
      <c r="B16" s="27">
        <v>8</v>
      </c>
      <c r="C16" s="26" t="s">
        <v>51</v>
      </c>
      <c r="D16" s="109"/>
    </row>
    <row r="17" spans="2:5" s="13" customFormat="1" x14ac:dyDescent="0.3">
      <c r="B17" s="27">
        <v>9</v>
      </c>
      <c r="C17" s="26" t="s">
        <v>52</v>
      </c>
      <c r="D17" s="109"/>
    </row>
    <row r="18" spans="2:5" x14ac:dyDescent="0.3">
      <c r="D18" s="110"/>
    </row>
    <row r="19" spans="2:5" x14ac:dyDescent="0.3">
      <c r="C19" s="25" t="s">
        <v>53</v>
      </c>
      <c r="D19" s="111"/>
    </row>
    <row r="20" spans="2:5" x14ac:dyDescent="0.3">
      <c r="B20" s="27">
        <v>10</v>
      </c>
      <c r="C20" s="26" t="s">
        <v>44</v>
      </c>
      <c r="D20" s="109"/>
      <c r="E20" s="106"/>
    </row>
    <row r="21" spans="2:5" x14ac:dyDescent="0.3">
      <c r="B21" s="27">
        <v>11</v>
      </c>
      <c r="C21" s="26" t="s">
        <v>45</v>
      </c>
      <c r="D21" s="109"/>
    </row>
    <row r="22" spans="2:5" x14ac:dyDescent="0.3">
      <c r="B22" s="27">
        <v>12</v>
      </c>
      <c r="C22" s="26" t="s">
        <v>46</v>
      </c>
      <c r="D22" s="109"/>
      <c r="E22" s="106"/>
    </row>
    <row r="23" spans="2:5" x14ac:dyDescent="0.3">
      <c r="B23" s="27">
        <v>13</v>
      </c>
      <c r="C23" s="26" t="s">
        <v>47</v>
      </c>
      <c r="D23" s="109"/>
    </row>
    <row r="24" spans="2:5" x14ac:dyDescent="0.3">
      <c r="B24" s="27">
        <v>14</v>
      </c>
      <c r="C24" s="26" t="s">
        <v>48</v>
      </c>
      <c r="D24" s="109"/>
    </row>
    <row r="25" spans="2:5" x14ac:dyDescent="0.3">
      <c r="B25" s="27">
        <v>15</v>
      </c>
      <c r="C25" s="26" t="s">
        <v>49</v>
      </c>
      <c r="D25" s="109"/>
    </row>
    <row r="26" spans="2:5" x14ac:dyDescent="0.3">
      <c r="B26" s="27">
        <v>16</v>
      </c>
      <c r="C26" s="26" t="s">
        <v>50</v>
      </c>
      <c r="D26" s="109"/>
    </row>
    <row r="27" spans="2:5" x14ac:dyDescent="0.3">
      <c r="B27" s="27">
        <v>17</v>
      </c>
      <c r="C27" s="26" t="s">
        <v>51</v>
      </c>
      <c r="D27" s="109"/>
    </row>
    <row r="28" spans="2:5" x14ac:dyDescent="0.3">
      <c r="B28" s="27">
        <v>18</v>
      </c>
      <c r="C28" s="26" t="s">
        <v>52</v>
      </c>
      <c r="D28" s="109"/>
    </row>
    <row r="29" spans="2:5" x14ac:dyDescent="0.3">
      <c r="D29" s="110"/>
    </row>
    <row r="30" spans="2:5" x14ac:dyDescent="0.3">
      <c r="B30" s="27">
        <v>19</v>
      </c>
      <c r="C30" s="26" t="s">
        <v>54</v>
      </c>
      <c r="D30" s="109"/>
    </row>
    <row r="31" spans="2:5" x14ac:dyDescent="0.3">
      <c r="C31" s="68" t="s">
        <v>55</v>
      </c>
      <c r="D31" s="37"/>
    </row>
    <row r="32" spans="2:5" x14ac:dyDescent="0.3">
      <c r="C32" s="68"/>
    </row>
    <row r="33" spans="2:5" hidden="1" x14ac:dyDescent="0.3">
      <c r="D33" s="79"/>
    </row>
    <row r="34" spans="2:5" hidden="1" x14ac:dyDescent="0.3">
      <c r="C34" s="24" t="s">
        <v>56</v>
      </c>
      <c r="D34" s="80"/>
    </row>
    <row r="35" spans="2:5" hidden="1" x14ac:dyDescent="0.3">
      <c r="C35" s="1" t="s">
        <v>57</v>
      </c>
      <c r="D35" s="228">
        <f>6*'5. SchD - Staffing Information'!J23</f>
        <v>0</v>
      </c>
    </row>
    <row r="36" spans="2:5" hidden="1" x14ac:dyDescent="0.3">
      <c r="C36" s="1" t="s">
        <v>58</v>
      </c>
      <c r="D36" s="213">
        <f>IF(D13=0,(D24*D35),IF(D24=0,(D13*D35),(D13*D35)))</f>
        <v>0</v>
      </c>
    </row>
    <row r="37" spans="2:5" hidden="1" x14ac:dyDescent="0.3">
      <c r="C37" s="1" t="s">
        <v>2829</v>
      </c>
      <c r="D37" s="213">
        <f>SUM(D9:D12)+SUM(D20:D23)</f>
        <v>0</v>
      </c>
    </row>
    <row r="38" spans="2:5" hidden="1" x14ac:dyDescent="0.3">
      <c r="C38" s="1" t="s">
        <v>59</v>
      </c>
      <c r="D38" s="213">
        <f>D14+D16+D25+D27</f>
        <v>0</v>
      </c>
    </row>
    <row r="39" spans="2:5" hidden="1" x14ac:dyDescent="0.3">
      <c r="C39" s="2"/>
      <c r="D39" s="21"/>
    </row>
    <row r="40" spans="2:5" x14ac:dyDescent="0.3">
      <c r="C40" s="361" t="s">
        <v>60</v>
      </c>
    </row>
    <row r="41" spans="2:5" x14ac:dyDescent="0.3">
      <c r="B41" s="78" t="s">
        <v>60</v>
      </c>
      <c r="C41" s="58"/>
      <c r="D41" s="58"/>
      <c r="E41" s="58"/>
    </row>
    <row r="42" spans="2:5" s="105" customFormat="1" x14ac:dyDescent="0.35">
      <c r="B42" s="102">
        <v>1</v>
      </c>
      <c r="C42" s="103" t="s">
        <v>61</v>
      </c>
      <c r="D42" s="103" t="s">
        <v>62</v>
      </c>
      <c r="E42" s="104"/>
    </row>
    <row r="43" spans="2:5" s="105" customFormat="1" x14ac:dyDescent="0.35">
      <c r="B43" s="102"/>
      <c r="C43" s="103" t="s">
        <v>63</v>
      </c>
      <c r="D43" s="103" t="s">
        <v>64</v>
      </c>
      <c r="E43" s="175">
        <f>E42*52</f>
        <v>0</v>
      </c>
    </row>
    <row r="44" spans="2:5" s="105" customFormat="1" x14ac:dyDescent="0.35">
      <c r="B44" s="23"/>
      <c r="C44" s="103"/>
      <c r="D44" s="103"/>
      <c r="E44" s="23"/>
    </row>
    <row r="45" spans="2:5" s="105" customFormat="1" x14ac:dyDescent="0.35">
      <c r="B45" s="102">
        <v>2</v>
      </c>
      <c r="C45" s="103" t="s">
        <v>65</v>
      </c>
      <c r="D45" s="6"/>
      <c r="E45" s="6"/>
    </row>
    <row r="46" spans="2:5" x14ac:dyDescent="0.3">
      <c r="D46" s="190" t="s">
        <v>66</v>
      </c>
      <c r="E46" s="191"/>
    </row>
    <row r="47" spans="2:5" x14ac:dyDescent="0.3">
      <c r="C47" s="6"/>
      <c r="D47" s="82" t="s">
        <v>67</v>
      </c>
      <c r="E47" s="82" t="s">
        <v>68</v>
      </c>
    </row>
    <row r="48" spans="2:5" x14ac:dyDescent="0.3">
      <c r="C48" s="24" t="s">
        <v>69</v>
      </c>
      <c r="D48" s="92"/>
      <c r="E48" s="92"/>
    </row>
    <row r="49" spans="2:6" x14ac:dyDescent="0.3">
      <c r="C49" s="24" t="s">
        <v>70</v>
      </c>
      <c r="D49" s="92"/>
      <c r="E49" s="92"/>
    </row>
    <row r="50" spans="2:6" x14ac:dyDescent="0.3">
      <c r="C50" s="24" t="s">
        <v>71</v>
      </c>
      <c r="D50" s="92"/>
      <c r="E50" s="92"/>
    </row>
    <row r="51" spans="2:6" x14ac:dyDescent="0.3">
      <c r="C51" s="24" t="s">
        <v>72</v>
      </c>
      <c r="D51" s="92"/>
      <c r="E51" s="92"/>
    </row>
    <row r="52" spans="2:6" x14ac:dyDescent="0.3">
      <c r="C52" s="24" t="s">
        <v>73</v>
      </c>
      <c r="D52" s="92"/>
      <c r="E52" s="92"/>
    </row>
    <row r="53" spans="2:6" x14ac:dyDescent="0.3">
      <c r="C53" s="24" t="s">
        <v>74</v>
      </c>
      <c r="D53" s="92"/>
      <c r="E53" s="92"/>
    </row>
    <row r="54" spans="2:6" x14ac:dyDescent="0.3">
      <c r="C54" s="24" t="s">
        <v>75</v>
      </c>
      <c r="D54" s="92"/>
      <c r="E54" s="92"/>
    </row>
    <row r="55" spans="2:6" x14ac:dyDescent="0.3">
      <c r="C55" s="24"/>
      <c r="D55" s="40"/>
      <c r="E55" s="40"/>
    </row>
    <row r="56" spans="2:6" x14ac:dyDescent="0.3">
      <c r="C56" s="24"/>
      <c r="D56" s="40"/>
      <c r="E56" s="40"/>
    </row>
    <row r="57" spans="2:6" x14ac:dyDescent="0.3">
      <c r="B57" s="1"/>
      <c r="C57" s="2"/>
      <c r="D57" s="2"/>
      <c r="E57" s="2"/>
      <c r="F57" s="2"/>
    </row>
    <row r="58" spans="2:6" x14ac:dyDescent="0.3">
      <c r="B58" s="1"/>
      <c r="C58" s="2"/>
      <c r="D58" s="2"/>
      <c r="E58" s="2"/>
    </row>
  </sheetData>
  <sheetProtection algorithmName="SHA-512" hashValue="CWiqZjB2ahh5zP+eHZcmwWuyFqvQffmXH7p0GUJ8MhC/Y8cOKXHaQRRPnwvibAr0NjgNAYXFXID/WzIgi1QKwQ==" saltValue="pOZ3qciope1iAazVLjpr/A==" spinCount="100000" sheet="1" objects="1" scenarios="1" selectLockedCells="1"/>
  <mergeCells count="5">
    <mergeCell ref="C7:D7"/>
    <mergeCell ref="B1:G1"/>
    <mergeCell ref="B2:G2"/>
    <mergeCell ref="B3:F3"/>
    <mergeCell ref="B4:G4"/>
  </mergeCells>
  <dataValidations count="5">
    <dataValidation type="decimal" operator="greaterThan" showInputMessage="1" showErrorMessage="1" errorTitle="Error" error="Number of hours per week must be greater than 0" sqref="E42" xr:uid="{00000000-0002-0000-0200-000000000000}">
      <formula1>0</formula1>
    </dataValidation>
    <dataValidation type="whole" showErrorMessage="1" errorTitle="Error" error="Schedule B should have data in ALL fields.  Zeros OK." sqref="D24 D13" xr:uid="{00000000-0002-0000-0200-000001000000}">
      <formula1>MinimumDollarInputValue</formula1>
      <formula2>MaximumDollarInputValue</formula2>
    </dataValidation>
    <dataValidation type="whole" showInputMessage="1" showErrorMessage="1" error="Schedule B should have data in ALL fields.  Zeros OK." sqref="D14:D17 D30 D25:D28 D20:D23" xr:uid="{00000000-0002-0000-0200-000002000000}">
      <formula1>MinimumDollarInputValue</formula1>
      <formula2>MaximumDollarInputValue</formula2>
    </dataValidation>
    <dataValidation type="whole" showErrorMessage="1" error="Schedule B should have data in ALL fields.  Zeros OK." sqref="D9:D12" xr:uid="{00000000-0002-0000-0200-000006000000}">
      <formula1>MinimumDollarInputValue</formula1>
      <formula2>MaximumDollarInputValue</formula2>
    </dataValidation>
    <dataValidation type="time" allowBlank="1" showInputMessage="1" showErrorMessage="1" sqref="D48:E54" xr:uid="{00000000-0002-0000-0200-000007000000}">
      <formula1>MinimumTimeInputValue</formula1>
      <formula2>MaximumTimeInputValue</formula2>
    </dataValidation>
  </dataValidations>
  <printOptions horizontalCentered="1"/>
  <pageMargins left="0.25" right="0.25" top="0.75" bottom="0.75" header="0.3" footer="0.3"/>
  <pageSetup scale="57" orientation="landscape" r:id="rId1"/>
  <ignoredErrors>
    <ignoredError sqref="D37" formulaRange="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J32"/>
  <sheetViews>
    <sheetView showGridLines="0" zoomScale="80" zoomScaleNormal="80" zoomScaleSheetLayoutView="80" workbookViewId="0">
      <pane ySplit="5" topLeftCell="A6" activePane="bottomLeft" state="frozen"/>
      <selection activeCell="C9" sqref="C9"/>
      <selection pane="bottomLeft" activeCell="D11" sqref="D11"/>
    </sheetView>
  </sheetViews>
  <sheetFormatPr defaultColWidth="9.1796875" defaultRowHeight="14" x14ac:dyDescent="0.3"/>
  <cols>
    <col min="1" max="1" width="5.7265625" style="2" customWidth="1"/>
    <col min="2" max="2" width="50.7265625" style="2" customWidth="1"/>
    <col min="3" max="3" width="76.7265625" style="2" customWidth="1"/>
    <col min="4" max="4" width="24.7265625" style="71" customWidth="1"/>
    <col min="5" max="5" width="50.7265625" style="2" customWidth="1"/>
    <col min="6" max="6" width="5.7265625" style="2" customWidth="1"/>
    <col min="7" max="16384" width="9.1796875" style="2"/>
  </cols>
  <sheetData>
    <row r="1" spans="1:10" ht="80.150000000000006" customHeight="1" x14ac:dyDescent="0.95">
      <c r="B1" s="429" t="s">
        <v>0</v>
      </c>
      <c r="C1" s="430"/>
      <c r="D1" s="430"/>
      <c r="E1" s="430"/>
      <c r="F1" s="180"/>
      <c r="G1" s="180"/>
      <c r="H1" s="180"/>
      <c r="I1" s="180"/>
      <c r="J1" s="180"/>
    </row>
    <row r="2" spans="1:10" ht="20.149999999999999" customHeight="1" x14ac:dyDescent="0.3">
      <c r="B2" s="431" t="s">
        <v>76</v>
      </c>
      <c r="C2" s="432"/>
      <c r="D2" s="432"/>
      <c r="E2" s="432"/>
      <c r="F2" s="181"/>
      <c r="G2" s="181"/>
      <c r="H2" s="181"/>
      <c r="I2" s="181"/>
      <c r="J2" s="181"/>
    </row>
    <row r="3" spans="1:10" ht="14.15" customHeight="1" x14ac:dyDescent="0.35">
      <c r="C3"/>
      <c r="D3"/>
      <c r="E3" s="187" t="s">
        <v>2</v>
      </c>
      <c r="F3"/>
    </row>
    <row r="4" spans="1:10" s="61" customFormat="1" ht="15" customHeight="1" x14ac:dyDescent="0.3">
      <c r="A4" s="2"/>
      <c r="B4" s="433" t="str">
        <f>ProviderNameHeader</f>
        <v>Select your Provider Name in Tab 1, Cell C9</v>
      </c>
      <c r="C4" s="434"/>
      <c r="D4" s="434"/>
      <c r="E4" s="434"/>
      <c r="F4" s="182"/>
      <c r="G4" s="182"/>
      <c r="H4" s="2"/>
    </row>
    <row r="5" spans="1:10" ht="14.25" customHeight="1" x14ac:dyDescent="0.3">
      <c r="D5" s="2"/>
    </row>
    <row r="7" spans="1:10" ht="15.5" x14ac:dyDescent="0.35">
      <c r="C7" s="346" t="s">
        <v>77</v>
      </c>
      <c r="D7" s="73"/>
    </row>
    <row r="8" spans="1:10" x14ac:dyDescent="0.3">
      <c r="B8" s="2">
        <v>1</v>
      </c>
      <c r="C8" s="229" t="s">
        <v>78</v>
      </c>
      <c r="D8" s="94"/>
    </row>
    <row r="9" spans="1:10" x14ac:dyDescent="0.3">
      <c r="C9" s="22"/>
      <c r="D9" s="99"/>
    </row>
    <row r="10" spans="1:10" x14ac:dyDescent="0.3">
      <c r="C10" s="52" t="s">
        <v>79</v>
      </c>
      <c r="D10" s="99"/>
    </row>
    <row r="11" spans="1:10" x14ac:dyDescent="0.3">
      <c r="B11" s="2">
        <v>2</v>
      </c>
      <c r="C11" s="229" t="s">
        <v>80</v>
      </c>
      <c r="D11" s="94"/>
    </row>
    <row r="12" spans="1:10" x14ac:dyDescent="0.3">
      <c r="B12" s="2">
        <v>3</v>
      </c>
      <c r="C12" s="229" t="s">
        <v>81</v>
      </c>
      <c r="D12" s="115">
        <f>SUM(D16:D21)</f>
        <v>0</v>
      </c>
    </row>
    <row r="13" spans="1:10" x14ac:dyDescent="0.3">
      <c r="B13" s="2">
        <v>4</v>
      </c>
      <c r="C13" s="229" t="s">
        <v>82</v>
      </c>
      <c r="D13" s="115">
        <f>SUM(D11:D12)</f>
        <v>0</v>
      </c>
    </row>
    <row r="14" spans="1:10" x14ac:dyDescent="0.3">
      <c r="C14" s="22"/>
      <c r="D14" s="99"/>
    </row>
    <row r="15" spans="1:10" x14ac:dyDescent="0.3">
      <c r="C15" s="52" t="s">
        <v>83</v>
      </c>
      <c r="D15" s="99"/>
    </row>
    <row r="16" spans="1:10" x14ac:dyDescent="0.3">
      <c r="B16" s="2">
        <v>5</v>
      </c>
      <c r="C16" s="229" t="s">
        <v>84</v>
      </c>
      <c r="D16" s="94"/>
    </row>
    <row r="17" spans="2:4" x14ac:dyDescent="0.3">
      <c r="B17" s="2">
        <v>6</v>
      </c>
      <c r="C17" s="229" t="s">
        <v>85</v>
      </c>
      <c r="D17" s="94"/>
    </row>
    <row r="18" spans="2:4" x14ac:dyDescent="0.3">
      <c r="B18" s="2">
        <v>7</v>
      </c>
      <c r="C18" s="229" t="s">
        <v>86</v>
      </c>
      <c r="D18" s="94"/>
    </row>
    <row r="19" spans="2:4" x14ac:dyDescent="0.3">
      <c r="B19" s="2">
        <v>8</v>
      </c>
      <c r="C19" s="229" t="s">
        <v>87</v>
      </c>
      <c r="D19" s="94"/>
    </row>
    <row r="20" spans="2:4" x14ac:dyDescent="0.3">
      <c r="B20" s="2">
        <v>9</v>
      </c>
      <c r="C20" s="229" t="s">
        <v>88</v>
      </c>
      <c r="D20" s="98"/>
    </row>
    <row r="21" spans="2:4" x14ac:dyDescent="0.3">
      <c r="B21" s="2">
        <v>10</v>
      </c>
      <c r="C21" s="229" t="s">
        <v>89</v>
      </c>
      <c r="D21" s="115">
        <f>SUM(D24:D32)</f>
        <v>0</v>
      </c>
    </row>
    <row r="22" spans="2:4" x14ac:dyDescent="0.3">
      <c r="D22" s="99"/>
    </row>
    <row r="23" spans="2:4" x14ac:dyDescent="0.3">
      <c r="C23" s="64" t="s">
        <v>90</v>
      </c>
      <c r="D23" s="99"/>
    </row>
    <row r="24" spans="2:4" x14ac:dyDescent="0.3">
      <c r="B24" s="2">
        <v>11</v>
      </c>
      <c r="C24" s="49"/>
      <c r="D24" s="94"/>
    </row>
    <row r="25" spans="2:4" x14ac:dyDescent="0.3">
      <c r="B25" s="2">
        <v>12</v>
      </c>
      <c r="C25" s="49"/>
      <c r="D25" s="94"/>
    </row>
    <row r="26" spans="2:4" x14ac:dyDescent="0.3">
      <c r="B26" s="2">
        <v>13</v>
      </c>
      <c r="C26" s="49"/>
      <c r="D26" s="94"/>
    </row>
    <row r="27" spans="2:4" x14ac:dyDescent="0.3">
      <c r="B27" s="2">
        <v>14</v>
      </c>
      <c r="C27" s="49"/>
      <c r="D27" s="94"/>
    </row>
    <row r="28" spans="2:4" x14ac:dyDescent="0.3">
      <c r="B28" s="2">
        <v>15</v>
      </c>
      <c r="C28" s="49"/>
      <c r="D28" s="94"/>
    </row>
    <row r="29" spans="2:4" x14ac:dyDescent="0.3">
      <c r="B29" s="2">
        <v>16</v>
      </c>
      <c r="C29" s="49"/>
      <c r="D29" s="94"/>
    </row>
    <row r="30" spans="2:4" x14ac:dyDescent="0.3">
      <c r="B30" s="2">
        <v>17</v>
      </c>
      <c r="C30" s="49"/>
      <c r="D30" s="94"/>
    </row>
    <row r="31" spans="2:4" x14ac:dyDescent="0.3">
      <c r="B31" s="2">
        <v>18</v>
      </c>
      <c r="C31" s="49"/>
      <c r="D31" s="94"/>
    </row>
    <row r="32" spans="2:4" x14ac:dyDescent="0.3">
      <c r="B32" s="2">
        <v>19</v>
      </c>
      <c r="C32" s="49"/>
      <c r="D32" s="94"/>
    </row>
  </sheetData>
  <sheetProtection algorithmName="SHA-512" hashValue="htZXG8y5q5fEUJ/EngWplzp8+E0X8kQ4u+bjPk/LmHaH6GOGQgIDWSfYRtt9nYBbg5o4kjxLGsQIVK3mPV4jdg==" saltValue="gcrxXwmXLEgYGypiweF7yQ==" spinCount="100000" sheet="1" objects="1" scenarios="1" selectLockedCells="1"/>
  <mergeCells count="3">
    <mergeCell ref="B1:E1"/>
    <mergeCell ref="B2:E2"/>
    <mergeCell ref="B4:E4"/>
  </mergeCells>
  <dataValidations count="2">
    <dataValidation type="whole" allowBlank="1" showErrorMessage="1" error="Please enter WHOLE numbers only ..." sqref="D11 D16:D20 D24:D32" xr:uid="{00000000-0002-0000-0300-000000000000}">
      <formula1>MinimumDollarInputValue</formula1>
      <formula2>MaximumDollarInputValue</formula2>
    </dataValidation>
    <dataValidation type="whole" allowBlank="1" showErrorMessage="1" errorTitle="Error" error="Please enter WHOLE numbers only ..." sqref="D8" xr:uid="{00000000-0002-0000-0300-000007000000}">
      <formula1>MinimumDollarInputValue</formula1>
      <formula2>MaximumDollarInputValue</formula2>
    </dataValidation>
  </dataValidations>
  <pageMargins left="0.25" right="0.25" top="0.75" bottom="0.75" header="0.3" footer="0.3"/>
  <pageSetup scale="6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U58"/>
  <sheetViews>
    <sheetView showGridLines="0" zoomScale="70" zoomScaleNormal="70" zoomScaleSheetLayoutView="80" workbookViewId="0">
      <pane xSplit="2" ySplit="8" topLeftCell="C9" activePane="bottomRight" state="frozen"/>
      <selection activeCell="C9" sqref="C9"/>
      <selection pane="topRight" activeCell="C9" sqref="C9"/>
      <selection pane="bottomLeft" activeCell="C9" sqref="C9"/>
      <selection pane="bottomRight" activeCell="C9" sqref="C9"/>
    </sheetView>
  </sheetViews>
  <sheetFormatPr defaultColWidth="9.1796875" defaultRowHeight="14" x14ac:dyDescent="0.3"/>
  <cols>
    <col min="1" max="1" width="5.7265625" style="2" customWidth="1"/>
    <col min="2" max="2" width="40.453125" style="1" bestFit="1" customWidth="1"/>
    <col min="3" max="21" width="23.81640625" style="1" customWidth="1"/>
    <col min="22" max="22" width="5.7265625" style="2" customWidth="1"/>
    <col min="23" max="16384" width="9.1796875" style="2"/>
  </cols>
  <sheetData>
    <row r="1" spans="1:21" ht="80.150000000000006" customHeight="1" x14ac:dyDescent="0.95">
      <c r="B1" s="429" t="s">
        <v>0</v>
      </c>
      <c r="C1" s="430"/>
      <c r="D1" s="430"/>
      <c r="E1" s="430"/>
      <c r="F1" s="430"/>
      <c r="G1" s="430"/>
      <c r="H1" s="430"/>
      <c r="I1" s="430"/>
      <c r="J1" s="2"/>
      <c r="K1" s="2"/>
      <c r="L1" s="2"/>
      <c r="M1" s="429" t="s">
        <v>0</v>
      </c>
      <c r="N1" s="430"/>
      <c r="O1" s="430"/>
      <c r="P1" s="430"/>
      <c r="Q1" s="430"/>
      <c r="R1" s="430"/>
      <c r="S1" s="430"/>
      <c r="T1" s="430"/>
      <c r="U1" s="2"/>
    </row>
    <row r="2" spans="1:21" ht="20.149999999999999" customHeight="1" x14ac:dyDescent="0.3">
      <c r="B2" s="431" t="s">
        <v>91</v>
      </c>
      <c r="C2" s="432"/>
      <c r="D2" s="432"/>
      <c r="E2" s="432"/>
      <c r="F2" s="432"/>
      <c r="G2" s="432"/>
      <c r="H2" s="432"/>
      <c r="I2" s="432"/>
      <c r="J2" s="2"/>
      <c r="K2" s="2"/>
      <c r="L2" s="2"/>
      <c r="M2" s="431" t="s">
        <v>91</v>
      </c>
      <c r="N2" s="432"/>
      <c r="O2" s="432"/>
      <c r="P2" s="432"/>
      <c r="Q2" s="432"/>
      <c r="R2" s="432"/>
      <c r="S2" s="432"/>
      <c r="T2" s="432"/>
      <c r="U2" s="2"/>
    </row>
    <row r="3" spans="1:21" ht="14.15" customHeight="1" x14ac:dyDescent="0.35">
      <c r="B3" s="424"/>
      <c r="C3" s="425"/>
      <c r="D3" s="425"/>
      <c r="E3" s="425"/>
      <c r="F3" s="425"/>
      <c r="G3" s="425"/>
      <c r="H3" s="425"/>
      <c r="I3" s="187" t="s">
        <v>2</v>
      </c>
      <c r="J3" s="2"/>
      <c r="K3" s="2"/>
      <c r="L3" s="2"/>
      <c r="M3" s="424"/>
      <c r="N3" s="425"/>
      <c r="O3" s="425"/>
      <c r="P3" s="425"/>
      <c r="Q3" s="425"/>
      <c r="R3" s="425"/>
      <c r="S3" s="425"/>
      <c r="T3" s="187" t="s">
        <v>2</v>
      </c>
      <c r="U3" s="2"/>
    </row>
    <row r="4" spans="1:21" s="61" customFormat="1" ht="15" customHeight="1" x14ac:dyDescent="0.35">
      <c r="A4" s="2"/>
      <c r="B4" s="433" t="str">
        <f>ProviderNameHeader</f>
        <v>Select your Provider Name in Tab 1, Cell C9</v>
      </c>
      <c r="C4" s="425"/>
      <c r="D4" s="425"/>
      <c r="E4" s="425"/>
      <c r="F4" s="425"/>
      <c r="G4" s="425"/>
      <c r="H4" s="425"/>
      <c r="I4" s="425"/>
      <c r="M4" s="433" t="str">
        <f>ProviderNameHeader</f>
        <v>Select your Provider Name in Tab 1, Cell C9</v>
      </c>
      <c r="N4" s="425"/>
      <c r="O4" s="425"/>
      <c r="P4" s="425"/>
      <c r="Q4" s="425"/>
      <c r="R4" s="425"/>
      <c r="S4" s="425"/>
      <c r="T4" s="425"/>
    </row>
    <row r="5" spans="1:21" ht="14.25" customHeight="1" x14ac:dyDescent="0.4">
      <c r="B5" s="2"/>
      <c r="C5" s="2"/>
      <c r="D5" s="2"/>
      <c r="E5" s="2"/>
      <c r="F5" s="2"/>
      <c r="G5" s="2"/>
      <c r="H5" s="2"/>
      <c r="I5" s="2"/>
      <c r="J5" s="2"/>
      <c r="K5" s="2"/>
      <c r="L5" s="2"/>
      <c r="M5" s="2"/>
      <c r="N5" s="2"/>
      <c r="O5" s="367"/>
      <c r="P5" s="2"/>
      <c r="Q5" s="2"/>
      <c r="R5" s="2"/>
      <c r="S5" s="2"/>
      <c r="T5" s="2"/>
      <c r="U5" s="2"/>
    </row>
    <row r="6" spans="1:21" s="5" customFormat="1" ht="18" x14ac:dyDescent="0.35">
      <c r="C6" s="20"/>
      <c r="D6" s="368" t="s">
        <v>92</v>
      </c>
      <c r="E6" s="20"/>
      <c r="F6" s="20"/>
      <c r="G6" s="20"/>
      <c r="H6" s="20"/>
      <c r="I6" s="20"/>
      <c r="O6" s="369" t="s">
        <v>92</v>
      </c>
    </row>
    <row r="7" spans="1:21" s="91" customFormat="1" ht="28" x14ac:dyDescent="0.35">
      <c r="A7" s="90"/>
      <c r="B7" s="89" t="s">
        <v>93</v>
      </c>
      <c r="C7" s="89" t="s">
        <v>94</v>
      </c>
      <c r="D7" s="89" t="s">
        <v>95</v>
      </c>
      <c r="E7" s="89" t="s">
        <v>96</v>
      </c>
      <c r="F7" s="89" t="s">
        <v>97</v>
      </c>
      <c r="G7" s="89" t="s">
        <v>98</v>
      </c>
      <c r="H7" s="89" t="s">
        <v>99</v>
      </c>
      <c r="I7" s="89" t="s">
        <v>100</v>
      </c>
      <c r="J7" s="89" t="s">
        <v>101</v>
      </c>
      <c r="K7" s="89" t="s">
        <v>102</v>
      </c>
      <c r="L7" s="89" t="s">
        <v>97</v>
      </c>
      <c r="M7" s="89" t="s">
        <v>103</v>
      </c>
      <c r="N7" s="89" t="s">
        <v>104</v>
      </c>
      <c r="O7" s="89" t="s">
        <v>105</v>
      </c>
      <c r="P7" s="89" t="s">
        <v>106</v>
      </c>
      <c r="Q7" s="89" t="s">
        <v>107</v>
      </c>
      <c r="R7" s="89" t="s">
        <v>108</v>
      </c>
      <c r="S7" s="89" t="s">
        <v>109</v>
      </c>
      <c r="T7" s="89" t="s">
        <v>110</v>
      </c>
      <c r="U7" s="89" t="s">
        <v>111</v>
      </c>
    </row>
    <row r="8" spans="1:21" x14ac:dyDescent="0.3">
      <c r="A8" s="1"/>
      <c r="B8" s="18"/>
      <c r="C8" s="19">
        <v>1</v>
      </c>
      <c r="D8" s="19">
        <v>2</v>
      </c>
      <c r="E8" s="19">
        <v>3</v>
      </c>
      <c r="F8" s="83">
        <v>4</v>
      </c>
      <c r="G8" s="19">
        <v>5</v>
      </c>
      <c r="H8" s="21">
        <v>6</v>
      </c>
      <c r="I8" s="19" t="s">
        <v>112</v>
      </c>
      <c r="J8" s="19" t="s">
        <v>113</v>
      </c>
      <c r="K8" s="113">
        <v>8</v>
      </c>
      <c r="L8" s="83">
        <v>9</v>
      </c>
      <c r="M8" s="67">
        <v>10</v>
      </c>
      <c r="N8" s="19">
        <v>11</v>
      </c>
      <c r="O8" s="19">
        <v>12</v>
      </c>
      <c r="P8" s="19">
        <v>13</v>
      </c>
      <c r="Q8" s="83">
        <v>14</v>
      </c>
      <c r="R8" s="19">
        <v>15</v>
      </c>
      <c r="S8" s="19" t="s">
        <v>114</v>
      </c>
      <c r="T8" s="19" t="s">
        <v>115</v>
      </c>
      <c r="U8" s="176">
        <v>17</v>
      </c>
    </row>
    <row r="9" spans="1:21" x14ac:dyDescent="0.3">
      <c r="A9" s="17">
        <v>1</v>
      </c>
      <c r="B9" s="87" t="s">
        <v>116</v>
      </c>
      <c r="C9" s="94"/>
      <c r="D9" s="94"/>
      <c r="E9" s="94"/>
      <c r="F9" s="119">
        <f>SUM(C9:E9)</f>
        <v>0</v>
      </c>
      <c r="G9" s="362"/>
      <c r="H9" s="362"/>
      <c r="I9" s="226"/>
      <c r="J9" s="226"/>
      <c r="K9" s="157">
        <f>IF(AND(G9=0,H9=0),0,IF(AND(G9=0,H9&gt;0),1,H9/G9))</f>
        <v>0</v>
      </c>
      <c r="L9" s="127">
        <f t="shared" ref="L9:L21" si="0">F9</f>
        <v>0</v>
      </c>
      <c r="M9" s="149" t="s">
        <v>117</v>
      </c>
      <c r="N9" s="94"/>
      <c r="O9" s="94"/>
      <c r="P9" s="94"/>
      <c r="Q9" s="119">
        <f>O9+P9</f>
        <v>0</v>
      </c>
      <c r="R9" s="94"/>
      <c r="S9" s="150" t="s">
        <v>118</v>
      </c>
      <c r="T9" s="150" t="s">
        <v>118</v>
      </c>
      <c r="U9" s="69"/>
    </row>
    <row r="10" spans="1:21" x14ac:dyDescent="0.3">
      <c r="A10" s="17">
        <v>2</v>
      </c>
      <c r="B10" s="87" t="s">
        <v>119</v>
      </c>
      <c r="C10" s="94"/>
      <c r="D10" s="94"/>
      <c r="E10" s="94"/>
      <c r="F10" s="119">
        <f t="shared" ref="F10:F21" si="1">SUM(C10:E10)</f>
        <v>0</v>
      </c>
      <c r="G10" s="362"/>
      <c r="H10" s="362"/>
      <c r="I10" s="226"/>
      <c r="J10" s="226"/>
      <c r="K10" s="157">
        <f t="shared" ref="K10:K22" si="2">IF(AND(G10=0,H10=0),0,IF(AND(G10=0,H10&gt;0),1,H10/G10))</f>
        <v>0</v>
      </c>
      <c r="L10" s="127">
        <f t="shared" si="0"/>
        <v>0</v>
      </c>
      <c r="M10" s="149" t="s">
        <v>120</v>
      </c>
      <c r="N10" s="94"/>
      <c r="O10" s="94"/>
      <c r="P10" s="94"/>
      <c r="Q10" s="119">
        <f>O10+P10</f>
        <v>0</v>
      </c>
      <c r="R10" s="94"/>
      <c r="S10" s="150" t="s">
        <v>118</v>
      </c>
      <c r="T10" s="150" t="s">
        <v>118</v>
      </c>
      <c r="U10" s="69"/>
    </row>
    <row r="11" spans="1:21" x14ac:dyDescent="0.3">
      <c r="A11" s="17">
        <v>3</v>
      </c>
      <c r="B11" s="87" t="s">
        <v>121</v>
      </c>
      <c r="C11" s="94"/>
      <c r="D11" s="94"/>
      <c r="E11" s="94"/>
      <c r="F11" s="119">
        <f t="shared" si="1"/>
        <v>0</v>
      </c>
      <c r="G11" s="362"/>
      <c r="H11" s="362"/>
      <c r="I11" s="226"/>
      <c r="J11" s="226"/>
      <c r="K11" s="157">
        <f t="shared" si="2"/>
        <v>0</v>
      </c>
      <c r="L11" s="127">
        <f t="shared" si="0"/>
        <v>0</v>
      </c>
      <c r="M11" s="149" t="s">
        <v>120</v>
      </c>
      <c r="N11" s="94"/>
      <c r="O11" s="94"/>
      <c r="P11" s="94"/>
      <c r="Q11" s="119">
        <f t="shared" ref="Q11:Q21" si="3">O11+P11</f>
        <v>0</v>
      </c>
      <c r="R11" s="94"/>
      <c r="S11" s="150" t="s">
        <v>118</v>
      </c>
      <c r="T11" s="150" t="s">
        <v>118</v>
      </c>
      <c r="U11" s="69"/>
    </row>
    <row r="12" spans="1:21" x14ac:dyDescent="0.3">
      <c r="A12" s="17">
        <v>4</v>
      </c>
      <c r="B12" s="87" t="s">
        <v>122</v>
      </c>
      <c r="C12" s="94"/>
      <c r="D12" s="94"/>
      <c r="E12" s="94"/>
      <c r="F12" s="119">
        <f t="shared" si="1"/>
        <v>0</v>
      </c>
      <c r="G12" s="362"/>
      <c r="H12" s="362"/>
      <c r="I12" s="226"/>
      <c r="J12" s="226"/>
      <c r="K12" s="157">
        <f t="shared" si="2"/>
        <v>0</v>
      </c>
      <c r="L12" s="127">
        <f t="shared" si="0"/>
        <v>0</v>
      </c>
      <c r="M12" s="149" t="s">
        <v>120</v>
      </c>
      <c r="N12" s="94"/>
      <c r="O12" s="94"/>
      <c r="P12" s="94"/>
      <c r="Q12" s="119">
        <f t="shared" si="3"/>
        <v>0</v>
      </c>
      <c r="R12" s="94"/>
      <c r="S12" s="150" t="s">
        <v>118</v>
      </c>
      <c r="T12" s="150" t="s">
        <v>118</v>
      </c>
      <c r="U12" s="69"/>
    </row>
    <row r="13" spans="1:21" x14ac:dyDescent="0.3">
      <c r="A13" s="17">
        <v>5</v>
      </c>
      <c r="B13" s="87" t="s">
        <v>123</v>
      </c>
      <c r="C13" s="94"/>
      <c r="D13" s="94"/>
      <c r="E13" s="94"/>
      <c r="F13" s="119">
        <f t="shared" si="1"/>
        <v>0</v>
      </c>
      <c r="G13" s="362"/>
      <c r="H13" s="362"/>
      <c r="I13" s="226"/>
      <c r="J13" s="226"/>
      <c r="K13" s="157">
        <f t="shared" si="2"/>
        <v>0</v>
      </c>
      <c r="L13" s="127">
        <f t="shared" si="0"/>
        <v>0</v>
      </c>
      <c r="M13" s="149" t="s">
        <v>120</v>
      </c>
      <c r="N13" s="94"/>
      <c r="O13" s="94"/>
      <c r="P13" s="94"/>
      <c r="Q13" s="119">
        <f t="shared" si="3"/>
        <v>0</v>
      </c>
      <c r="R13" s="94"/>
      <c r="S13" s="150" t="s">
        <v>118</v>
      </c>
      <c r="T13" s="150" t="s">
        <v>118</v>
      </c>
      <c r="U13" s="69"/>
    </row>
    <row r="14" spans="1:21" x14ac:dyDescent="0.3">
      <c r="A14" s="17">
        <v>6</v>
      </c>
      <c r="B14" s="87" t="s">
        <v>124</v>
      </c>
      <c r="C14" s="94"/>
      <c r="D14" s="94"/>
      <c r="E14" s="94"/>
      <c r="F14" s="119">
        <f t="shared" si="1"/>
        <v>0</v>
      </c>
      <c r="G14" s="362"/>
      <c r="H14" s="362"/>
      <c r="I14" s="226"/>
      <c r="J14" s="226"/>
      <c r="K14" s="157">
        <f t="shared" si="2"/>
        <v>0</v>
      </c>
      <c r="L14" s="127">
        <f t="shared" si="0"/>
        <v>0</v>
      </c>
      <c r="M14" s="149" t="s">
        <v>120</v>
      </c>
      <c r="N14" s="94"/>
      <c r="O14" s="94"/>
      <c r="P14" s="94"/>
      <c r="Q14" s="119">
        <f t="shared" si="3"/>
        <v>0</v>
      </c>
      <c r="R14" s="94"/>
      <c r="S14" s="150" t="s">
        <v>118</v>
      </c>
      <c r="T14" s="150" t="s">
        <v>118</v>
      </c>
      <c r="U14" s="69"/>
    </row>
    <row r="15" spans="1:21" x14ac:dyDescent="0.3">
      <c r="A15" s="17">
        <v>7</v>
      </c>
      <c r="B15" s="87" t="s">
        <v>125</v>
      </c>
      <c r="C15" s="94"/>
      <c r="D15" s="94"/>
      <c r="E15" s="94"/>
      <c r="F15" s="119">
        <f t="shared" si="1"/>
        <v>0</v>
      </c>
      <c r="G15" s="362"/>
      <c r="H15" s="362"/>
      <c r="I15" s="226"/>
      <c r="J15" s="226"/>
      <c r="K15" s="157">
        <f t="shared" si="2"/>
        <v>0</v>
      </c>
      <c r="L15" s="127">
        <f t="shared" si="0"/>
        <v>0</v>
      </c>
      <c r="M15" s="149" t="s">
        <v>120</v>
      </c>
      <c r="N15" s="94"/>
      <c r="O15" s="94"/>
      <c r="P15" s="94"/>
      <c r="Q15" s="119">
        <f t="shared" si="3"/>
        <v>0</v>
      </c>
      <c r="R15" s="94"/>
      <c r="S15" s="150" t="s">
        <v>118</v>
      </c>
      <c r="T15" s="150" t="s">
        <v>118</v>
      </c>
      <c r="U15" s="69"/>
    </row>
    <row r="16" spans="1:21" x14ac:dyDescent="0.3">
      <c r="A16" s="17">
        <v>8</v>
      </c>
      <c r="B16" s="87" t="s">
        <v>126</v>
      </c>
      <c r="C16" s="94"/>
      <c r="D16" s="94"/>
      <c r="E16" s="94"/>
      <c r="F16" s="119">
        <f t="shared" si="1"/>
        <v>0</v>
      </c>
      <c r="G16" s="362"/>
      <c r="H16" s="362"/>
      <c r="I16" s="226"/>
      <c r="J16" s="226"/>
      <c r="K16" s="157">
        <f t="shared" si="2"/>
        <v>0</v>
      </c>
      <c r="L16" s="127">
        <f t="shared" si="0"/>
        <v>0</v>
      </c>
      <c r="M16" s="149" t="s">
        <v>120</v>
      </c>
      <c r="N16" s="94"/>
      <c r="O16" s="94"/>
      <c r="P16" s="94"/>
      <c r="Q16" s="119">
        <f t="shared" si="3"/>
        <v>0</v>
      </c>
      <c r="R16" s="94"/>
      <c r="S16" s="150" t="s">
        <v>118</v>
      </c>
      <c r="T16" s="150" t="s">
        <v>118</v>
      </c>
      <c r="U16" s="69"/>
    </row>
    <row r="17" spans="1:21" x14ac:dyDescent="0.3">
      <c r="A17" s="17">
        <v>9</v>
      </c>
      <c r="B17" s="87" t="s">
        <v>127</v>
      </c>
      <c r="C17" s="94"/>
      <c r="D17" s="94"/>
      <c r="E17" s="94"/>
      <c r="F17" s="119">
        <f t="shared" si="1"/>
        <v>0</v>
      </c>
      <c r="G17" s="362"/>
      <c r="H17" s="362"/>
      <c r="I17" s="226"/>
      <c r="J17" s="226"/>
      <c r="K17" s="157">
        <f t="shared" si="2"/>
        <v>0</v>
      </c>
      <c r="L17" s="127">
        <f t="shared" si="0"/>
        <v>0</v>
      </c>
      <c r="M17" s="149" t="s">
        <v>120</v>
      </c>
      <c r="N17" s="94"/>
      <c r="O17" s="94"/>
      <c r="P17" s="94"/>
      <c r="Q17" s="119">
        <f t="shared" si="3"/>
        <v>0</v>
      </c>
      <c r="R17" s="94"/>
      <c r="S17" s="150" t="s">
        <v>118</v>
      </c>
      <c r="T17" s="150" t="s">
        <v>118</v>
      </c>
      <c r="U17" s="69"/>
    </row>
    <row r="18" spans="1:21" x14ac:dyDescent="0.3">
      <c r="A18" s="17">
        <v>10</v>
      </c>
      <c r="B18" s="87" t="s">
        <v>128</v>
      </c>
      <c r="C18" s="94"/>
      <c r="D18" s="94"/>
      <c r="E18" s="94"/>
      <c r="F18" s="119">
        <f t="shared" si="1"/>
        <v>0</v>
      </c>
      <c r="G18" s="362"/>
      <c r="H18" s="362"/>
      <c r="I18" s="226"/>
      <c r="J18" s="226"/>
      <c r="K18" s="157">
        <f t="shared" si="2"/>
        <v>0</v>
      </c>
      <c r="L18" s="127">
        <f t="shared" si="0"/>
        <v>0</v>
      </c>
      <c r="M18" s="149" t="s">
        <v>120</v>
      </c>
      <c r="N18" s="94"/>
      <c r="O18" s="94"/>
      <c r="P18" s="94"/>
      <c r="Q18" s="119">
        <f t="shared" si="3"/>
        <v>0</v>
      </c>
      <c r="R18" s="94"/>
      <c r="S18" s="150" t="s">
        <v>118</v>
      </c>
      <c r="T18" s="150" t="s">
        <v>118</v>
      </c>
      <c r="U18" s="69"/>
    </row>
    <row r="19" spans="1:21" x14ac:dyDescent="0.3">
      <c r="A19" s="17">
        <v>11</v>
      </c>
      <c r="B19" s="87" t="s">
        <v>129</v>
      </c>
      <c r="C19" s="94"/>
      <c r="D19" s="94"/>
      <c r="E19" s="94"/>
      <c r="F19" s="119">
        <f t="shared" si="1"/>
        <v>0</v>
      </c>
      <c r="G19" s="362"/>
      <c r="H19" s="362"/>
      <c r="I19" s="226"/>
      <c r="J19" s="226"/>
      <c r="K19" s="157">
        <f t="shared" si="2"/>
        <v>0</v>
      </c>
      <c r="L19" s="127">
        <f t="shared" si="0"/>
        <v>0</v>
      </c>
      <c r="M19" s="149" t="s">
        <v>120</v>
      </c>
      <c r="N19" s="94"/>
      <c r="O19" s="94"/>
      <c r="P19" s="94"/>
      <c r="Q19" s="119">
        <f>O19+P19</f>
        <v>0</v>
      </c>
      <c r="R19" s="94"/>
      <c r="S19" s="150" t="s">
        <v>118</v>
      </c>
      <c r="T19" s="150" t="s">
        <v>118</v>
      </c>
      <c r="U19" s="69"/>
    </row>
    <row r="20" spans="1:21" x14ac:dyDescent="0.3">
      <c r="A20" s="17">
        <v>12</v>
      </c>
      <c r="B20" s="87" t="s">
        <v>130</v>
      </c>
      <c r="C20" s="94"/>
      <c r="D20" s="94"/>
      <c r="E20" s="94"/>
      <c r="F20" s="119">
        <f t="shared" si="1"/>
        <v>0</v>
      </c>
      <c r="G20" s="362"/>
      <c r="H20" s="362"/>
      <c r="I20" s="226"/>
      <c r="J20" s="226"/>
      <c r="K20" s="157">
        <f t="shared" si="2"/>
        <v>0</v>
      </c>
      <c r="L20" s="127">
        <f t="shared" si="0"/>
        <v>0</v>
      </c>
      <c r="M20" s="149" t="s">
        <v>120</v>
      </c>
      <c r="N20" s="94"/>
      <c r="O20" s="94"/>
      <c r="P20" s="94"/>
      <c r="Q20" s="119">
        <f t="shared" si="3"/>
        <v>0</v>
      </c>
      <c r="R20" s="94"/>
      <c r="S20" s="150" t="s">
        <v>118</v>
      </c>
      <c r="T20" s="150" t="s">
        <v>118</v>
      </c>
      <c r="U20" s="69"/>
    </row>
    <row r="21" spans="1:21" x14ac:dyDescent="0.3">
      <c r="A21" s="17">
        <v>13</v>
      </c>
      <c r="B21" s="87" t="s">
        <v>131</v>
      </c>
      <c r="C21" s="98"/>
      <c r="D21" s="98"/>
      <c r="E21" s="98"/>
      <c r="F21" s="119">
        <f t="shared" si="1"/>
        <v>0</v>
      </c>
      <c r="G21" s="363"/>
      <c r="H21" s="363"/>
      <c r="I21" s="226"/>
      <c r="J21" s="226"/>
      <c r="K21" s="157">
        <f t="shared" si="2"/>
        <v>0</v>
      </c>
      <c r="L21" s="127">
        <f t="shared" si="0"/>
        <v>0</v>
      </c>
      <c r="M21" s="149" t="s">
        <v>120</v>
      </c>
      <c r="N21" s="98"/>
      <c r="O21" s="98"/>
      <c r="P21" s="98"/>
      <c r="Q21" s="119">
        <f t="shared" si="3"/>
        <v>0</v>
      </c>
      <c r="R21" s="94"/>
      <c r="S21" s="150" t="s">
        <v>118</v>
      </c>
      <c r="T21" s="150" t="s">
        <v>118</v>
      </c>
      <c r="U21" s="69"/>
    </row>
    <row r="22" spans="1:21" x14ac:dyDescent="0.3">
      <c r="A22" s="17">
        <v>14</v>
      </c>
      <c r="B22" s="87" t="s">
        <v>132</v>
      </c>
      <c r="C22" s="133">
        <f t="shared" ref="C22:J22" si="4">SUM(C26:C50)</f>
        <v>0</v>
      </c>
      <c r="D22" s="133">
        <f t="shared" si="4"/>
        <v>0</v>
      </c>
      <c r="E22" s="133">
        <f t="shared" si="4"/>
        <v>0</v>
      </c>
      <c r="F22" s="133">
        <f t="shared" si="4"/>
        <v>0</v>
      </c>
      <c r="G22" s="134">
        <f t="shared" si="4"/>
        <v>0</v>
      </c>
      <c r="H22" s="134">
        <f t="shared" si="4"/>
        <v>0</v>
      </c>
      <c r="I22" s="135">
        <f t="shared" si="4"/>
        <v>0</v>
      </c>
      <c r="J22" s="135">
        <f t="shared" si="4"/>
        <v>0</v>
      </c>
      <c r="K22" s="157">
        <f t="shared" si="2"/>
        <v>0</v>
      </c>
      <c r="L22" s="136">
        <f>SUM(L26:L50)</f>
        <v>0</v>
      </c>
      <c r="M22" s="145"/>
      <c r="N22" s="137">
        <f>SUM(N26:N50)</f>
        <v>0</v>
      </c>
      <c r="O22" s="137">
        <f>SUM(O26:O50)</f>
        <v>0</v>
      </c>
      <c r="P22" s="137">
        <f>SUM(P26:P50)</f>
        <v>0</v>
      </c>
      <c r="Q22" s="138">
        <f>SUM(Q26:Q50)</f>
        <v>0</v>
      </c>
      <c r="R22" s="120">
        <f>SUM(R26:R50)</f>
        <v>0</v>
      </c>
      <c r="S22" s="141"/>
      <c r="T22" s="142"/>
      <c r="U22" s="139"/>
    </row>
    <row r="23" spans="1:21" x14ac:dyDescent="0.3">
      <c r="A23" s="17">
        <v>15</v>
      </c>
      <c r="B23" s="87" t="s">
        <v>133</v>
      </c>
      <c r="C23" s="116">
        <f t="shared" ref="C23:J23" si="5">SUM(C9:C22)</f>
        <v>0</v>
      </c>
      <c r="D23" s="117">
        <f t="shared" si="5"/>
        <v>0</v>
      </c>
      <c r="E23" s="117">
        <f t="shared" si="5"/>
        <v>0</v>
      </c>
      <c r="F23" s="117">
        <f t="shared" si="5"/>
        <v>0</v>
      </c>
      <c r="G23" s="124">
        <f t="shared" si="5"/>
        <v>0</v>
      </c>
      <c r="H23" s="124">
        <f t="shared" si="5"/>
        <v>0</v>
      </c>
      <c r="I23" s="125">
        <f>SUM(I9:I22)</f>
        <v>0</v>
      </c>
      <c r="J23" s="126">
        <f t="shared" si="5"/>
        <v>0</v>
      </c>
      <c r="K23" s="160"/>
      <c r="L23" s="128">
        <f>SUM(L9:L22)</f>
        <v>0</v>
      </c>
      <c r="M23" s="146"/>
      <c r="N23" s="116">
        <f>SUM(N9:N22)</f>
        <v>0</v>
      </c>
      <c r="O23" s="117">
        <f>SUM(O9:O22)</f>
        <v>0</v>
      </c>
      <c r="P23" s="117">
        <f>SUM(P9:P22)</f>
        <v>0</v>
      </c>
      <c r="Q23" s="117">
        <f>SUM(Q9:Q22)</f>
        <v>0</v>
      </c>
      <c r="R23" s="118">
        <f>SUM(R9:R22)</f>
        <v>0</v>
      </c>
      <c r="S23" s="143"/>
      <c r="T23" s="143"/>
    </row>
    <row r="24" spans="1:21" x14ac:dyDescent="0.3">
      <c r="C24" s="97"/>
      <c r="D24" s="97"/>
      <c r="E24" s="97"/>
      <c r="F24" s="97"/>
      <c r="G24" s="112"/>
      <c r="H24" s="112"/>
      <c r="I24" s="93"/>
      <c r="J24" s="93"/>
      <c r="K24" s="161"/>
      <c r="L24" s="97"/>
      <c r="M24" s="146"/>
      <c r="N24" s="28"/>
      <c r="O24" s="28"/>
      <c r="P24" s="28"/>
      <c r="S24" s="143"/>
      <c r="T24" s="143"/>
    </row>
    <row r="25" spans="1:21" x14ac:dyDescent="0.3">
      <c r="B25" s="143" t="s">
        <v>134</v>
      </c>
      <c r="C25" s="97"/>
      <c r="D25" s="97"/>
      <c r="E25" s="97"/>
      <c r="F25" s="97"/>
      <c r="G25" s="112"/>
      <c r="H25" s="112"/>
      <c r="I25" s="93"/>
      <c r="J25" s="93"/>
      <c r="K25" s="161"/>
      <c r="L25" s="101"/>
      <c r="M25" s="146"/>
      <c r="N25" s="28"/>
      <c r="O25" s="28"/>
      <c r="P25" s="28"/>
      <c r="R25" s="28"/>
      <c r="S25" s="144"/>
      <c r="T25" s="144"/>
      <c r="U25" s="28"/>
    </row>
    <row r="26" spans="1:21" x14ac:dyDescent="0.3">
      <c r="A26" s="2">
        <v>16</v>
      </c>
      <c r="B26" s="69"/>
      <c r="C26" s="94"/>
      <c r="D26" s="94"/>
      <c r="E26" s="94"/>
      <c r="F26" s="120">
        <f t="shared" ref="F26:F50" si="6">SUM(C26:E26)</f>
        <v>0</v>
      </c>
      <c r="G26" s="364"/>
      <c r="H26" s="362"/>
      <c r="I26" s="226"/>
      <c r="J26" s="226"/>
      <c r="K26" s="157">
        <f>IFERROR((H26/G26),0)</f>
        <v>0</v>
      </c>
      <c r="L26" s="127">
        <f>F26</f>
        <v>0</v>
      </c>
      <c r="M26" s="149" t="s">
        <v>120</v>
      </c>
      <c r="N26" s="94"/>
      <c r="O26" s="94"/>
      <c r="P26" s="94"/>
      <c r="Q26" s="120">
        <f t="shared" ref="Q26:Q50" si="7">O26+P26</f>
        <v>0</v>
      </c>
      <c r="R26" s="94"/>
      <c r="S26" s="150" t="s">
        <v>118</v>
      </c>
      <c r="T26" s="150" t="s">
        <v>118</v>
      </c>
      <c r="U26" s="151"/>
    </row>
    <row r="27" spans="1:21" x14ac:dyDescent="0.3">
      <c r="A27" s="2">
        <v>17</v>
      </c>
      <c r="B27" s="69"/>
      <c r="C27" s="94"/>
      <c r="D27" s="94"/>
      <c r="E27" s="94"/>
      <c r="F27" s="122">
        <f t="shared" si="6"/>
        <v>0</v>
      </c>
      <c r="G27" s="364"/>
      <c r="H27" s="362"/>
      <c r="I27" s="226"/>
      <c r="J27" s="226"/>
      <c r="K27" s="158">
        <f t="shared" ref="K27:K49" si="8">IFERROR((H27/G27),0)</f>
        <v>0</v>
      </c>
      <c r="L27" s="127">
        <f t="shared" ref="L27:L50" si="9">F27</f>
        <v>0</v>
      </c>
      <c r="M27" s="149" t="s">
        <v>120</v>
      </c>
      <c r="N27" s="94"/>
      <c r="O27" s="94"/>
      <c r="P27" s="94"/>
      <c r="Q27" s="121">
        <f t="shared" si="7"/>
        <v>0</v>
      </c>
      <c r="R27" s="94"/>
      <c r="S27" s="150" t="s">
        <v>118</v>
      </c>
      <c r="T27" s="150" t="s">
        <v>118</v>
      </c>
      <c r="U27" s="151"/>
    </row>
    <row r="28" spans="1:21" x14ac:dyDescent="0.3">
      <c r="A28" s="2">
        <v>18</v>
      </c>
      <c r="B28" s="69"/>
      <c r="C28" s="94"/>
      <c r="D28" s="94"/>
      <c r="E28" s="94"/>
      <c r="F28" s="122">
        <f t="shared" si="6"/>
        <v>0</v>
      </c>
      <c r="G28" s="364"/>
      <c r="H28" s="362"/>
      <c r="I28" s="226"/>
      <c r="J28" s="226"/>
      <c r="K28" s="158">
        <f t="shared" si="8"/>
        <v>0</v>
      </c>
      <c r="L28" s="127">
        <f t="shared" si="9"/>
        <v>0</v>
      </c>
      <c r="M28" s="149" t="s">
        <v>120</v>
      </c>
      <c r="N28" s="94"/>
      <c r="O28" s="94"/>
      <c r="P28" s="94"/>
      <c r="Q28" s="122">
        <f t="shared" si="7"/>
        <v>0</v>
      </c>
      <c r="R28" s="94"/>
      <c r="S28" s="150" t="s">
        <v>118</v>
      </c>
      <c r="T28" s="150" t="s">
        <v>118</v>
      </c>
      <c r="U28" s="151"/>
    </row>
    <row r="29" spans="1:21" x14ac:dyDescent="0.3">
      <c r="A29" s="2">
        <v>19</v>
      </c>
      <c r="B29" s="69"/>
      <c r="C29" s="94"/>
      <c r="D29" s="94"/>
      <c r="E29" s="94"/>
      <c r="F29" s="122">
        <f t="shared" si="6"/>
        <v>0</v>
      </c>
      <c r="G29" s="364"/>
      <c r="H29" s="362"/>
      <c r="I29" s="226"/>
      <c r="J29" s="226"/>
      <c r="K29" s="158">
        <f t="shared" si="8"/>
        <v>0</v>
      </c>
      <c r="L29" s="127">
        <f t="shared" si="9"/>
        <v>0</v>
      </c>
      <c r="M29" s="149" t="s">
        <v>120</v>
      </c>
      <c r="N29" s="94"/>
      <c r="O29" s="94"/>
      <c r="P29" s="94"/>
      <c r="Q29" s="122">
        <f t="shared" si="7"/>
        <v>0</v>
      </c>
      <c r="R29" s="94"/>
      <c r="S29" s="150" t="s">
        <v>118</v>
      </c>
      <c r="T29" s="150" t="s">
        <v>118</v>
      </c>
      <c r="U29" s="151"/>
    </row>
    <row r="30" spans="1:21" x14ac:dyDescent="0.3">
      <c r="A30" s="2">
        <v>20</v>
      </c>
      <c r="B30" s="69"/>
      <c r="C30" s="94"/>
      <c r="D30" s="94"/>
      <c r="E30" s="94"/>
      <c r="F30" s="122">
        <f t="shared" si="6"/>
        <v>0</v>
      </c>
      <c r="G30" s="364"/>
      <c r="H30" s="362"/>
      <c r="I30" s="226"/>
      <c r="J30" s="226"/>
      <c r="K30" s="158">
        <f t="shared" si="8"/>
        <v>0</v>
      </c>
      <c r="L30" s="127">
        <f t="shared" si="9"/>
        <v>0</v>
      </c>
      <c r="M30" s="149" t="s">
        <v>120</v>
      </c>
      <c r="N30" s="94"/>
      <c r="O30" s="94"/>
      <c r="P30" s="94"/>
      <c r="Q30" s="122">
        <f t="shared" si="7"/>
        <v>0</v>
      </c>
      <c r="R30" s="94"/>
      <c r="S30" s="150" t="s">
        <v>118</v>
      </c>
      <c r="T30" s="150" t="s">
        <v>118</v>
      </c>
      <c r="U30" s="151"/>
    </row>
    <row r="31" spans="1:21" x14ac:dyDescent="0.3">
      <c r="A31" s="2">
        <v>21</v>
      </c>
      <c r="B31" s="69"/>
      <c r="C31" s="94"/>
      <c r="D31" s="94"/>
      <c r="E31" s="94"/>
      <c r="F31" s="122">
        <f t="shared" ref="F31:F40" si="10">SUM(C31:E31)</f>
        <v>0</v>
      </c>
      <c r="G31" s="364"/>
      <c r="H31" s="362"/>
      <c r="I31" s="226"/>
      <c r="J31" s="226"/>
      <c r="K31" s="158">
        <f t="shared" ref="K31:K39" si="11">IFERROR((H31/G31),0)</f>
        <v>0</v>
      </c>
      <c r="L31" s="127">
        <f t="shared" ref="L31:L40" si="12">F31</f>
        <v>0</v>
      </c>
      <c r="M31" s="149" t="s">
        <v>120</v>
      </c>
      <c r="N31" s="94"/>
      <c r="O31" s="94"/>
      <c r="P31" s="94"/>
      <c r="Q31" s="122">
        <f t="shared" ref="Q31:Q40" si="13">O31+P31</f>
        <v>0</v>
      </c>
      <c r="R31" s="94"/>
      <c r="S31" s="150" t="s">
        <v>118</v>
      </c>
      <c r="T31" s="150" t="s">
        <v>118</v>
      </c>
      <c r="U31" s="151"/>
    </row>
    <row r="32" spans="1:21" x14ac:dyDescent="0.3">
      <c r="A32" s="2">
        <v>22</v>
      </c>
      <c r="B32" s="69"/>
      <c r="C32" s="94"/>
      <c r="D32" s="94"/>
      <c r="E32" s="94"/>
      <c r="F32" s="122">
        <f t="shared" si="10"/>
        <v>0</v>
      </c>
      <c r="G32" s="364"/>
      <c r="H32" s="362"/>
      <c r="I32" s="226"/>
      <c r="J32" s="226"/>
      <c r="K32" s="158">
        <f t="shared" si="11"/>
        <v>0</v>
      </c>
      <c r="L32" s="127">
        <f t="shared" si="12"/>
        <v>0</v>
      </c>
      <c r="M32" s="149" t="s">
        <v>120</v>
      </c>
      <c r="N32" s="94"/>
      <c r="O32" s="94"/>
      <c r="P32" s="94"/>
      <c r="Q32" s="122">
        <f t="shared" si="13"/>
        <v>0</v>
      </c>
      <c r="R32" s="94"/>
      <c r="S32" s="150" t="s">
        <v>118</v>
      </c>
      <c r="T32" s="150" t="s">
        <v>118</v>
      </c>
      <c r="U32" s="151"/>
    </row>
    <row r="33" spans="1:21" x14ac:dyDescent="0.3">
      <c r="A33" s="2">
        <v>23</v>
      </c>
      <c r="B33" s="69"/>
      <c r="C33" s="94"/>
      <c r="D33" s="94"/>
      <c r="E33" s="94"/>
      <c r="F33" s="122">
        <f t="shared" si="10"/>
        <v>0</v>
      </c>
      <c r="G33" s="364"/>
      <c r="H33" s="362"/>
      <c r="I33" s="226"/>
      <c r="J33" s="226"/>
      <c r="K33" s="158">
        <f t="shared" si="11"/>
        <v>0</v>
      </c>
      <c r="L33" s="127">
        <f t="shared" si="12"/>
        <v>0</v>
      </c>
      <c r="M33" s="149" t="s">
        <v>120</v>
      </c>
      <c r="N33" s="94"/>
      <c r="O33" s="94"/>
      <c r="P33" s="94"/>
      <c r="Q33" s="122">
        <f t="shared" si="13"/>
        <v>0</v>
      </c>
      <c r="R33" s="94"/>
      <c r="S33" s="150" t="s">
        <v>118</v>
      </c>
      <c r="T33" s="150" t="s">
        <v>118</v>
      </c>
      <c r="U33" s="151"/>
    </row>
    <row r="34" spans="1:21" x14ac:dyDescent="0.3">
      <c r="A34" s="2">
        <v>24</v>
      </c>
      <c r="B34" s="69"/>
      <c r="C34" s="94"/>
      <c r="D34" s="94"/>
      <c r="E34" s="94"/>
      <c r="F34" s="122">
        <f t="shared" si="10"/>
        <v>0</v>
      </c>
      <c r="G34" s="364"/>
      <c r="H34" s="362"/>
      <c r="I34" s="226"/>
      <c r="J34" s="226"/>
      <c r="K34" s="158">
        <f t="shared" si="11"/>
        <v>0</v>
      </c>
      <c r="L34" s="127">
        <f t="shared" si="12"/>
        <v>0</v>
      </c>
      <c r="M34" s="149" t="s">
        <v>120</v>
      </c>
      <c r="N34" s="94"/>
      <c r="O34" s="94"/>
      <c r="P34" s="95"/>
      <c r="Q34" s="122">
        <f t="shared" si="13"/>
        <v>0</v>
      </c>
      <c r="R34" s="94"/>
      <c r="S34" s="150" t="s">
        <v>118</v>
      </c>
      <c r="T34" s="150" t="s">
        <v>118</v>
      </c>
      <c r="U34" s="151"/>
    </row>
    <row r="35" spans="1:21" x14ac:dyDescent="0.3">
      <c r="A35" s="2">
        <v>25</v>
      </c>
      <c r="B35" s="69"/>
      <c r="C35" s="94"/>
      <c r="D35" s="94"/>
      <c r="E35" s="94"/>
      <c r="F35" s="122">
        <f t="shared" si="10"/>
        <v>0</v>
      </c>
      <c r="G35" s="364"/>
      <c r="H35" s="362"/>
      <c r="I35" s="226"/>
      <c r="J35" s="226"/>
      <c r="K35" s="158">
        <f t="shared" si="11"/>
        <v>0</v>
      </c>
      <c r="L35" s="127">
        <f t="shared" si="12"/>
        <v>0</v>
      </c>
      <c r="M35" s="149" t="s">
        <v>120</v>
      </c>
      <c r="N35" s="94"/>
      <c r="O35" s="94"/>
      <c r="P35" s="95"/>
      <c r="Q35" s="122">
        <f t="shared" si="13"/>
        <v>0</v>
      </c>
      <c r="R35" s="94"/>
      <c r="S35" s="150" t="s">
        <v>118</v>
      </c>
      <c r="T35" s="150" t="s">
        <v>118</v>
      </c>
      <c r="U35" s="151"/>
    </row>
    <row r="36" spans="1:21" x14ac:dyDescent="0.3">
      <c r="A36" s="2">
        <v>26</v>
      </c>
      <c r="B36" s="69"/>
      <c r="C36" s="94"/>
      <c r="D36" s="94"/>
      <c r="E36" s="94"/>
      <c r="F36" s="122">
        <f t="shared" si="10"/>
        <v>0</v>
      </c>
      <c r="G36" s="364"/>
      <c r="H36" s="362"/>
      <c r="I36" s="226"/>
      <c r="J36" s="226"/>
      <c r="K36" s="158">
        <f t="shared" si="11"/>
        <v>0</v>
      </c>
      <c r="L36" s="127">
        <f t="shared" si="12"/>
        <v>0</v>
      </c>
      <c r="M36" s="149" t="s">
        <v>120</v>
      </c>
      <c r="N36" s="94"/>
      <c r="O36" s="94"/>
      <c r="P36" s="95"/>
      <c r="Q36" s="122">
        <f t="shared" si="13"/>
        <v>0</v>
      </c>
      <c r="R36" s="94"/>
      <c r="S36" s="150" t="s">
        <v>118</v>
      </c>
      <c r="T36" s="150" t="s">
        <v>118</v>
      </c>
      <c r="U36" s="151"/>
    </row>
    <row r="37" spans="1:21" x14ac:dyDescent="0.3">
      <c r="A37" s="2">
        <v>27</v>
      </c>
      <c r="B37" s="69"/>
      <c r="C37" s="94"/>
      <c r="D37" s="94"/>
      <c r="E37" s="94"/>
      <c r="F37" s="122">
        <f t="shared" si="10"/>
        <v>0</v>
      </c>
      <c r="G37" s="364"/>
      <c r="H37" s="362"/>
      <c r="I37" s="226"/>
      <c r="J37" s="226"/>
      <c r="K37" s="158">
        <f t="shared" si="11"/>
        <v>0</v>
      </c>
      <c r="L37" s="127">
        <f t="shared" si="12"/>
        <v>0</v>
      </c>
      <c r="M37" s="149" t="s">
        <v>120</v>
      </c>
      <c r="N37" s="94"/>
      <c r="O37" s="94"/>
      <c r="P37" s="95"/>
      <c r="Q37" s="122">
        <f t="shared" si="13"/>
        <v>0</v>
      </c>
      <c r="R37" s="94"/>
      <c r="S37" s="150" t="s">
        <v>118</v>
      </c>
      <c r="T37" s="150" t="s">
        <v>118</v>
      </c>
      <c r="U37" s="151"/>
    </row>
    <row r="38" spans="1:21" x14ac:dyDescent="0.3">
      <c r="A38" s="2">
        <v>28</v>
      </c>
      <c r="B38" s="69"/>
      <c r="C38" s="94"/>
      <c r="D38" s="94"/>
      <c r="E38" s="94"/>
      <c r="F38" s="122">
        <f t="shared" si="10"/>
        <v>0</v>
      </c>
      <c r="G38" s="364"/>
      <c r="H38" s="362"/>
      <c r="I38" s="226"/>
      <c r="J38" s="226"/>
      <c r="K38" s="158">
        <f t="shared" si="11"/>
        <v>0</v>
      </c>
      <c r="L38" s="127">
        <f t="shared" si="12"/>
        <v>0</v>
      </c>
      <c r="M38" s="149" t="s">
        <v>120</v>
      </c>
      <c r="N38" s="94"/>
      <c r="O38" s="94"/>
      <c r="P38" s="95"/>
      <c r="Q38" s="122">
        <f t="shared" si="13"/>
        <v>0</v>
      </c>
      <c r="R38" s="94"/>
      <c r="S38" s="150" t="s">
        <v>118</v>
      </c>
      <c r="T38" s="150" t="s">
        <v>118</v>
      </c>
      <c r="U38" s="151"/>
    </row>
    <row r="39" spans="1:21" x14ac:dyDescent="0.3">
      <c r="A39" s="2">
        <v>29</v>
      </c>
      <c r="B39" s="69"/>
      <c r="C39" s="94"/>
      <c r="D39" s="94"/>
      <c r="E39" s="94"/>
      <c r="F39" s="122">
        <f t="shared" si="10"/>
        <v>0</v>
      </c>
      <c r="G39" s="364"/>
      <c r="H39" s="362"/>
      <c r="I39" s="226"/>
      <c r="J39" s="226"/>
      <c r="K39" s="158">
        <f t="shared" si="11"/>
        <v>0</v>
      </c>
      <c r="L39" s="127">
        <f t="shared" si="12"/>
        <v>0</v>
      </c>
      <c r="M39" s="149" t="s">
        <v>120</v>
      </c>
      <c r="N39" s="94"/>
      <c r="O39" s="94"/>
      <c r="P39" s="95"/>
      <c r="Q39" s="122">
        <f t="shared" si="13"/>
        <v>0</v>
      </c>
      <c r="R39" s="94"/>
      <c r="S39" s="150" t="s">
        <v>118</v>
      </c>
      <c r="T39" s="150" t="s">
        <v>118</v>
      </c>
      <c r="U39" s="151"/>
    </row>
    <row r="40" spans="1:21" x14ac:dyDescent="0.3">
      <c r="A40" s="2">
        <v>30</v>
      </c>
      <c r="B40" s="69"/>
      <c r="C40" s="94"/>
      <c r="D40" s="94"/>
      <c r="E40" s="94"/>
      <c r="F40" s="122">
        <f t="shared" si="10"/>
        <v>0</v>
      </c>
      <c r="G40" s="364"/>
      <c r="H40" s="362"/>
      <c r="I40" s="226"/>
      <c r="J40" s="226"/>
      <c r="K40" s="158">
        <f>IFERROR((H40/G40),0)</f>
        <v>0</v>
      </c>
      <c r="L40" s="230">
        <f t="shared" si="12"/>
        <v>0</v>
      </c>
      <c r="M40" s="149" t="s">
        <v>120</v>
      </c>
      <c r="N40" s="94"/>
      <c r="O40" s="94"/>
      <c r="P40" s="95"/>
      <c r="Q40" s="121">
        <f t="shared" si="13"/>
        <v>0</v>
      </c>
      <c r="R40" s="94"/>
      <c r="S40" s="150" t="s">
        <v>118</v>
      </c>
      <c r="T40" s="150" t="s">
        <v>118</v>
      </c>
      <c r="U40" s="151"/>
    </row>
    <row r="41" spans="1:21" x14ac:dyDescent="0.3">
      <c r="A41" s="2">
        <v>31</v>
      </c>
      <c r="B41" s="69"/>
      <c r="C41" s="94"/>
      <c r="D41" s="94"/>
      <c r="E41" s="94"/>
      <c r="F41" s="122">
        <f t="shared" si="6"/>
        <v>0</v>
      </c>
      <c r="G41" s="364"/>
      <c r="H41" s="362"/>
      <c r="I41" s="226"/>
      <c r="J41" s="226"/>
      <c r="K41" s="158">
        <f t="shared" si="8"/>
        <v>0</v>
      </c>
      <c r="L41" s="231">
        <f t="shared" si="9"/>
        <v>0</v>
      </c>
      <c r="M41" s="149" t="s">
        <v>120</v>
      </c>
      <c r="N41" s="94"/>
      <c r="O41" s="94"/>
      <c r="P41" s="94"/>
      <c r="Q41" s="121">
        <f t="shared" si="7"/>
        <v>0</v>
      </c>
      <c r="R41" s="94"/>
      <c r="S41" s="150" t="s">
        <v>118</v>
      </c>
      <c r="T41" s="150" t="s">
        <v>118</v>
      </c>
      <c r="U41" s="151"/>
    </row>
    <row r="42" spans="1:21" x14ac:dyDescent="0.3">
      <c r="A42" s="2">
        <v>32</v>
      </c>
      <c r="B42" s="69"/>
      <c r="C42" s="94"/>
      <c r="D42" s="94"/>
      <c r="E42" s="94"/>
      <c r="F42" s="122">
        <f t="shared" si="6"/>
        <v>0</v>
      </c>
      <c r="G42" s="364"/>
      <c r="H42" s="362"/>
      <c r="I42" s="226"/>
      <c r="J42" s="226"/>
      <c r="K42" s="158">
        <f t="shared" si="8"/>
        <v>0</v>
      </c>
      <c r="L42" s="127">
        <f t="shared" si="9"/>
        <v>0</v>
      </c>
      <c r="M42" s="149" t="s">
        <v>120</v>
      </c>
      <c r="N42" s="94"/>
      <c r="O42" s="94"/>
      <c r="P42" s="94"/>
      <c r="Q42" s="122">
        <f t="shared" si="7"/>
        <v>0</v>
      </c>
      <c r="R42" s="94"/>
      <c r="S42" s="150" t="s">
        <v>118</v>
      </c>
      <c r="T42" s="150" t="s">
        <v>118</v>
      </c>
      <c r="U42" s="151"/>
    </row>
    <row r="43" spans="1:21" x14ac:dyDescent="0.3">
      <c r="A43" s="2">
        <v>33</v>
      </c>
      <c r="B43" s="69"/>
      <c r="C43" s="94"/>
      <c r="D43" s="94"/>
      <c r="E43" s="94"/>
      <c r="F43" s="122">
        <f t="shared" si="6"/>
        <v>0</v>
      </c>
      <c r="G43" s="364"/>
      <c r="H43" s="362"/>
      <c r="I43" s="226"/>
      <c r="J43" s="226"/>
      <c r="K43" s="158">
        <f t="shared" si="8"/>
        <v>0</v>
      </c>
      <c r="L43" s="127">
        <f t="shared" si="9"/>
        <v>0</v>
      </c>
      <c r="M43" s="149" t="s">
        <v>120</v>
      </c>
      <c r="N43" s="94"/>
      <c r="O43" s="94"/>
      <c r="P43" s="94"/>
      <c r="Q43" s="122">
        <f t="shared" si="7"/>
        <v>0</v>
      </c>
      <c r="R43" s="94"/>
      <c r="S43" s="150" t="s">
        <v>118</v>
      </c>
      <c r="T43" s="150" t="s">
        <v>118</v>
      </c>
      <c r="U43" s="151"/>
    </row>
    <row r="44" spans="1:21" x14ac:dyDescent="0.3">
      <c r="A44" s="2">
        <v>34</v>
      </c>
      <c r="B44" s="69"/>
      <c r="C44" s="94"/>
      <c r="D44" s="94"/>
      <c r="E44" s="94"/>
      <c r="F44" s="122">
        <f t="shared" si="6"/>
        <v>0</v>
      </c>
      <c r="G44" s="364"/>
      <c r="H44" s="362"/>
      <c r="I44" s="226"/>
      <c r="J44" s="226"/>
      <c r="K44" s="158">
        <f t="shared" si="8"/>
        <v>0</v>
      </c>
      <c r="L44" s="127">
        <f t="shared" si="9"/>
        <v>0</v>
      </c>
      <c r="M44" s="149" t="s">
        <v>120</v>
      </c>
      <c r="N44" s="94"/>
      <c r="O44" s="94"/>
      <c r="P44" s="95"/>
      <c r="Q44" s="122">
        <f t="shared" si="7"/>
        <v>0</v>
      </c>
      <c r="R44" s="94"/>
      <c r="S44" s="150" t="s">
        <v>118</v>
      </c>
      <c r="T44" s="150" t="s">
        <v>118</v>
      </c>
      <c r="U44" s="151"/>
    </row>
    <row r="45" spans="1:21" x14ac:dyDescent="0.3">
      <c r="A45" s="2">
        <v>35</v>
      </c>
      <c r="B45" s="69"/>
      <c r="C45" s="94"/>
      <c r="D45" s="94"/>
      <c r="E45" s="94"/>
      <c r="F45" s="122">
        <f t="shared" si="6"/>
        <v>0</v>
      </c>
      <c r="G45" s="364"/>
      <c r="H45" s="362"/>
      <c r="I45" s="226"/>
      <c r="J45" s="226"/>
      <c r="K45" s="158">
        <f t="shared" si="8"/>
        <v>0</v>
      </c>
      <c r="L45" s="127">
        <f t="shared" si="9"/>
        <v>0</v>
      </c>
      <c r="M45" s="149" t="s">
        <v>120</v>
      </c>
      <c r="N45" s="94"/>
      <c r="O45" s="94"/>
      <c r="P45" s="95"/>
      <c r="Q45" s="122">
        <f t="shared" si="7"/>
        <v>0</v>
      </c>
      <c r="R45" s="94"/>
      <c r="S45" s="150" t="s">
        <v>118</v>
      </c>
      <c r="T45" s="150" t="s">
        <v>118</v>
      </c>
      <c r="U45" s="151"/>
    </row>
    <row r="46" spans="1:21" x14ac:dyDescent="0.3">
      <c r="A46" s="2">
        <v>36</v>
      </c>
      <c r="B46" s="69"/>
      <c r="C46" s="94"/>
      <c r="D46" s="94"/>
      <c r="E46" s="94"/>
      <c r="F46" s="122">
        <f t="shared" si="6"/>
        <v>0</v>
      </c>
      <c r="G46" s="364"/>
      <c r="H46" s="362"/>
      <c r="I46" s="226"/>
      <c r="J46" s="226"/>
      <c r="K46" s="158">
        <f t="shared" si="8"/>
        <v>0</v>
      </c>
      <c r="L46" s="127">
        <f t="shared" si="9"/>
        <v>0</v>
      </c>
      <c r="M46" s="149" t="s">
        <v>120</v>
      </c>
      <c r="N46" s="94"/>
      <c r="O46" s="94"/>
      <c r="P46" s="95"/>
      <c r="Q46" s="122">
        <f t="shared" si="7"/>
        <v>0</v>
      </c>
      <c r="R46" s="94"/>
      <c r="S46" s="150" t="s">
        <v>118</v>
      </c>
      <c r="T46" s="150" t="s">
        <v>118</v>
      </c>
      <c r="U46" s="151"/>
    </row>
    <row r="47" spans="1:21" x14ac:dyDescent="0.3">
      <c r="A47" s="2">
        <v>37</v>
      </c>
      <c r="B47" s="69"/>
      <c r="C47" s="94"/>
      <c r="D47" s="94"/>
      <c r="E47" s="94"/>
      <c r="F47" s="122">
        <f t="shared" si="6"/>
        <v>0</v>
      </c>
      <c r="G47" s="364"/>
      <c r="H47" s="362"/>
      <c r="I47" s="226"/>
      <c r="J47" s="226"/>
      <c r="K47" s="158">
        <f t="shared" si="8"/>
        <v>0</v>
      </c>
      <c r="L47" s="127">
        <f t="shared" si="9"/>
        <v>0</v>
      </c>
      <c r="M47" s="149" t="s">
        <v>120</v>
      </c>
      <c r="N47" s="94"/>
      <c r="O47" s="94"/>
      <c r="P47" s="95"/>
      <c r="Q47" s="122">
        <f t="shared" si="7"/>
        <v>0</v>
      </c>
      <c r="R47" s="94"/>
      <c r="S47" s="150" t="s">
        <v>118</v>
      </c>
      <c r="T47" s="150" t="s">
        <v>118</v>
      </c>
      <c r="U47" s="151"/>
    </row>
    <row r="48" spans="1:21" x14ac:dyDescent="0.3">
      <c r="A48" s="2">
        <v>38</v>
      </c>
      <c r="B48" s="69"/>
      <c r="C48" s="94"/>
      <c r="D48" s="94"/>
      <c r="E48" s="94"/>
      <c r="F48" s="122">
        <f t="shared" si="6"/>
        <v>0</v>
      </c>
      <c r="G48" s="364"/>
      <c r="H48" s="362"/>
      <c r="I48" s="226"/>
      <c r="J48" s="226"/>
      <c r="K48" s="158">
        <f t="shared" si="8"/>
        <v>0</v>
      </c>
      <c r="L48" s="127">
        <f t="shared" si="9"/>
        <v>0</v>
      </c>
      <c r="M48" s="149" t="s">
        <v>120</v>
      </c>
      <c r="N48" s="94"/>
      <c r="O48" s="94"/>
      <c r="P48" s="95"/>
      <c r="Q48" s="122">
        <f t="shared" si="7"/>
        <v>0</v>
      </c>
      <c r="R48" s="94"/>
      <c r="S48" s="150" t="s">
        <v>118</v>
      </c>
      <c r="T48" s="150" t="s">
        <v>118</v>
      </c>
      <c r="U48" s="151"/>
    </row>
    <row r="49" spans="1:21" x14ac:dyDescent="0.3">
      <c r="A49" s="2">
        <v>39</v>
      </c>
      <c r="B49" s="69"/>
      <c r="C49" s="94"/>
      <c r="D49" s="94"/>
      <c r="E49" s="94"/>
      <c r="F49" s="122">
        <f t="shared" si="6"/>
        <v>0</v>
      </c>
      <c r="G49" s="364"/>
      <c r="H49" s="362"/>
      <c r="I49" s="226"/>
      <c r="J49" s="226"/>
      <c r="K49" s="158">
        <f t="shared" si="8"/>
        <v>0</v>
      </c>
      <c r="L49" s="127">
        <f t="shared" si="9"/>
        <v>0</v>
      </c>
      <c r="M49" s="149" t="s">
        <v>120</v>
      </c>
      <c r="N49" s="94"/>
      <c r="O49" s="94"/>
      <c r="P49" s="95"/>
      <c r="Q49" s="122">
        <f t="shared" si="7"/>
        <v>0</v>
      </c>
      <c r="R49" s="94"/>
      <c r="S49" s="150" t="s">
        <v>118</v>
      </c>
      <c r="T49" s="150" t="s">
        <v>118</v>
      </c>
      <c r="U49" s="151"/>
    </row>
    <row r="50" spans="1:21" x14ac:dyDescent="0.3">
      <c r="A50" s="2">
        <v>40</v>
      </c>
      <c r="B50" s="69"/>
      <c r="C50" s="94"/>
      <c r="D50" s="94"/>
      <c r="E50" s="94"/>
      <c r="F50" s="122">
        <f t="shared" si="6"/>
        <v>0</v>
      </c>
      <c r="G50" s="364"/>
      <c r="H50" s="362"/>
      <c r="I50" s="226"/>
      <c r="J50" s="226"/>
      <c r="K50" s="159">
        <f>IFERROR((H50/G50),0)</f>
        <v>0</v>
      </c>
      <c r="L50" s="129">
        <f t="shared" si="9"/>
        <v>0</v>
      </c>
      <c r="M50" s="149" t="s">
        <v>120</v>
      </c>
      <c r="N50" s="94"/>
      <c r="O50" s="94"/>
      <c r="P50" s="95"/>
      <c r="Q50" s="123">
        <f t="shared" si="7"/>
        <v>0</v>
      </c>
      <c r="R50" s="94"/>
      <c r="S50" s="150" t="s">
        <v>118</v>
      </c>
      <c r="T50" s="150" t="s">
        <v>118</v>
      </c>
      <c r="U50" s="151"/>
    </row>
    <row r="51" spans="1:21" x14ac:dyDescent="0.3">
      <c r="F51" s="88"/>
      <c r="L51" s="71"/>
    </row>
    <row r="58" spans="1:21" x14ac:dyDescent="0.3">
      <c r="O58" s="140"/>
    </row>
  </sheetData>
  <sheetProtection algorithmName="SHA-512" hashValue="pB/LFYVCA+XQepuQUSgGMlCO+sDeFjE6ctSEmfm12d4FnB7goLcWuePUljualt+zRKj97wp3S6N7f6HfC725cQ==" saltValue="FsDJ94AUUoSpfIZDzthTpQ==" spinCount="100000" sheet="1" objects="1" scenarios="1" selectLockedCells="1"/>
  <dataConsolidate/>
  <mergeCells count="8">
    <mergeCell ref="B1:I1"/>
    <mergeCell ref="B2:I2"/>
    <mergeCell ref="B3:H3"/>
    <mergeCell ref="B4:I4"/>
    <mergeCell ref="M1:T1"/>
    <mergeCell ref="M2:T2"/>
    <mergeCell ref="M3:S3"/>
    <mergeCell ref="M4:T4"/>
  </mergeCells>
  <dataValidations count="8">
    <dataValidation type="whole" allowBlank="1" showInputMessage="1" showErrorMessage="1" error="Please enter WHOLE numbers only ..." sqref="N26:P50 N9:P21" xr:uid="{00000000-0002-0000-0400-000000000000}">
      <formula1>MinimumDollarInputValue</formula1>
      <formula2>MaximumDollarInputValue</formula2>
    </dataValidation>
    <dataValidation type="whole" allowBlank="1" showErrorMessage="1" error="Please enter WHOLE numbers only ..." sqref="C9:E21 C26:E50" xr:uid="{00000000-0002-0000-0400-000001000000}">
      <formula1>MinimumDollarInputValue</formula1>
      <formula2>MaximumDollarInputValue</formula2>
    </dataValidation>
    <dataValidation type="whole" allowBlank="1" showInputMessage="1" showErrorMessage="1" sqref="R9:R21 R26:R50" xr:uid="{00000000-0002-0000-0400-000002000000}">
      <formula1>MinimumDollarInputValue</formula1>
      <formula2>MaximumDollarInputValue</formula2>
    </dataValidation>
    <dataValidation type="list" allowBlank="1" showInputMessage="1" showErrorMessage="1" sqref="M9:M21 M26:M50" xr:uid="{00000000-0002-0000-0400-000003000000}">
      <formula1>Basis</formula1>
    </dataValidation>
    <dataValidation type="list" allowBlank="1" showInputMessage="1" showErrorMessage="1" sqref="S9:T21 S26:T50" xr:uid="{00000000-0002-0000-0400-000004000000}">
      <formula1>YN</formula1>
    </dataValidation>
    <dataValidation type="custom" allowBlank="1" showErrorMessage="1" error="You may only enter up to 2 decimal places ..." sqref="I9:I21 I26:I50" xr:uid="{00000000-0002-0000-0400-000005000000}">
      <formula1>IF($I9=(INT($I9*100)/100),TRUE,FALSE)</formula1>
    </dataValidation>
    <dataValidation type="custom" allowBlank="1" showErrorMessage="1" error="You may only enter up to 2 decimal places ..." sqref="J9:J21 J26:J50" xr:uid="{00000000-0002-0000-0400-000006000000}">
      <formula1>IF($J9=(INT($J9*100)/100),TRUE,FALSE)</formula1>
    </dataValidation>
    <dataValidation type="custom" allowBlank="1" showErrorMessage="1" error="You may only enter up to 2 decimal places ..." sqref="G9:H21 G26:H50" xr:uid="{00000000-0002-0000-0400-000007000000}">
      <formula1>IF(G9=(INT(G9*100)/100),TRUE,FALSE)</formula1>
    </dataValidation>
  </dataValidations>
  <pageMargins left="0.25" right="0.25" top="0.75" bottom="0.75" header="0.3" footer="0.3"/>
  <pageSetup scale="51" fitToWidth="2" orientation="landscape" r:id="rId1"/>
  <ignoredErrors>
    <ignoredError sqref="K22" formula="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I67"/>
  <sheetViews>
    <sheetView showGridLines="0" zoomScale="80" zoomScaleNormal="80" zoomScaleSheetLayoutView="80" workbookViewId="0">
      <pane ySplit="5" topLeftCell="A6" activePane="bottomLeft" state="frozen"/>
      <selection activeCell="C8" sqref="C8:D8"/>
      <selection pane="bottomLeft" activeCell="E10" sqref="E10"/>
    </sheetView>
  </sheetViews>
  <sheetFormatPr defaultColWidth="9.1796875" defaultRowHeight="12.5" x14ac:dyDescent="0.25"/>
  <cols>
    <col min="1" max="1" width="5.7265625" style="5" customWidth="1"/>
    <col min="2" max="2" width="4.7265625" style="5" customWidth="1"/>
    <col min="3" max="3" width="44.7265625" style="5" customWidth="1"/>
    <col min="4" max="4" width="23.7265625" style="5" customWidth="1"/>
    <col min="5" max="5" width="34.7265625" style="5" customWidth="1"/>
    <col min="6" max="9" width="23.7265625" style="5" customWidth="1"/>
    <col min="10" max="10" width="5.7265625" style="5" customWidth="1"/>
    <col min="11" max="16384" width="9.1796875" style="5"/>
  </cols>
  <sheetData>
    <row r="1" spans="1:9" s="2" customFormat="1" ht="80.150000000000006" customHeight="1" x14ac:dyDescent="0.95">
      <c r="B1" s="429" t="s">
        <v>0</v>
      </c>
      <c r="C1" s="430"/>
      <c r="D1" s="430"/>
      <c r="E1" s="430"/>
      <c r="F1" s="430"/>
      <c r="G1" s="430"/>
      <c r="H1" s="430"/>
      <c r="I1" s="430"/>
    </row>
    <row r="2" spans="1:9" s="2" customFormat="1" ht="20.149999999999999" customHeight="1" x14ac:dyDescent="0.3">
      <c r="B2" s="431" t="s">
        <v>135</v>
      </c>
      <c r="C2" s="432"/>
      <c r="D2" s="432"/>
      <c r="E2" s="432"/>
      <c r="F2" s="432"/>
      <c r="G2" s="432"/>
      <c r="H2" s="432"/>
      <c r="I2" s="432"/>
    </row>
    <row r="3" spans="1:9" s="2" customFormat="1" ht="14.15" customHeight="1" x14ac:dyDescent="0.35">
      <c r="B3" s="424"/>
      <c r="C3" s="425"/>
      <c r="D3" s="425"/>
      <c r="E3" s="425"/>
      <c r="F3" s="425"/>
      <c r="G3" s="425"/>
      <c r="H3" s="425"/>
      <c r="I3" s="187" t="s">
        <v>2</v>
      </c>
    </row>
    <row r="4" spans="1:9" s="61" customFormat="1" ht="15" customHeight="1" x14ac:dyDescent="0.35">
      <c r="A4" s="2"/>
      <c r="B4" s="433" t="str">
        <f>ProviderNameHeader</f>
        <v>Select your Provider Name in Tab 1, Cell C9</v>
      </c>
      <c r="C4" s="425"/>
      <c r="D4" s="425"/>
      <c r="E4" s="425"/>
      <c r="F4" s="425"/>
      <c r="G4" s="425"/>
      <c r="H4" s="425"/>
      <c r="I4" s="425"/>
    </row>
    <row r="5" spans="1:9" s="2" customFormat="1" ht="14.25" customHeight="1" x14ac:dyDescent="0.3"/>
    <row r="6" spans="1:9" ht="15.5" x14ac:dyDescent="0.35">
      <c r="C6" s="20"/>
      <c r="D6" s="20"/>
      <c r="F6" s="20"/>
      <c r="G6" s="20"/>
      <c r="H6" s="20"/>
      <c r="I6" s="20"/>
    </row>
    <row r="7" spans="1:9" s="91" customFormat="1" ht="42.75" customHeight="1" x14ac:dyDescent="0.35">
      <c r="B7" s="188"/>
      <c r="C7" s="89" t="s">
        <v>136</v>
      </c>
      <c r="D7" s="89" t="s">
        <v>137</v>
      </c>
      <c r="E7" s="89" t="s">
        <v>138</v>
      </c>
      <c r="F7" s="89" t="s">
        <v>139</v>
      </c>
      <c r="G7" s="89" t="s">
        <v>140</v>
      </c>
      <c r="H7" s="170" t="s">
        <v>141</v>
      </c>
      <c r="I7" s="89" t="s">
        <v>142</v>
      </c>
    </row>
    <row r="8" spans="1:9" s="1" customFormat="1" ht="14" x14ac:dyDescent="0.3">
      <c r="C8" s="16"/>
      <c r="D8" s="19">
        <v>1</v>
      </c>
      <c r="E8" s="65">
        <v>2</v>
      </c>
      <c r="F8" s="19">
        <v>3</v>
      </c>
      <c r="G8" s="19">
        <v>4</v>
      </c>
      <c r="H8" s="19">
        <v>5</v>
      </c>
      <c r="I8" s="19">
        <v>6</v>
      </c>
    </row>
    <row r="9" spans="1:9" s="1" customFormat="1" ht="14" x14ac:dyDescent="0.3">
      <c r="B9" s="17">
        <v>1</v>
      </c>
      <c r="C9" s="232" t="s">
        <v>143</v>
      </c>
      <c r="D9" s="205">
        <f>'5. SchD - Staffing Information'!L23</f>
        <v>0</v>
      </c>
      <c r="E9" s="203"/>
      <c r="F9" s="127">
        <f>'5. SchD - Staffing Information'!N23</f>
        <v>0</v>
      </c>
      <c r="G9" s="127">
        <f>'5. SchD - Staffing Information'!Q23</f>
        <v>0</v>
      </c>
      <c r="H9" s="129">
        <f>'5. SchD - Staffing Information'!R23</f>
        <v>0</v>
      </c>
      <c r="I9" s="70"/>
    </row>
    <row r="10" spans="1:9" s="1" customFormat="1" ht="14" x14ac:dyDescent="0.3">
      <c r="B10" s="17">
        <v>2</v>
      </c>
      <c r="C10" s="232" t="s">
        <v>144</v>
      </c>
      <c r="D10" s="233">
        <f>SUM(F10,G10,H10)</f>
        <v>0</v>
      </c>
      <c r="E10" s="204" t="s">
        <v>120</v>
      </c>
      <c r="F10" s="94"/>
      <c r="G10" s="94"/>
      <c r="H10" s="94"/>
      <c r="I10" s="152" t="s">
        <v>145</v>
      </c>
    </row>
    <row r="11" spans="1:9" s="1" customFormat="1" ht="14" x14ac:dyDescent="0.3">
      <c r="B11" s="17">
        <v>3</v>
      </c>
      <c r="C11" s="232" t="s">
        <v>146</v>
      </c>
      <c r="D11" s="121">
        <f t="shared" ref="D11:D22" si="0">SUM(F11,G11,H11)</f>
        <v>0</v>
      </c>
      <c r="E11" s="204" t="s">
        <v>120</v>
      </c>
      <c r="F11" s="94"/>
      <c r="G11" s="94"/>
      <c r="H11" s="94"/>
      <c r="I11" s="152" t="s">
        <v>145</v>
      </c>
    </row>
    <row r="12" spans="1:9" s="1" customFormat="1" ht="14" x14ac:dyDescent="0.3">
      <c r="B12" s="17">
        <v>4</v>
      </c>
      <c r="C12" s="232" t="s">
        <v>147</v>
      </c>
      <c r="D12" s="121">
        <f t="shared" si="0"/>
        <v>0</v>
      </c>
      <c r="E12" s="204" t="s">
        <v>120</v>
      </c>
      <c r="F12" s="94"/>
      <c r="G12" s="94"/>
      <c r="H12" s="94"/>
      <c r="I12" s="152" t="s">
        <v>145</v>
      </c>
    </row>
    <row r="13" spans="1:9" s="1" customFormat="1" ht="14" x14ac:dyDescent="0.3">
      <c r="B13" s="17">
        <v>5</v>
      </c>
      <c r="C13" s="232" t="s">
        <v>148</v>
      </c>
      <c r="D13" s="121">
        <f t="shared" si="0"/>
        <v>0</v>
      </c>
      <c r="E13" s="204" t="s">
        <v>120</v>
      </c>
      <c r="F13" s="94"/>
      <c r="G13" s="94"/>
      <c r="H13" s="94"/>
      <c r="I13" s="152" t="s">
        <v>145</v>
      </c>
    </row>
    <row r="14" spans="1:9" s="1" customFormat="1" ht="14" x14ac:dyDescent="0.3">
      <c r="B14" s="17">
        <v>6</v>
      </c>
      <c r="C14" s="232" t="s">
        <v>149</v>
      </c>
      <c r="D14" s="121">
        <f t="shared" si="0"/>
        <v>0</v>
      </c>
      <c r="E14" s="204" t="s">
        <v>120</v>
      </c>
      <c r="F14" s="94"/>
      <c r="G14" s="94"/>
      <c r="H14" s="94"/>
      <c r="I14" s="152" t="s">
        <v>145</v>
      </c>
    </row>
    <row r="15" spans="1:9" s="1" customFormat="1" ht="14" x14ac:dyDescent="0.3">
      <c r="B15" s="17">
        <v>7</v>
      </c>
      <c r="C15" s="232" t="s">
        <v>150</v>
      </c>
      <c r="D15" s="121">
        <f t="shared" si="0"/>
        <v>0</v>
      </c>
      <c r="E15" s="204" t="s">
        <v>120</v>
      </c>
      <c r="F15" s="94"/>
      <c r="G15" s="94"/>
      <c r="H15" s="94"/>
      <c r="I15" s="152" t="s">
        <v>145</v>
      </c>
    </row>
    <row r="16" spans="1:9" s="1" customFormat="1" ht="14" x14ac:dyDescent="0.3">
      <c r="B16" s="17">
        <v>8</v>
      </c>
      <c r="C16" s="232" t="s">
        <v>151</v>
      </c>
      <c r="D16" s="121">
        <f t="shared" si="0"/>
        <v>0</v>
      </c>
      <c r="E16" s="204" t="s">
        <v>120</v>
      </c>
      <c r="F16" s="94"/>
      <c r="G16" s="94"/>
      <c r="H16" s="94"/>
      <c r="I16" s="152" t="s">
        <v>145</v>
      </c>
    </row>
    <row r="17" spans="2:9" s="1" customFormat="1" ht="14" x14ac:dyDescent="0.3">
      <c r="B17" s="17">
        <v>9</v>
      </c>
      <c r="C17" s="232" t="s">
        <v>152</v>
      </c>
      <c r="D17" s="121">
        <f t="shared" si="0"/>
        <v>0</v>
      </c>
      <c r="E17" s="204" t="s">
        <v>120</v>
      </c>
      <c r="F17" s="94"/>
      <c r="G17" s="94"/>
      <c r="H17" s="94"/>
      <c r="I17" s="152" t="s">
        <v>145</v>
      </c>
    </row>
    <row r="18" spans="2:9" s="1" customFormat="1" ht="14" x14ac:dyDescent="0.3">
      <c r="B18" s="17">
        <v>10</v>
      </c>
      <c r="C18" s="232" t="s">
        <v>153</v>
      </c>
      <c r="D18" s="121">
        <f t="shared" si="0"/>
        <v>0</v>
      </c>
      <c r="E18" s="204" t="s">
        <v>120</v>
      </c>
      <c r="F18" s="94"/>
      <c r="G18" s="94"/>
      <c r="H18" s="94"/>
      <c r="I18" s="152" t="s">
        <v>145</v>
      </c>
    </row>
    <row r="19" spans="2:9" s="1" customFormat="1" ht="14" x14ac:dyDescent="0.3">
      <c r="B19" s="17">
        <v>11</v>
      </c>
      <c r="C19" s="232" t="s">
        <v>154</v>
      </c>
      <c r="D19" s="121">
        <f t="shared" si="0"/>
        <v>0</v>
      </c>
      <c r="E19" s="204" t="s">
        <v>120</v>
      </c>
      <c r="F19" s="94"/>
      <c r="G19" s="94"/>
      <c r="H19" s="94"/>
      <c r="I19" s="152" t="s">
        <v>145</v>
      </c>
    </row>
    <row r="20" spans="2:9" s="1" customFormat="1" ht="14" x14ac:dyDescent="0.3">
      <c r="B20" s="17">
        <v>12</v>
      </c>
      <c r="C20" s="232" t="s">
        <v>155</v>
      </c>
      <c r="D20" s="121">
        <f t="shared" si="0"/>
        <v>0</v>
      </c>
      <c r="E20" s="204" t="s">
        <v>120</v>
      </c>
      <c r="F20" s="94"/>
      <c r="G20" s="94"/>
      <c r="H20" s="94"/>
      <c r="I20" s="152" t="s">
        <v>145</v>
      </c>
    </row>
    <row r="21" spans="2:9" s="1" customFormat="1" ht="14" x14ac:dyDescent="0.3">
      <c r="B21" s="17">
        <v>13</v>
      </c>
      <c r="C21" s="232" t="s">
        <v>156</v>
      </c>
      <c r="D21" s="121">
        <f t="shared" si="0"/>
        <v>0</v>
      </c>
      <c r="E21" s="204" t="s">
        <v>120</v>
      </c>
      <c r="F21" s="94"/>
      <c r="G21" s="94"/>
      <c r="H21" s="94"/>
      <c r="I21" s="152" t="s">
        <v>145</v>
      </c>
    </row>
    <row r="22" spans="2:9" s="1" customFormat="1" ht="14" x14ac:dyDescent="0.3">
      <c r="B22" s="17">
        <v>14</v>
      </c>
      <c r="C22" s="232" t="s">
        <v>157</v>
      </c>
      <c r="D22" s="121">
        <f t="shared" si="0"/>
        <v>0</v>
      </c>
      <c r="E22" s="204" t="s">
        <v>120</v>
      </c>
      <c r="F22" s="94"/>
      <c r="G22" s="94"/>
      <c r="H22" s="94"/>
      <c r="I22" s="152" t="s">
        <v>145</v>
      </c>
    </row>
    <row r="23" spans="2:9" s="1" customFormat="1" ht="14" x14ac:dyDescent="0.3">
      <c r="B23" s="17">
        <v>15</v>
      </c>
      <c r="C23" s="232" t="s">
        <v>158</v>
      </c>
      <c r="D23" s="121">
        <f>SUM(F23,G23,H23)</f>
        <v>0</v>
      </c>
      <c r="E23" s="153" t="s">
        <v>120</v>
      </c>
      <c r="F23" s="94"/>
      <c r="G23" s="94"/>
      <c r="H23" s="94"/>
      <c r="I23" s="152" t="s">
        <v>145</v>
      </c>
    </row>
    <row r="24" spans="2:9" s="1" customFormat="1" ht="14" x14ac:dyDescent="0.3">
      <c r="B24" s="17">
        <v>16</v>
      </c>
      <c r="C24" s="232" t="s">
        <v>159</v>
      </c>
      <c r="D24" s="121">
        <f t="shared" ref="D24:D31" si="1">SUM(F24,G24,H24)</f>
        <v>0</v>
      </c>
      <c r="E24" s="153" t="s">
        <v>120</v>
      </c>
      <c r="F24" s="94"/>
      <c r="G24" s="94"/>
      <c r="H24" s="94"/>
      <c r="I24" s="152" t="s">
        <v>145</v>
      </c>
    </row>
    <row r="25" spans="2:9" s="1" customFormat="1" ht="14" x14ac:dyDescent="0.3">
      <c r="B25" s="17">
        <v>17</v>
      </c>
      <c r="C25" s="232" t="s">
        <v>160</v>
      </c>
      <c r="D25" s="121">
        <f t="shared" si="1"/>
        <v>0</v>
      </c>
      <c r="E25" s="153" t="s">
        <v>120</v>
      </c>
      <c r="F25" s="94"/>
      <c r="G25" s="94"/>
      <c r="H25" s="94"/>
      <c r="I25" s="152" t="s">
        <v>145</v>
      </c>
    </row>
    <row r="26" spans="2:9" s="1" customFormat="1" ht="14" x14ac:dyDescent="0.3">
      <c r="B26" s="17">
        <v>18</v>
      </c>
      <c r="C26" s="232" t="s">
        <v>161</v>
      </c>
      <c r="D26" s="121">
        <f t="shared" si="1"/>
        <v>0</v>
      </c>
      <c r="E26" s="153" t="s">
        <v>120</v>
      </c>
      <c r="F26" s="94"/>
      <c r="G26" s="94"/>
      <c r="H26" s="94"/>
      <c r="I26" s="152" t="s">
        <v>145</v>
      </c>
    </row>
    <row r="27" spans="2:9" s="1" customFormat="1" ht="14" x14ac:dyDescent="0.3">
      <c r="B27" s="17">
        <v>19</v>
      </c>
      <c r="C27" s="232" t="s">
        <v>162</v>
      </c>
      <c r="D27" s="121">
        <f t="shared" si="1"/>
        <v>0</v>
      </c>
      <c r="E27" s="153" t="s">
        <v>120</v>
      </c>
      <c r="F27" s="94"/>
      <c r="G27" s="94"/>
      <c r="H27" s="94"/>
      <c r="I27" s="152" t="s">
        <v>145</v>
      </c>
    </row>
    <row r="28" spans="2:9" s="1" customFormat="1" ht="14" x14ac:dyDescent="0.3">
      <c r="B28" s="17">
        <v>20</v>
      </c>
      <c r="C28" s="232" t="s">
        <v>163</v>
      </c>
      <c r="D28" s="121">
        <f t="shared" si="1"/>
        <v>0</v>
      </c>
      <c r="E28" s="153" t="s">
        <v>120</v>
      </c>
      <c r="F28" s="94"/>
      <c r="G28" s="94"/>
      <c r="H28" s="94"/>
      <c r="I28" s="152" t="s">
        <v>145</v>
      </c>
    </row>
    <row r="29" spans="2:9" s="1" customFormat="1" ht="14" x14ac:dyDescent="0.3">
      <c r="B29" s="17">
        <v>21</v>
      </c>
      <c r="C29" s="232" t="s">
        <v>164</v>
      </c>
      <c r="D29" s="121">
        <f t="shared" si="1"/>
        <v>0</v>
      </c>
      <c r="E29" s="153" t="s">
        <v>120</v>
      </c>
      <c r="F29" s="94"/>
      <c r="G29" s="94"/>
      <c r="H29" s="94"/>
      <c r="I29" s="152" t="s">
        <v>145</v>
      </c>
    </row>
    <row r="30" spans="2:9" s="1" customFormat="1" ht="14" x14ac:dyDescent="0.3">
      <c r="B30" s="17">
        <v>22</v>
      </c>
      <c r="C30" s="232" t="s">
        <v>165</v>
      </c>
      <c r="D30" s="121">
        <f t="shared" si="1"/>
        <v>0</v>
      </c>
      <c r="E30" s="153" t="s">
        <v>120</v>
      </c>
      <c r="F30" s="94"/>
      <c r="G30" s="94"/>
      <c r="H30" s="94"/>
      <c r="I30" s="152" t="s">
        <v>145</v>
      </c>
    </row>
    <row r="31" spans="2:9" s="1" customFormat="1" ht="14" x14ac:dyDescent="0.3">
      <c r="B31" s="17">
        <v>23</v>
      </c>
      <c r="C31" s="232" t="s">
        <v>166</v>
      </c>
      <c r="D31" s="121">
        <f t="shared" si="1"/>
        <v>0</v>
      </c>
      <c r="E31" s="153" t="s">
        <v>120</v>
      </c>
      <c r="F31" s="94"/>
      <c r="G31" s="94"/>
      <c r="H31" s="94"/>
      <c r="I31" s="152" t="s">
        <v>145</v>
      </c>
    </row>
    <row r="32" spans="2:9" s="1" customFormat="1" ht="14" x14ac:dyDescent="0.3">
      <c r="B32" s="17">
        <v>24</v>
      </c>
      <c r="C32" s="232" t="s">
        <v>167</v>
      </c>
      <c r="D32" s="121">
        <f>SUM(F32,G32,H32)</f>
        <v>0</v>
      </c>
      <c r="E32" s="215"/>
      <c r="F32" s="94"/>
      <c r="G32" s="95"/>
      <c r="H32" s="94"/>
      <c r="I32" s="152" t="s">
        <v>145</v>
      </c>
    </row>
    <row r="33" spans="2:9" s="1" customFormat="1" ht="14" x14ac:dyDescent="0.3">
      <c r="B33" s="17">
        <v>25</v>
      </c>
      <c r="C33" s="232" t="s">
        <v>168</v>
      </c>
      <c r="D33" s="121">
        <f>SUM(F33,G33,H33)</f>
        <v>0</v>
      </c>
      <c r="E33" s="216"/>
      <c r="F33" s="254">
        <f>SUM(F41:F65)</f>
        <v>0</v>
      </c>
      <c r="G33" s="133">
        <f>SUM(G41:G65)</f>
        <v>0</v>
      </c>
      <c r="H33" s="120">
        <f>SUM(H41:H65)</f>
        <v>0</v>
      </c>
      <c r="I33" s="84" t="s">
        <v>145</v>
      </c>
    </row>
    <row r="34" spans="2:9" s="1" customFormat="1" ht="14" x14ac:dyDescent="0.3">
      <c r="B34" s="17">
        <v>26</v>
      </c>
      <c r="C34" s="232" t="s">
        <v>169</v>
      </c>
      <c r="D34" s="123">
        <f>SUM(D9:D33)</f>
        <v>0</v>
      </c>
      <c r="E34" s="216"/>
      <c r="F34" s="255">
        <f>SUM(F9:F33)</f>
        <v>0</v>
      </c>
      <c r="G34" s="119">
        <f>SUM(G9:G33)</f>
        <v>0</v>
      </c>
      <c r="H34" s="119">
        <f>SUM(H9:H33)</f>
        <v>0</v>
      </c>
      <c r="I34" s="94"/>
    </row>
    <row r="35" spans="2:9" s="1" customFormat="1" ht="14" x14ac:dyDescent="0.3">
      <c r="B35" s="17">
        <v>27</v>
      </c>
      <c r="C35" s="232" t="s">
        <v>170</v>
      </c>
      <c r="D35" s="96"/>
      <c r="E35" s="207"/>
      <c r="F35" s="217"/>
      <c r="G35" s="130">
        <f>'7. SchF - Allocation'!F29</f>
        <v>0</v>
      </c>
      <c r="H35" s="130">
        <f>'7. SchF - Allocation'!F30</f>
        <v>0</v>
      </c>
      <c r="I35" s="131">
        <f>'7. SchF - Allocation'!F31</f>
        <v>0</v>
      </c>
    </row>
    <row r="36" spans="2:9" s="1" customFormat="1" ht="14" x14ac:dyDescent="0.3">
      <c r="B36" s="17">
        <v>28</v>
      </c>
      <c r="C36" s="232" t="s">
        <v>171</v>
      </c>
      <c r="D36" s="128">
        <f>D34</f>
        <v>0</v>
      </c>
      <c r="E36" s="218"/>
      <c r="F36" s="217"/>
      <c r="G36" s="117">
        <f>SUM(G34:G35)</f>
        <v>0</v>
      </c>
      <c r="H36" s="117">
        <f>SUM(H34:H35)</f>
        <v>0</v>
      </c>
      <c r="I36" s="118">
        <f>SUM(I34:I35)</f>
        <v>0</v>
      </c>
    </row>
    <row r="37" spans="2:9" s="1" customFormat="1" ht="14" x14ac:dyDescent="0.3">
      <c r="B37" s="17">
        <v>29</v>
      </c>
      <c r="C37" s="232" t="s">
        <v>172</v>
      </c>
      <c r="D37" s="96"/>
      <c r="E37" s="207"/>
      <c r="F37" s="217"/>
      <c r="G37" s="214">
        <f>'4. SchC - Transportation'!D13</f>
        <v>0</v>
      </c>
      <c r="H37" s="209"/>
      <c r="I37" s="210"/>
    </row>
    <row r="38" spans="2:9" s="1" customFormat="1" ht="31.5" customHeight="1" x14ac:dyDescent="0.3">
      <c r="B38" s="234">
        <v>30</v>
      </c>
      <c r="C38" s="235"/>
      <c r="D38" s="206"/>
      <c r="E38" s="207"/>
      <c r="F38" s="208" t="s">
        <v>107</v>
      </c>
      <c r="G38" s="173">
        <f>G34+G35+G37</f>
        <v>0</v>
      </c>
      <c r="H38" s="28"/>
      <c r="I38" s="28"/>
    </row>
    <row r="39" spans="2:9" ht="15.75" customHeight="1" x14ac:dyDescent="0.25"/>
    <row r="40" spans="2:9" s="1" customFormat="1" ht="21.65" customHeight="1" x14ac:dyDescent="0.3">
      <c r="B40" s="203">
        <v>31</v>
      </c>
      <c r="C40" s="1" t="s">
        <v>173</v>
      </c>
      <c r="D40" s="71"/>
      <c r="E40" s="143"/>
    </row>
    <row r="41" spans="2:9" s="1" customFormat="1" ht="14" x14ac:dyDescent="0.3">
      <c r="C41" s="69"/>
      <c r="D41" s="233">
        <f t="shared" ref="D41:D65" si="2">SUM(F41,G41,H41)</f>
        <v>0</v>
      </c>
      <c r="E41" s="153" t="s">
        <v>120</v>
      </c>
      <c r="F41" s="94"/>
      <c r="G41" s="94"/>
      <c r="H41" s="94"/>
      <c r="I41" s="152" t="s">
        <v>145</v>
      </c>
    </row>
    <row r="42" spans="2:9" s="1" customFormat="1" ht="14" x14ac:dyDescent="0.3">
      <c r="C42" s="69"/>
      <c r="D42" s="121">
        <f t="shared" si="2"/>
        <v>0</v>
      </c>
      <c r="E42" s="153" t="s">
        <v>120</v>
      </c>
      <c r="F42" s="94"/>
      <c r="G42" s="94"/>
      <c r="H42" s="94"/>
      <c r="I42" s="152" t="s">
        <v>145</v>
      </c>
    </row>
    <row r="43" spans="2:9" s="1" customFormat="1" ht="14" x14ac:dyDescent="0.3">
      <c r="C43" s="69"/>
      <c r="D43" s="121">
        <f t="shared" si="2"/>
        <v>0</v>
      </c>
      <c r="E43" s="153" t="s">
        <v>120</v>
      </c>
      <c r="F43" s="94"/>
      <c r="G43" s="94"/>
      <c r="H43" s="94"/>
      <c r="I43" s="152" t="s">
        <v>145</v>
      </c>
    </row>
    <row r="44" spans="2:9" s="1" customFormat="1" ht="14" x14ac:dyDescent="0.3">
      <c r="C44" s="69"/>
      <c r="D44" s="121">
        <f t="shared" si="2"/>
        <v>0</v>
      </c>
      <c r="E44" s="153" t="s">
        <v>120</v>
      </c>
      <c r="F44" s="94"/>
      <c r="G44" s="94"/>
      <c r="H44" s="94"/>
      <c r="I44" s="152" t="s">
        <v>145</v>
      </c>
    </row>
    <row r="45" spans="2:9" s="1" customFormat="1" ht="14" x14ac:dyDescent="0.3">
      <c r="C45" s="69"/>
      <c r="D45" s="121">
        <f t="shared" ref="D45:D52" si="3">SUM(F45,G45,H45)</f>
        <v>0</v>
      </c>
      <c r="E45" s="153" t="s">
        <v>120</v>
      </c>
      <c r="F45" s="94"/>
      <c r="G45" s="94"/>
      <c r="H45" s="94"/>
      <c r="I45" s="152" t="s">
        <v>145</v>
      </c>
    </row>
    <row r="46" spans="2:9" s="1" customFormat="1" ht="14" x14ac:dyDescent="0.3">
      <c r="C46" s="69"/>
      <c r="D46" s="121">
        <f t="shared" si="3"/>
        <v>0</v>
      </c>
      <c r="E46" s="153" t="s">
        <v>120</v>
      </c>
      <c r="F46" s="94"/>
      <c r="G46" s="94"/>
      <c r="H46" s="94"/>
      <c r="I46" s="152" t="s">
        <v>145</v>
      </c>
    </row>
    <row r="47" spans="2:9" s="1" customFormat="1" ht="14" x14ac:dyDescent="0.3">
      <c r="C47" s="69"/>
      <c r="D47" s="121">
        <f t="shared" si="3"/>
        <v>0</v>
      </c>
      <c r="E47" s="153" t="s">
        <v>120</v>
      </c>
      <c r="F47" s="94"/>
      <c r="G47" s="94"/>
      <c r="H47" s="94"/>
      <c r="I47" s="152" t="s">
        <v>145</v>
      </c>
    </row>
    <row r="48" spans="2:9" s="1" customFormat="1" ht="14" x14ac:dyDescent="0.3">
      <c r="C48" s="69"/>
      <c r="D48" s="121">
        <f t="shared" si="3"/>
        <v>0</v>
      </c>
      <c r="E48" s="153" t="s">
        <v>120</v>
      </c>
      <c r="F48" s="95"/>
      <c r="G48" s="94"/>
      <c r="H48" s="94"/>
      <c r="I48" s="152" t="s">
        <v>145</v>
      </c>
    </row>
    <row r="49" spans="3:9" s="1" customFormat="1" ht="14" x14ac:dyDescent="0.3">
      <c r="C49" s="69"/>
      <c r="D49" s="121">
        <f t="shared" si="3"/>
        <v>0</v>
      </c>
      <c r="E49" s="153" t="s">
        <v>120</v>
      </c>
      <c r="F49" s="94"/>
      <c r="G49" s="94"/>
      <c r="H49" s="94"/>
      <c r="I49" s="152" t="s">
        <v>145</v>
      </c>
    </row>
    <row r="50" spans="3:9" s="1" customFormat="1" ht="14" x14ac:dyDescent="0.3">
      <c r="C50" s="69"/>
      <c r="D50" s="121">
        <f t="shared" si="3"/>
        <v>0</v>
      </c>
      <c r="E50" s="153" t="s">
        <v>120</v>
      </c>
      <c r="F50" s="94"/>
      <c r="G50" s="94"/>
      <c r="H50" s="94"/>
      <c r="I50" s="152" t="s">
        <v>145</v>
      </c>
    </row>
    <row r="51" spans="3:9" s="1" customFormat="1" ht="14" x14ac:dyDescent="0.3">
      <c r="C51" s="69"/>
      <c r="D51" s="121">
        <f t="shared" si="3"/>
        <v>0</v>
      </c>
      <c r="E51" s="153" t="s">
        <v>120</v>
      </c>
      <c r="F51" s="94"/>
      <c r="G51" s="94"/>
      <c r="H51" s="94"/>
      <c r="I51" s="152" t="s">
        <v>145</v>
      </c>
    </row>
    <row r="52" spans="3:9" s="1" customFormat="1" ht="14" x14ac:dyDescent="0.3">
      <c r="C52" s="69"/>
      <c r="D52" s="121">
        <f t="shared" si="3"/>
        <v>0</v>
      </c>
      <c r="E52" s="153" t="s">
        <v>120</v>
      </c>
      <c r="F52" s="94"/>
      <c r="G52" s="94"/>
      <c r="H52" s="94"/>
      <c r="I52" s="152" t="s">
        <v>145</v>
      </c>
    </row>
    <row r="53" spans="3:9" s="1" customFormat="1" ht="14" x14ac:dyDescent="0.3">
      <c r="C53" s="69"/>
      <c r="D53" s="121">
        <f>SUM(F53,G53,H53)</f>
        <v>0</v>
      </c>
      <c r="E53" s="153" t="s">
        <v>120</v>
      </c>
      <c r="F53" s="94"/>
      <c r="G53" s="94"/>
      <c r="H53" s="94"/>
      <c r="I53" s="152" t="s">
        <v>145</v>
      </c>
    </row>
    <row r="54" spans="3:9" s="1" customFormat="1" ht="14" x14ac:dyDescent="0.3">
      <c r="C54" s="69"/>
      <c r="D54" s="121">
        <f t="shared" ref="D54" si="4">SUM(F54,G54,H54)</f>
        <v>0</v>
      </c>
      <c r="E54" s="153" t="s">
        <v>120</v>
      </c>
      <c r="F54" s="94"/>
      <c r="G54" s="94"/>
      <c r="H54" s="94"/>
      <c r="I54" s="152" t="s">
        <v>145</v>
      </c>
    </row>
    <row r="55" spans="3:9" s="1" customFormat="1" ht="14" x14ac:dyDescent="0.3">
      <c r="C55" s="69"/>
      <c r="D55" s="121">
        <f t="shared" si="2"/>
        <v>0</v>
      </c>
      <c r="E55" s="153" t="s">
        <v>120</v>
      </c>
      <c r="F55" s="94"/>
      <c r="G55" s="94"/>
      <c r="H55" s="94"/>
      <c r="I55" s="152" t="s">
        <v>145</v>
      </c>
    </row>
    <row r="56" spans="3:9" s="1" customFormat="1" ht="14" x14ac:dyDescent="0.3">
      <c r="C56" s="69"/>
      <c r="D56" s="121">
        <f t="shared" si="2"/>
        <v>0</v>
      </c>
      <c r="E56" s="153" t="s">
        <v>120</v>
      </c>
      <c r="F56" s="94"/>
      <c r="G56" s="94"/>
      <c r="H56" s="94"/>
      <c r="I56" s="152" t="s">
        <v>145</v>
      </c>
    </row>
    <row r="57" spans="3:9" s="1" customFormat="1" ht="14" x14ac:dyDescent="0.3">
      <c r="C57" s="69"/>
      <c r="D57" s="121">
        <f t="shared" si="2"/>
        <v>0</v>
      </c>
      <c r="E57" s="153" t="s">
        <v>120</v>
      </c>
      <c r="F57" s="94"/>
      <c r="G57" s="94"/>
      <c r="H57" s="94"/>
      <c r="I57" s="152" t="s">
        <v>145</v>
      </c>
    </row>
    <row r="58" spans="3:9" s="1" customFormat="1" ht="14" x14ac:dyDescent="0.3">
      <c r="C58" s="69"/>
      <c r="D58" s="121">
        <f t="shared" si="2"/>
        <v>0</v>
      </c>
      <c r="E58" s="153" t="s">
        <v>120</v>
      </c>
      <c r="F58" s="94"/>
      <c r="G58" s="94"/>
      <c r="H58" s="94"/>
      <c r="I58" s="152" t="s">
        <v>145</v>
      </c>
    </row>
    <row r="59" spans="3:9" s="1" customFormat="1" ht="14" x14ac:dyDescent="0.3">
      <c r="C59" s="69"/>
      <c r="D59" s="121">
        <f t="shared" si="2"/>
        <v>0</v>
      </c>
      <c r="E59" s="153" t="s">
        <v>120</v>
      </c>
      <c r="F59" s="95"/>
      <c r="G59" s="94"/>
      <c r="H59" s="94"/>
      <c r="I59" s="152" t="s">
        <v>145</v>
      </c>
    </row>
    <row r="60" spans="3:9" s="1" customFormat="1" ht="14" x14ac:dyDescent="0.3">
      <c r="C60" s="69"/>
      <c r="D60" s="121">
        <f t="shared" si="2"/>
        <v>0</v>
      </c>
      <c r="E60" s="153" t="s">
        <v>120</v>
      </c>
      <c r="F60" s="94"/>
      <c r="G60" s="94"/>
      <c r="H60" s="94"/>
      <c r="I60" s="152" t="s">
        <v>145</v>
      </c>
    </row>
    <row r="61" spans="3:9" s="1" customFormat="1" ht="14" x14ac:dyDescent="0.3">
      <c r="C61" s="69"/>
      <c r="D61" s="121">
        <f t="shared" si="2"/>
        <v>0</v>
      </c>
      <c r="E61" s="153" t="s">
        <v>120</v>
      </c>
      <c r="F61" s="94"/>
      <c r="G61" s="94"/>
      <c r="H61" s="94"/>
      <c r="I61" s="152" t="s">
        <v>145</v>
      </c>
    </row>
    <row r="62" spans="3:9" s="1" customFormat="1" ht="14" x14ac:dyDescent="0.3">
      <c r="C62" s="69"/>
      <c r="D62" s="121">
        <f t="shared" si="2"/>
        <v>0</v>
      </c>
      <c r="E62" s="153" t="s">
        <v>120</v>
      </c>
      <c r="F62" s="94"/>
      <c r="G62" s="94"/>
      <c r="H62" s="94"/>
      <c r="I62" s="152" t="s">
        <v>145</v>
      </c>
    </row>
    <row r="63" spans="3:9" s="1" customFormat="1" ht="14" x14ac:dyDescent="0.3">
      <c r="C63" s="69"/>
      <c r="D63" s="121">
        <f t="shared" si="2"/>
        <v>0</v>
      </c>
      <c r="E63" s="153" t="s">
        <v>120</v>
      </c>
      <c r="F63" s="94"/>
      <c r="G63" s="94"/>
      <c r="H63" s="94"/>
      <c r="I63" s="152" t="s">
        <v>145</v>
      </c>
    </row>
    <row r="64" spans="3:9" s="1" customFormat="1" ht="14" x14ac:dyDescent="0.3">
      <c r="C64" s="69"/>
      <c r="D64" s="121">
        <f>SUM(F64,G64,H64)</f>
        <v>0</v>
      </c>
      <c r="E64" s="153" t="s">
        <v>120</v>
      </c>
      <c r="F64" s="94"/>
      <c r="G64" s="94"/>
      <c r="H64" s="94"/>
      <c r="I64" s="152" t="s">
        <v>145</v>
      </c>
    </row>
    <row r="65" spans="3:9" s="1" customFormat="1" ht="14" x14ac:dyDescent="0.3">
      <c r="C65" s="69"/>
      <c r="D65" s="123">
        <f t="shared" si="2"/>
        <v>0</v>
      </c>
      <c r="E65" s="153" t="s">
        <v>120</v>
      </c>
      <c r="F65" s="94"/>
      <c r="G65" s="94"/>
      <c r="H65" s="94"/>
      <c r="I65" s="152" t="s">
        <v>145</v>
      </c>
    </row>
    <row r="66" spans="3:9" x14ac:dyDescent="0.25">
      <c r="E66" s="154"/>
    </row>
    <row r="67" spans="3:9" x14ac:dyDescent="0.25">
      <c r="E67" s="154"/>
    </row>
  </sheetData>
  <sheetProtection algorithmName="SHA-512" hashValue="+Wzzan76GP/HK+JAg02g+5MVyzABJqnWat+NHShfjPLjGOS0hPjpeR8RsNPo5RLGujmDHbRDaiQp/iw41x3HqA==" saltValue="zjy5vWvXGoCsbt1UkKRjfQ==" spinCount="100000" sheet="1" objects="1" scenarios="1" selectLockedCells="1"/>
  <dataConsolidate/>
  <mergeCells count="4">
    <mergeCell ref="B1:I1"/>
    <mergeCell ref="B2:I2"/>
    <mergeCell ref="B4:I4"/>
    <mergeCell ref="B3:H3"/>
  </mergeCells>
  <dataValidations count="2">
    <dataValidation type="whole" allowBlank="1" showErrorMessage="1" error="Please enter WHOLE numbers only ..." sqref="F10:H32 I34 F41:H65" xr:uid="{00000000-0002-0000-0500-000000000000}">
      <formula1>MinimumDollarInputValue</formula1>
      <formula2>MaximumDollarInputValue</formula2>
    </dataValidation>
    <dataValidation type="list" allowBlank="1" showErrorMessage="1" promptTitle="Select Method:" sqref="E10:E31 E41:E65" xr:uid="{00000000-0002-0000-0500-000001000000}">
      <formula1>Basis</formula1>
    </dataValidation>
  </dataValidations>
  <pageMargins left="0.25" right="0.25" top="0.75" bottom="0.75" header="0.3" footer="0.3"/>
  <pageSetup scale="66" fitToHeight="2" orientation="landscape" r:id="rId1"/>
  <rowBreaks count="1" manualBreakCount="1">
    <brk id="38" min="1" max="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J39"/>
  <sheetViews>
    <sheetView showGridLines="0" zoomScale="80" zoomScaleNormal="80" zoomScaleSheetLayoutView="80" workbookViewId="0">
      <pane ySplit="5" topLeftCell="A6" activePane="bottomLeft" state="frozen"/>
      <selection activeCell="C8" sqref="C8:D8"/>
      <selection pane="bottomLeft" activeCell="D10" sqref="D10"/>
    </sheetView>
  </sheetViews>
  <sheetFormatPr defaultColWidth="9.1796875" defaultRowHeight="14" x14ac:dyDescent="0.3"/>
  <cols>
    <col min="1" max="1" width="5.7265625" style="4" customWidth="1"/>
    <col min="2" max="2" width="2.7265625" style="165" customWidth="1"/>
    <col min="3" max="3" width="56.7265625" style="4" customWidth="1"/>
    <col min="4" max="4" width="48.7265625" style="4" customWidth="1"/>
    <col min="5" max="6" width="32.7265625" style="4" customWidth="1"/>
    <col min="7" max="7" width="18.7265625" style="4" customWidth="1"/>
    <col min="8" max="8" width="5.7265625" style="4" customWidth="1"/>
    <col min="9" max="9" width="13.81640625" style="4" bestFit="1" customWidth="1"/>
    <col min="10" max="10" width="19.26953125" style="4" customWidth="1"/>
    <col min="11" max="16384" width="9.1796875" style="4"/>
  </cols>
  <sheetData>
    <row r="1" spans="1:10" s="2" customFormat="1" ht="80.150000000000006" customHeight="1" x14ac:dyDescent="0.95">
      <c r="B1" s="429" t="s">
        <v>0</v>
      </c>
      <c r="C1" s="430"/>
      <c r="D1" s="430"/>
      <c r="E1" s="430"/>
      <c r="F1" s="430"/>
      <c r="G1" s="430"/>
      <c r="H1" s="180"/>
      <c r="I1" s="180"/>
      <c r="J1" s="180"/>
    </row>
    <row r="2" spans="1:10" s="2" customFormat="1" ht="20.149999999999999" customHeight="1" x14ac:dyDescent="0.3">
      <c r="B2" s="431" t="s">
        <v>174</v>
      </c>
      <c r="C2" s="432"/>
      <c r="D2" s="432"/>
      <c r="E2" s="432"/>
      <c r="F2" s="432"/>
      <c r="G2" s="432"/>
      <c r="H2" s="181"/>
      <c r="I2" s="181"/>
      <c r="J2" s="181"/>
    </row>
    <row r="3" spans="1:10" s="2" customFormat="1" ht="14.15" customHeight="1" x14ac:dyDescent="0.35">
      <c r="B3" s="424"/>
      <c r="C3" s="425"/>
      <c r="D3" s="425"/>
      <c r="E3" s="425"/>
      <c r="F3" s="425"/>
      <c r="G3" s="187" t="s">
        <v>2</v>
      </c>
    </row>
    <row r="4" spans="1:10" s="61" customFormat="1" ht="15" customHeight="1" x14ac:dyDescent="0.3">
      <c r="A4" s="2"/>
      <c r="B4" s="433" t="str">
        <f>ProviderNameHeader</f>
        <v>Select your Provider Name in Tab 1, Cell C9</v>
      </c>
      <c r="C4" s="434"/>
      <c r="D4" s="434"/>
      <c r="E4" s="434"/>
      <c r="F4" s="434"/>
      <c r="G4" s="434"/>
      <c r="H4" s="2"/>
    </row>
    <row r="5" spans="1:10" s="2" customFormat="1" ht="14.25" customHeight="1" x14ac:dyDescent="0.3"/>
    <row r="7" spans="1:10" x14ac:dyDescent="0.3">
      <c r="E7" s="66"/>
      <c r="F7" s="66"/>
      <c r="G7" s="66"/>
      <c r="I7" s="33"/>
      <c r="J7" s="33"/>
    </row>
    <row r="8" spans="1:10" x14ac:dyDescent="0.3">
      <c r="C8" s="25" t="s">
        <v>175</v>
      </c>
      <c r="D8" s="81"/>
      <c r="E8" s="86"/>
      <c r="F8" s="40"/>
    </row>
    <row r="9" spans="1:10" ht="17.25" customHeight="1" x14ac:dyDescent="0.3">
      <c r="C9" s="236" t="s">
        <v>176</v>
      </c>
      <c r="D9" s="194" t="s">
        <v>177</v>
      </c>
      <c r="E9" s="196" t="s">
        <v>178</v>
      </c>
      <c r="F9" s="40"/>
    </row>
    <row r="10" spans="1:10" ht="17.25" customHeight="1" x14ac:dyDescent="0.3">
      <c r="B10" s="166">
        <v>1</v>
      </c>
      <c r="C10" s="237" t="s">
        <v>179</v>
      </c>
      <c r="D10" s="177"/>
      <c r="E10" s="238">
        <f>IFERROR((D10/$D$13),0)</f>
        <v>0</v>
      </c>
      <c r="F10" s="41"/>
    </row>
    <row r="11" spans="1:10" ht="17.25" customHeight="1" x14ac:dyDescent="0.3">
      <c r="B11" s="166">
        <v>2</v>
      </c>
      <c r="C11" s="237" t="s">
        <v>180</v>
      </c>
      <c r="D11" s="177"/>
      <c r="E11" s="239">
        <f>IFERROR((D11/$D$13),0)</f>
        <v>0</v>
      </c>
      <c r="F11" s="41"/>
    </row>
    <row r="12" spans="1:10" ht="17.25" customHeight="1" x14ac:dyDescent="0.3">
      <c r="B12" s="166">
        <v>3</v>
      </c>
      <c r="C12" s="237" t="s">
        <v>181</v>
      </c>
      <c r="D12" s="177"/>
      <c r="E12" s="240">
        <f>IFERROR((D12/$D$13),0)</f>
        <v>0</v>
      </c>
      <c r="F12" s="41"/>
    </row>
    <row r="13" spans="1:10" ht="17.25" customHeight="1" x14ac:dyDescent="0.3">
      <c r="C13" s="193" t="s">
        <v>182</v>
      </c>
      <c r="D13" s="241">
        <f>SUM(D10:D12)</f>
        <v>0</v>
      </c>
      <c r="E13" s="242">
        <f>SUM(E10:E12)</f>
        <v>0</v>
      </c>
      <c r="F13" s="41"/>
    </row>
    <row r="14" spans="1:10" ht="17.25" customHeight="1" x14ac:dyDescent="0.3">
      <c r="B14" s="189"/>
      <c r="C14" s="189"/>
      <c r="D14" s="189"/>
      <c r="E14" s="189"/>
      <c r="F14" s="189"/>
      <c r="G14" s="189"/>
      <c r="H14" s="189"/>
      <c r="I14" s="189"/>
      <c r="J14" s="189"/>
    </row>
    <row r="15" spans="1:10" x14ac:dyDescent="0.3">
      <c r="D15" s="132"/>
      <c r="E15" s="28"/>
    </row>
    <row r="16" spans="1:10" ht="17.25" customHeight="1" x14ac:dyDescent="0.3">
      <c r="D16" s="53"/>
      <c r="E16" s="53"/>
      <c r="F16" s="53"/>
      <c r="G16" s="53"/>
      <c r="I16" s="33"/>
      <c r="J16" s="33"/>
    </row>
    <row r="17" spans="2:9" ht="17.25" customHeight="1" x14ac:dyDescent="0.3">
      <c r="C17" s="25" t="s">
        <v>183</v>
      </c>
      <c r="D17" s="47"/>
      <c r="E17" s="74"/>
    </row>
    <row r="18" spans="2:9" x14ac:dyDescent="0.3">
      <c r="C18" s="236" t="s">
        <v>176</v>
      </c>
      <c r="D18" s="194" t="s">
        <v>184</v>
      </c>
      <c r="E18" s="195" t="s">
        <v>178</v>
      </c>
    </row>
    <row r="19" spans="2:9" ht="17.25" customHeight="1" x14ac:dyDescent="0.3">
      <c r="B19" s="167">
        <v>1</v>
      </c>
      <c r="C19" s="237" t="s">
        <v>185</v>
      </c>
      <c r="D19" s="211">
        <f>'6. SchE - Statement of Expenses'!F9</f>
        <v>0</v>
      </c>
      <c r="E19" s="238">
        <f>IFERROR((D19/$D$21),0)</f>
        <v>0</v>
      </c>
    </row>
    <row r="20" spans="2:9" ht="17.25" customHeight="1" x14ac:dyDescent="0.3">
      <c r="B20" s="167">
        <v>2</v>
      </c>
      <c r="C20" s="237" t="s">
        <v>186</v>
      </c>
      <c r="D20" s="211">
        <f>'6. SchE - Statement of Expenses'!H9</f>
        <v>0</v>
      </c>
      <c r="E20" s="240">
        <f>IFERROR((D20/$D$21),0)</f>
        <v>0</v>
      </c>
    </row>
    <row r="21" spans="2:9" ht="17.25" customHeight="1" x14ac:dyDescent="0.3">
      <c r="C21" s="192" t="s">
        <v>182</v>
      </c>
      <c r="D21" s="256">
        <f>SUM(D19:D20)</f>
        <v>0</v>
      </c>
      <c r="E21" s="257">
        <f>SUM(E19:E20)</f>
        <v>0</v>
      </c>
    </row>
    <row r="22" spans="2:9" x14ac:dyDescent="0.3">
      <c r="D22" s="132"/>
      <c r="E22" s="28"/>
    </row>
    <row r="23" spans="2:9" x14ac:dyDescent="0.3">
      <c r="D23" s="28"/>
      <c r="E23" s="28"/>
    </row>
    <row r="24" spans="2:9" x14ac:dyDescent="0.3">
      <c r="D24" s="53"/>
      <c r="E24" s="53"/>
      <c r="F24" s="53"/>
      <c r="G24" s="53"/>
      <c r="I24" s="34"/>
    </row>
    <row r="25" spans="2:9" ht="17.25" customHeight="1" x14ac:dyDescent="0.3">
      <c r="C25" s="25" t="s">
        <v>187</v>
      </c>
      <c r="D25" s="47"/>
      <c r="E25" s="74"/>
    </row>
    <row r="26" spans="2:9" s="32" customFormat="1" x14ac:dyDescent="0.3">
      <c r="B26" s="168"/>
      <c r="C26" s="243" t="s">
        <v>176</v>
      </c>
      <c r="D26" s="360" t="s">
        <v>188</v>
      </c>
      <c r="E26" s="85" t="s">
        <v>189</v>
      </c>
      <c r="F26" s="35" t="s">
        <v>190</v>
      </c>
    </row>
    <row r="27" spans="2:9" s="39" customFormat="1" ht="17.25" customHeight="1" x14ac:dyDescent="0.3">
      <c r="B27" s="169">
        <v>1</v>
      </c>
      <c r="C27" s="244" t="s">
        <v>191</v>
      </c>
      <c r="D27" s="212">
        <f>'6. SchE - Statement of Expenses'!G34</f>
        <v>0</v>
      </c>
      <c r="E27" s="245"/>
      <c r="F27" s="246"/>
    </row>
    <row r="28" spans="2:9" s="39" customFormat="1" ht="17.25" customHeight="1" x14ac:dyDescent="0.3">
      <c r="B28" s="169">
        <v>2</v>
      </c>
      <c r="C28" s="244" t="s">
        <v>192</v>
      </c>
      <c r="D28" s="212">
        <f>'4. SchC - Transportation'!D13</f>
        <v>0</v>
      </c>
      <c r="E28" s="247"/>
      <c r="F28" s="248"/>
    </row>
    <row r="29" spans="2:9" s="39" customFormat="1" ht="17.25" customHeight="1" x14ac:dyDescent="0.3">
      <c r="B29" s="169">
        <v>3</v>
      </c>
      <c r="C29" s="244" t="s">
        <v>193</v>
      </c>
      <c r="D29" s="162">
        <f>SUM(D27:D28)</f>
        <v>0</v>
      </c>
      <c r="E29" s="249">
        <f>IFERROR((D29/$D$32), 0)</f>
        <v>0</v>
      </c>
      <c r="F29" s="250">
        <f>E29*F32</f>
        <v>0</v>
      </c>
      <c r="G29" s="75"/>
    </row>
    <row r="30" spans="2:9" s="39" customFormat="1" ht="17.25" customHeight="1" x14ac:dyDescent="0.3">
      <c r="B30" s="169">
        <v>4</v>
      </c>
      <c r="C30" s="244" t="s">
        <v>194</v>
      </c>
      <c r="D30" s="212">
        <f>'6. SchE - Statement of Expenses'!H34</f>
        <v>0</v>
      </c>
      <c r="E30" s="251">
        <f>IFERROR((D30/$D$32),0)</f>
        <v>0</v>
      </c>
      <c r="F30" s="252">
        <f>E30*F32</f>
        <v>0</v>
      </c>
      <c r="G30" s="75"/>
    </row>
    <row r="31" spans="2:9" s="39" customFormat="1" ht="17.25" customHeight="1" x14ac:dyDescent="0.3">
      <c r="B31" s="169">
        <v>5</v>
      </c>
      <c r="C31" s="244" t="s">
        <v>195</v>
      </c>
      <c r="D31" s="212">
        <f>'6. SchE - Statement of Expenses'!I34</f>
        <v>0</v>
      </c>
      <c r="E31" s="251">
        <f>IFERROR((D31/$D$32),0)</f>
        <v>0</v>
      </c>
      <c r="F31" s="252">
        <f>E31*F32</f>
        <v>0</v>
      </c>
      <c r="G31" s="75"/>
    </row>
    <row r="32" spans="2:9" s="32" customFormat="1" ht="17.25" customHeight="1" x14ac:dyDescent="0.3">
      <c r="B32" s="168"/>
      <c r="C32" s="100" t="s">
        <v>182</v>
      </c>
      <c r="D32" s="253">
        <f>SUM(D29,D30,D31)</f>
        <v>0</v>
      </c>
      <c r="E32" s="365">
        <f>SUM(E27:E31)</f>
        <v>0</v>
      </c>
      <c r="F32" s="366">
        <f>'6. SchE - Statement of Expenses'!F34</f>
        <v>0</v>
      </c>
      <c r="G32" s="75"/>
    </row>
    <row r="33" spans="2:6" s="32" customFormat="1" x14ac:dyDescent="0.3">
      <c r="B33" s="168"/>
      <c r="D33" s="30"/>
      <c r="E33" s="31"/>
      <c r="F33" s="31"/>
    </row>
    <row r="34" spans="2:6" s="32" customFormat="1" x14ac:dyDescent="0.3">
      <c r="B34" s="168"/>
      <c r="D34" s="30"/>
      <c r="E34" s="31"/>
      <c r="F34" s="31"/>
    </row>
    <row r="35" spans="2:6" s="32" customFormat="1" x14ac:dyDescent="0.3">
      <c r="B35" s="168"/>
      <c r="E35" s="31"/>
      <c r="F35" s="31"/>
    </row>
    <row r="36" spans="2:6" s="32" customFormat="1" x14ac:dyDescent="0.3">
      <c r="B36" s="168"/>
      <c r="E36" s="31"/>
    </row>
    <row r="37" spans="2:6" s="32" customFormat="1" x14ac:dyDescent="0.3">
      <c r="B37" s="168"/>
      <c r="E37" s="31"/>
    </row>
    <row r="38" spans="2:6" s="32" customFormat="1" x14ac:dyDescent="0.3">
      <c r="B38" s="168"/>
      <c r="E38" s="31"/>
    </row>
    <row r="39" spans="2:6" s="32" customFormat="1" x14ac:dyDescent="0.3">
      <c r="B39" s="168"/>
    </row>
  </sheetData>
  <sheetProtection algorithmName="SHA-512" hashValue="/hKyBos6KZU+HdsUQ4boBGm0+IAILfr/YfTmbHguefJQMI8B4V1iAeBbC6ob6C/70Syscpdubclvx1JMRXVF1A==" saltValue="ICBlM0JmQmRDnvxtMp5yUw==" spinCount="100000" sheet="1" objects="1" scenarios="1" selectLockedCells="1"/>
  <mergeCells count="4">
    <mergeCell ref="B1:G1"/>
    <mergeCell ref="B2:G2"/>
    <mergeCell ref="B3:F3"/>
    <mergeCell ref="B4:G4"/>
  </mergeCells>
  <pageMargins left="0.25" right="0.25" top="0.75" bottom="0.75" header="0.3" footer="0.3"/>
  <pageSetup scale="69" orientation="landscape" r:id="rId1"/>
  <ignoredErrors>
    <ignoredError sqref="E32 E13 E21:E22" evalError="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M54"/>
  <sheetViews>
    <sheetView showGridLines="0" zoomScale="80" zoomScaleNormal="80" zoomScaleSheetLayoutView="80" workbookViewId="0">
      <pane ySplit="7" topLeftCell="A8" activePane="bottomLeft" state="frozen"/>
      <selection activeCell="C8" sqref="C8:D8"/>
      <selection pane="bottomLeft" activeCell="D9" sqref="D9"/>
    </sheetView>
  </sheetViews>
  <sheetFormatPr defaultColWidth="9.1796875" defaultRowHeight="14" x14ac:dyDescent="0.3"/>
  <cols>
    <col min="1" max="1" width="5.7265625" style="3" customWidth="1"/>
    <col min="2" max="2" width="15.7265625" style="3" customWidth="1"/>
    <col min="3" max="3" width="72.7265625" style="3" customWidth="1"/>
    <col min="4" max="6" width="32.7265625" style="3" customWidth="1"/>
    <col min="7" max="7" width="15.7265625" style="3" customWidth="1"/>
    <col min="8" max="8" width="5.7265625" style="3" customWidth="1"/>
    <col min="9" max="16384" width="9.1796875" style="3"/>
  </cols>
  <sheetData>
    <row r="1" spans="1:10" s="2" customFormat="1" ht="80.150000000000006" customHeight="1" x14ac:dyDescent="0.95">
      <c r="B1" s="429" t="s">
        <v>0</v>
      </c>
      <c r="C1" s="430"/>
      <c r="D1" s="430"/>
      <c r="E1" s="430"/>
      <c r="F1" s="430"/>
      <c r="G1" s="430"/>
      <c r="H1" s="180"/>
      <c r="I1" s="180"/>
      <c r="J1" s="180"/>
    </row>
    <row r="2" spans="1:10" s="2" customFormat="1" ht="20.149999999999999" customHeight="1" x14ac:dyDescent="0.3">
      <c r="B2" s="431" t="s">
        <v>196</v>
      </c>
      <c r="C2" s="432"/>
      <c r="D2" s="432"/>
      <c r="E2" s="432"/>
      <c r="F2" s="432"/>
      <c r="G2" s="432"/>
      <c r="H2" s="181"/>
      <c r="I2" s="181"/>
      <c r="J2" s="181"/>
    </row>
    <row r="3" spans="1:10" s="2" customFormat="1" ht="14.15" customHeight="1" x14ac:dyDescent="0.35">
      <c r="B3" s="424"/>
      <c r="C3" s="425"/>
      <c r="D3" s="425"/>
      <c r="E3" s="425"/>
      <c r="F3" s="425"/>
      <c r="G3" s="187" t="s">
        <v>2</v>
      </c>
    </row>
    <row r="4" spans="1:10" s="61" customFormat="1" ht="15" customHeight="1" x14ac:dyDescent="0.3">
      <c r="A4" s="2"/>
      <c r="B4" s="433" t="str">
        <f>ProviderNameHeader</f>
        <v>Select your Provider Name in Tab 1, Cell C9</v>
      </c>
      <c r="C4" s="434"/>
      <c r="D4" s="434"/>
      <c r="E4" s="434"/>
      <c r="F4" s="434"/>
      <c r="G4" s="434"/>
      <c r="H4" s="2"/>
    </row>
    <row r="5" spans="1:10" s="2" customFormat="1" ht="14.25" customHeight="1" x14ac:dyDescent="0.3"/>
    <row r="7" spans="1:10" ht="15" customHeight="1" x14ac:dyDescent="0.35">
      <c r="C7" s="197"/>
      <c r="D7" s="55"/>
      <c r="E7" s="55"/>
      <c r="F7" s="55"/>
    </row>
    <row r="8" spans="1:10" x14ac:dyDescent="0.3">
      <c r="B8" s="8"/>
      <c r="C8" s="164" t="s">
        <v>197</v>
      </c>
      <c r="D8" s="9" t="s">
        <v>198</v>
      </c>
      <c r="E8" s="10" t="s">
        <v>199</v>
      </c>
      <c r="F8" s="9" t="s">
        <v>182</v>
      </c>
    </row>
    <row r="9" spans="1:10" ht="14.15" customHeight="1" x14ac:dyDescent="0.3">
      <c r="B9" s="8">
        <v>1</v>
      </c>
      <c r="C9" s="11" t="s">
        <v>200</v>
      </c>
      <c r="D9" s="94"/>
      <c r="E9" s="94"/>
      <c r="F9" s="233">
        <f t="shared" ref="F9:F22" si="0">SUM(D9:E9)</f>
        <v>0</v>
      </c>
      <c r="G9" s="15"/>
    </row>
    <row r="10" spans="1:10" ht="14.15" customHeight="1" x14ac:dyDescent="0.3">
      <c r="B10" s="8">
        <v>2</v>
      </c>
      <c r="C10" s="11" t="s">
        <v>201</v>
      </c>
      <c r="D10" s="94"/>
      <c r="E10" s="94"/>
      <c r="F10" s="121">
        <f t="shared" si="0"/>
        <v>0</v>
      </c>
      <c r="G10" s="15"/>
    </row>
    <row r="11" spans="1:10" ht="14.15" customHeight="1" x14ac:dyDescent="0.3">
      <c r="B11" s="8">
        <v>3</v>
      </c>
      <c r="C11" s="11" t="s">
        <v>202</v>
      </c>
      <c r="D11" s="94"/>
      <c r="E11" s="94"/>
      <c r="F11" s="121">
        <f t="shared" si="0"/>
        <v>0</v>
      </c>
      <c r="G11" s="15"/>
    </row>
    <row r="12" spans="1:10" ht="14.15" customHeight="1" x14ac:dyDescent="0.3">
      <c r="B12" s="8">
        <v>4</v>
      </c>
      <c r="C12" s="11" t="s">
        <v>203</v>
      </c>
      <c r="D12" s="94"/>
      <c r="E12" s="94"/>
      <c r="F12" s="121">
        <f t="shared" si="0"/>
        <v>0</v>
      </c>
      <c r="G12" s="15"/>
    </row>
    <row r="13" spans="1:10" ht="14.15" customHeight="1" x14ac:dyDescent="0.3">
      <c r="B13" s="8">
        <v>5</v>
      </c>
      <c r="C13" s="11" t="s">
        <v>204</v>
      </c>
      <c r="D13" s="94"/>
      <c r="E13" s="94"/>
      <c r="F13" s="121">
        <f t="shared" si="0"/>
        <v>0</v>
      </c>
      <c r="G13" s="15"/>
    </row>
    <row r="14" spans="1:10" ht="14.15" customHeight="1" x14ac:dyDescent="0.3">
      <c r="B14" s="8">
        <v>6</v>
      </c>
      <c r="C14" s="11" t="s">
        <v>205</v>
      </c>
      <c r="D14" s="94"/>
      <c r="E14" s="94"/>
      <c r="F14" s="121">
        <f t="shared" si="0"/>
        <v>0</v>
      </c>
      <c r="G14" s="15"/>
    </row>
    <row r="15" spans="1:10" ht="14.15" customHeight="1" x14ac:dyDescent="0.3">
      <c r="B15" s="8">
        <v>7</v>
      </c>
      <c r="C15" s="11" t="s">
        <v>206</v>
      </c>
      <c r="D15" s="94"/>
      <c r="E15" s="94"/>
      <c r="F15" s="121">
        <f t="shared" si="0"/>
        <v>0</v>
      </c>
      <c r="G15" s="15"/>
    </row>
    <row r="16" spans="1:10" ht="14.15" customHeight="1" x14ac:dyDescent="0.3">
      <c r="B16" s="8">
        <v>8</v>
      </c>
      <c r="C16" s="11" t="s">
        <v>207</v>
      </c>
      <c r="D16" s="94"/>
      <c r="E16" s="94"/>
      <c r="F16" s="121">
        <f t="shared" si="0"/>
        <v>0</v>
      </c>
      <c r="G16" s="15"/>
    </row>
    <row r="17" spans="2:7" ht="14.15" customHeight="1" x14ac:dyDescent="0.3">
      <c r="B17" s="8">
        <v>9</v>
      </c>
      <c r="C17" s="11" t="s">
        <v>208</v>
      </c>
      <c r="D17" s="94"/>
      <c r="E17" s="94"/>
      <c r="F17" s="121">
        <f t="shared" si="0"/>
        <v>0</v>
      </c>
      <c r="G17" s="15"/>
    </row>
    <row r="18" spans="2:7" ht="14.15" customHeight="1" x14ac:dyDescent="0.3">
      <c r="B18" s="8">
        <v>10</v>
      </c>
      <c r="C18" s="11" t="s">
        <v>209</v>
      </c>
      <c r="D18" s="94"/>
      <c r="E18" s="94"/>
      <c r="F18" s="121">
        <f t="shared" si="0"/>
        <v>0</v>
      </c>
      <c r="G18" s="15"/>
    </row>
    <row r="19" spans="2:7" ht="14.15" customHeight="1" x14ac:dyDescent="0.3">
      <c r="B19" s="8">
        <v>11</v>
      </c>
      <c r="C19" s="11" t="s">
        <v>210</v>
      </c>
      <c r="D19" s="94"/>
      <c r="E19" s="94"/>
      <c r="F19" s="121">
        <f t="shared" si="0"/>
        <v>0</v>
      </c>
      <c r="G19" s="15"/>
    </row>
    <row r="20" spans="2:7" ht="14.15" customHeight="1" x14ac:dyDescent="0.3">
      <c r="B20" s="8">
        <v>12</v>
      </c>
      <c r="C20" s="11" t="s">
        <v>211</v>
      </c>
      <c r="D20" s="94"/>
      <c r="E20" s="94"/>
      <c r="F20" s="121">
        <f t="shared" si="0"/>
        <v>0</v>
      </c>
      <c r="G20" s="15"/>
    </row>
    <row r="21" spans="2:7" ht="14.15" customHeight="1" x14ac:dyDescent="0.3">
      <c r="B21" s="8">
        <v>13</v>
      </c>
      <c r="C21" s="11" t="s">
        <v>212</v>
      </c>
      <c r="D21" s="220"/>
      <c r="E21" s="94"/>
      <c r="F21" s="121">
        <f t="shared" si="0"/>
        <v>0</v>
      </c>
      <c r="G21" s="15"/>
    </row>
    <row r="22" spans="2:7" ht="14.15" customHeight="1" x14ac:dyDescent="0.3">
      <c r="B22" s="8">
        <v>14</v>
      </c>
      <c r="C22" s="11" t="s">
        <v>213</v>
      </c>
      <c r="D22" s="94"/>
      <c r="E22" s="94"/>
      <c r="F22" s="121">
        <f t="shared" si="0"/>
        <v>0</v>
      </c>
      <c r="G22" s="15"/>
    </row>
    <row r="23" spans="2:7" ht="14.15" customHeight="1" x14ac:dyDescent="0.3">
      <c r="B23" s="8">
        <v>15</v>
      </c>
      <c r="C23" s="11" t="s">
        <v>214</v>
      </c>
      <c r="D23" s="94"/>
      <c r="E23" s="94"/>
      <c r="F23" s="121">
        <f>SUM(D23:E23)</f>
        <v>0</v>
      </c>
      <c r="G23" s="15"/>
    </row>
    <row r="24" spans="2:7" ht="14.15" customHeight="1" x14ac:dyDescent="0.3">
      <c r="B24" s="8">
        <v>16</v>
      </c>
      <c r="C24" s="11" t="s">
        <v>215</v>
      </c>
      <c r="D24" s="94"/>
      <c r="E24" s="94"/>
      <c r="F24" s="121">
        <f>SUM(D24:E24)</f>
        <v>0</v>
      </c>
      <c r="G24" s="15"/>
    </row>
    <row r="25" spans="2:7" ht="14.15" customHeight="1" x14ac:dyDescent="0.3">
      <c r="B25" s="8">
        <v>17</v>
      </c>
      <c r="C25" s="12" t="s">
        <v>216</v>
      </c>
      <c r="D25" s="94"/>
      <c r="E25" s="94"/>
      <c r="F25" s="123">
        <f>SUM(D25:E25)</f>
        <v>0</v>
      </c>
      <c r="G25" s="15"/>
    </row>
    <row r="26" spans="2:7" ht="14.15" customHeight="1" x14ac:dyDescent="0.3">
      <c r="B26" s="8">
        <v>18</v>
      </c>
      <c r="C26" s="163" t="s">
        <v>217</v>
      </c>
      <c r="D26" s="122">
        <f>SUM(D9:D25)</f>
        <v>0</v>
      </c>
      <c r="E26" s="122">
        <f>SUM(E9:E25)</f>
        <v>0</v>
      </c>
      <c r="F26" s="121">
        <f>SUM(F9:F25)</f>
        <v>0</v>
      </c>
      <c r="G26" s="15"/>
    </row>
    <row r="27" spans="2:7" ht="14.15" customHeight="1" x14ac:dyDescent="0.3">
      <c r="B27" s="8"/>
      <c r="C27" s="14"/>
      <c r="D27" s="70"/>
      <c r="E27" s="70"/>
      <c r="F27" s="70"/>
      <c r="G27" s="15"/>
    </row>
    <row r="28" spans="2:7" x14ac:dyDescent="0.3">
      <c r="B28" s="8"/>
      <c r="C28" s="164" t="s">
        <v>218</v>
      </c>
      <c r="D28" s="9" t="s">
        <v>198</v>
      </c>
      <c r="E28" s="10" t="s">
        <v>199</v>
      </c>
      <c r="F28" s="72" t="s">
        <v>219</v>
      </c>
      <c r="G28" s="15"/>
    </row>
    <row r="29" spans="2:7" ht="14.15" customHeight="1" x14ac:dyDescent="0.3">
      <c r="B29" s="8">
        <v>19</v>
      </c>
      <c r="C29" s="11" t="s">
        <v>220</v>
      </c>
      <c r="D29" s="94"/>
      <c r="E29" s="94"/>
      <c r="F29" s="233">
        <f t="shared" ref="F29:F33" si="1">SUM(D29:E29)</f>
        <v>0</v>
      </c>
      <c r="G29" s="15"/>
    </row>
    <row r="30" spans="2:7" ht="14.15" customHeight="1" x14ac:dyDescent="0.3">
      <c r="B30" s="8">
        <v>20</v>
      </c>
      <c r="C30" s="11" t="s">
        <v>221</v>
      </c>
      <c r="D30" s="94"/>
      <c r="E30" s="94"/>
      <c r="F30" s="121">
        <f t="shared" si="1"/>
        <v>0</v>
      </c>
      <c r="G30" s="15"/>
    </row>
    <row r="31" spans="2:7" ht="14.15" customHeight="1" x14ac:dyDescent="0.3">
      <c r="B31" s="8">
        <v>21</v>
      </c>
      <c r="C31" s="11" t="s">
        <v>222</v>
      </c>
      <c r="D31" s="94"/>
      <c r="E31" s="94"/>
      <c r="F31" s="121">
        <f t="shared" si="1"/>
        <v>0</v>
      </c>
      <c r="G31" s="15"/>
    </row>
    <row r="32" spans="2:7" ht="14.15" customHeight="1" x14ac:dyDescent="0.3">
      <c r="B32" s="8">
        <v>22</v>
      </c>
      <c r="C32" s="11" t="s">
        <v>223</v>
      </c>
      <c r="D32" s="94"/>
      <c r="E32" s="94"/>
      <c r="F32" s="121">
        <f t="shared" si="1"/>
        <v>0</v>
      </c>
      <c r="G32" s="15"/>
    </row>
    <row r="33" spans="2:13" ht="14.15" customHeight="1" x14ac:dyDescent="0.3">
      <c r="B33" s="8">
        <v>23</v>
      </c>
      <c r="C33" s="12" t="s">
        <v>224</v>
      </c>
      <c r="D33" s="94"/>
      <c r="E33" s="94"/>
      <c r="F33" s="123">
        <f t="shared" si="1"/>
        <v>0</v>
      </c>
      <c r="G33" s="15"/>
    </row>
    <row r="34" spans="2:13" ht="14.15" customHeight="1" x14ac:dyDescent="0.3">
      <c r="B34" s="8">
        <v>24</v>
      </c>
      <c r="C34" s="163" t="s">
        <v>225</v>
      </c>
      <c r="D34" s="119">
        <f>SUM(D29:D33)</f>
        <v>0</v>
      </c>
      <c r="E34" s="122">
        <f>SUM(E29:E33)</f>
        <v>0</v>
      </c>
      <c r="F34" s="121">
        <f>SUM(F29:F33)</f>
        <v>0</v>
      </c>
      <c r="G34" s="15"/>
    </row>
    <row r="35" spans="2:13" x14ac:dyDescent="0.3">
      <c r="D35" s="29"/>
      <c r="E35" s="29"/>
      <c r="F35" s="29"/>
      <c r="G35" s="15"/>
    </row>
    <row r="36" spans="2:13" x14ac:dyDescent="0.3">
      <c r="B36" s="8"/>
      <c r="C36" s="164" t="s">
        <v>226</v>
      </c>
      <c r="D36" s="9" t="s">
        <v>198</v>
      </c>
      <c r="E36" s="10" t="s">
        <v>199</v>
      </c>
      <c r="F36" s="38" t="s">
        <v>182</v>
      </c>
    </row>
    <row r="37" spans="2:13" x14ac:dyDescent="0.3">
      <c r="B37" s="8">
        <v>25</v>
      </c>
      <c r="C37" s="11" t="s">
        <v>220</v>
      </c>
      <c r="D37" s="94"/>
      <c r="E37" s="94"/>
      <c r="F37" s="233">
        <f>SUM(D37:E37)</f>
        <v>0</v>
      </c>
    </row>
    <row r="38" spans="2:13" x14ac:dyDescent="0.3">
      <c r="B38" s="8">
        <v>26</v>
      </c>
      <c r="C38" s="11" t="s">
        <v>221</v>
      </c>
      <c r="D38" s="94"/>
      <c r="E38" s="94"/>
      <c r="F38" s="121">
        <f t="shared" ref="F38:F42" si="2">SUM(D38:E38)</f>
        <v>0</v>
      </c>
    </row>
    <row r="39" spans="2:13" x14ac:dyDescent="0.3">
      <c r="B39" s="8">
        <v>27</v>
      </c>
      <c r="C39" s="11" t="s">
        <v>222</v>
      </c>
      <c r="D39" s="94"/>
      <c r="E39" s="94"/>
      <c r="F39" s="121">
        <f t="shared" si="2"/>
        <v>0</v>
      </c>
    </row>
    <row r="40" spans="2:13" x14ac:dyDescent="0.3">
      <c r="B40" s="8">
        <v>28</v>
      </c>
      <c r="C40" s="11" t="s">
        <v>223</v>
      </c>
      <c r="D40" s="94"/>
      <c r="E40" s="94"/>
      <c r="F40" s="121">
        <f t="shared" si="2"/>
        <v>0</v>
      </c>
      <c r="M40" s="3" t="s">
        <v>25</v>
      </c>
    </row>
    <row r="41" spans="2:13" x14ac:dyDescent="0.3">
      <c r="B41" s="8">
        <v>29</v>
      </c>
      <c r="C41" s="11" t="s">
        <v>227</v>
      </c>
      <c r="D41" s="94"/>
      <c r="E41" s="94"/>
      <c r="F41" s="121">
        <f t="shared" si="2"/>
        <v>0</v>
      </c>
    </row>
    <row r="42" spans="2:13" x14ac:dyDescent="0.3">
      <c r="B42" s="8">
        <v>30</v>
      </c>
      <c r="C42" s="12" t="s">
        <v>228</v>
      </c>
      <c r="D42" s="94"/>
      <c r="E42" s="94"/>
      <c r="F42" s="123">
        <f t="shared" si="2"/>
        <v>0</v>
      </c>
    </row>
    <row r="43" spans="2:13" x14ac:dyDescent="0.3">
      <c r="B43" s="8">
        <v>31</v>
      </c>
      <c r="C43" s="163" t="s">
        <v>229</v>
      </c>
      <c r="D43" s="119">
        <f>SUM(D37:D42)</f>
        <v>0</v>
      </c>
      <c r="E43" s="122">
        <f>SUM(E37:E42)</f>
        <v>0</v>
      </c>
      <c r="F43" s="121">
        <f>SUM(F37:F42)</f>
        <v>0</v>
      </c>
    </row>
    <row r="44" spans="2:13" x14ac:dyDescent="0.3">
      <c r="B44" s="8"/>
      <c r="C44" s="11"/>
      <c r="D44" s="28"/>
      <c r="E44" s="28"/>
      <c r="F44" s="70"/>
    </row>
    <row r="45" spans="2:13" x14ac:dyDescent="0.3">
      <c r="B45" s="8"/>
      <c r="C45" s="164" t="s">
        <v>230</v>
      </c>
      <c r="D45" s="9" t="s">
        <v>198</v>
      </c>
      <c r="E45" s="10" t="s">
        <v>199</v>
      </c>
      <c r="F45" s="38" t="s">
        <v>182</v>
      </c>
    </row>
    <row r="46" spans="2:13" x14ac:dyDescent="0.3">
      <c r="B46" s="8">
        <v>32</v>
      </c>
      <c r="C46" s="12" t="s">
        <v>231</v>
      </c>
      <c r="D46" s="94"/>
      <c r="E46" s="94"/>
      <c r="F46" s="115">
        <f>SUM(D46:E46)</f>
        <v>0</v>
      </c>
    </row>
    <row r="47" spans="2:13" x14ac:dyDescent="0.3">
      <c r="B47" s="171">
        <v>33</v>
      </c>
      <c r="C47" s="172" t="s">
        <v>232</v>
      </c>
      <c r="D47" s="258">
        <f>SUM(D26,D34,D43,D46)</f>
        <v>0</v>
      </c>
      <c r="E47" s="259">
        <f>SUM(E26,E34,E43,E46)</f>
        <v>0</v>
      </c>
      <c r="F47" s="258">
        <f>SUM(F26+F34+F43+F46)</f>
        <v>0</v>
      </c>
    </row>
    <row r="48" spans="2:13" x14ac:dyDescent="0.3">
      <c r="B48" s="8"/>
      <c r="C48" s="11"/>
      <c r="D48" s="15"/>
      <c r="E48" s="15"/>
      <c r="F48" s="76"/>
    </row>
    <row r="49" spans="4:7" x14ac:dyDescent="0.3">
      <c r="D49" s="15"/>
      <c r="E49" s="15"/>
      <c r="F49" s="15"/>
    </row>
    <row r="50" spans="4:7" x14ac:dyDescent="0.3">
      <c r="D50" s="15"/>
      <c r="E50" s="15"/>
      <c r="F50" s="15"/>
      <c r="G50" s="15"/>
    </row>
    <row r="51" spans="4:7" x14ac:dyDescent="0.3">
      <c r="D51" s="15"/>
      <c r="E51" s="15"/>
      <c r="F51" s="15"/>
      <c r="G51" s="15"/>
    </row>
    <row r="52" spans="4:7" x14ac:dyDescent="0.3">
      <c r="D52" s="15"/>
      <c r="E52" s="15"/>
      <c r="F52" s="15"/>
      <c r="G52" s="15"/>
    </row>
    <row r="53" spans="4:7" x14ac:dyDescent="0.3">
      <c r="G53" s="15"/>
    </row>
    <row r="54" spans="4:7" x14ac:dyDescent="0.3">
      <c r="G54" s="15"/>
    </row>
  </sheetData>
  <sheetProtection algorithmName="SHA-512" hashValue="4G11CT/rps9pDC5syxOMmySpf8Utu58QPGehWtiFcJ5cy7/gmH65mtZ0pk4ouZ7PBMwzWs/nxwTCiXG/pARQOw==" saltValue="VcBraLDIBjyGkUUswjc0nA==" spinCount="100000" sheet="1" objects="1" scenarios="1" selectLockedCells="1"/>
  <dataConsolidate/>
  <mergeCells count="4">
    <mergeCell ref="B1:G1"/>
    <mergeCell ref="B2:G2"/>
    <mergeCell ref="B3:F3"/>
    <mergeCell ref="B4:G4"/>
  </mergeCells>
  <dataValidations count="2">
    <dataValidation type="whole" allowBlank="1" showErrorMessage="1" error="Please enter WHOLE numbers only ..." sqref="E21 D29:E33 D37:E42 D46:E46 D9:E20 D22:E25" xr:uid="{00000000-0002-0000-0700-000000000000}">
      <formula1>MinimumDollarInputValue</formula1>
      <formula2>MaximumDollarInputValue</formula2>
    </dataValidation>
    <dataValidation type="whole" allowBlank="1" showErrorMessage="1" error="Please enter WHOLE numbers only ..." promptTitle="Note" prompt="If you reported in Schedule C, Total Client Transportation billed to MassHealth, you must report revenue here" sqref="D21" xr:uid="{00000000-0002-0000-0700-000007000000}">
      <formula1>MinimumDollarInputValue</formula1>
      <formula2>MaximumDollarInputValue</formula2>
    </dataValidation>
  </dataValidations>
  <pageMargins left="0.25" right="0.25" top="0.75" bottom="0.75" header="0.3" footer="0.3"/>
  <pageSetup scale="66" orientation="landscape"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K90"/>
  <sheetViews>
    <sheetView showGridLines="0" zoomScale="70" zoomScaleNormal="70" zoomScaleSheetLayoutView="80" workbookViewId="0">
      <pane ySplit="5" topLeftCell="A6" activePane="bottomLeft" state="frozen"/>
      <selection activeCell="C8" sqref="C8:D8"/>
      <selection pane="bottomLeft" activeCell="B11" sqref="B11"/>
    </sheetView>
  </sheetViews>
  <sheetFormatPr defaultColWidth="29.453125" defaultRowHeight="14.5" x14ac:dyDescent="0.35"/>
  <cols>
    <col min="1" max="1" width="5.7265625" customWidth="1"/>
    <col min="2" max="2" width="24.7265625" customWidth="1"/>
    <col min="3" max="3" width="65.54296875" bestFit="1" customWidth="1"/>
    <col min="4" max="4" width="59.1796875" customWidth="1"/>
    <col min="5" max="5" width="52.81640625" customWidth="1"/>
    <col min="6" max="6" width="49.7265625" customWidth="1"/>
    <col min="7" max="7" width="5.7265625" customWidth="1"/>
    <col min="8" max="8" width="40.1796875" customWidth="1"/>
  </cols>
  <sheetData>
    <row r="1" spans="1:11" s="2" customFormat="1" ht="80.150000000000006" customHeight="1" x14ac:dyDescent="0.95">
      <c r="B1" s="438" t="s">
        <v>0</v>
      </c>
      <c r="C1" s="439"/>
      <c r="D1" s="439"/>
      <c r="E1" s="439"/>
      <c r="F1" s="439"/>
      <c r="G1" s="180"/>
      <c r="H1" s="180"/>
      <c r="I1" s="180"/>
      <c r="J1" s="180"/>
      <c r="K1" s="180"/>
    </row>
    <row r="2" spans="1:11" s="2" customFormat="1" ht="20.149999999999999" customHeight="1" x14ac:dyDescent="0.35">
      <c r="B2" s="440" t="s">
        <v>233</v>
      </c>
      <c r="C2" s="439"/>
      <c r="D2" s="439"/>
      <c r="E2" s="439"/>
      <c r="F2" s="439"/>
      <c r="G2" s="181"/>
      <c r="H2" s="181"/>
      <c r="I2" s="181"/>
      <c r="J2" s="181"/>
      <c r="K2" s="181"/>
    </row>
    <row r="3" spans="1:11" s="2" customFormat="1" ht="14.15" customHeight="1" x14ac:dyDescent="0.35">
      <c r="C3" s="424"/>
      <c r="D3" s="425"/>
      <c r="E3" s="425"/>
      <c r="F3" s="186" t="s">
        <v>234</v>
      </c>
    </row>
    <row r="4" spans="1:11" s="61" customFormat="1" ht="15" customHeight="1" x14ac:dyDescent="0.35">
      <c r="A4" s="2"/>
      <c r="B4" s="433" t="str">
        <f>ProviderNameHeader</f>
        <v>Select your Provider Name in Tab 1, Cell C9</v>
      </c>
      <c r="C4" s="425"/>
      <c r="D4" s="425"/>
      <c r="E4" s="425"/>
      <c r="F4" s="425"/>
      <c r="G4" s="182"/>
      <c r="H4" s="182"/>
      <c r="I4" s="2"/>
    </row>
    <row r="5" spans="1:11" ht="14.25" customHeight="1" x14ac:dyDescent="0.35">
      <c r="C5" s="441"/>
      <c r="D5" s="425"/>
      <c r="E5" s="425"/>
      <c r="F5" s="425"/>
    </row>
    <row r="6" spans="1:11" ht="14.25" customHeight="1" thickBot="1" x14ac:dyDescent="0.4">
      <c r="C6" s="425"/>
      <c r="D6" s="425"/>
      <c r="E6" s="425"/>
      <c r="F6" s="425"/>
    </row>
    <row r="7" spans="1:11" ht="15.75" customHeight="1" thickBot="1" x14ac:dyDescent="0.4">
      <c r="B7" s="379"/>
      <c r="C7" s="447" t="s">
        <v>235</v>
      </c>
      <c r="D7" s="448"/>
      <c r="E7" s="449"/>
      <c r="F7" s="379"/>
      <c r="H7" s="7"/>
      <c r="I7" s="7"/>
    </row>
    <row r="8" spans="1:11" ht="15.75" customHeight="1" x14ac:dyDescent="0.35">
      <c r="B8" s="372"/>
      <c r="C8" s="372"/>
      <c r="D8" s="21"/>
      <c r="E8" s="372"/>
      <c r="F8" s="372"/>
      <c r="H8" s="7"/>
      <c r="I8" s="7"/>
    </row>
    <row r="9" spans="1:11" ht="15.75" customHeight="1" x14ac:dyDescent="0.35">
      <c r="B9" s="372"/>
      <c r="C9" s="461" t="s">
        <v>236</v>
      </c>
      <c r="D9" s="462"/>
      <c r="E9" s="372"/>
      <c r="G9" s="7"/>
      <c r="H9" s="7"/>
    </row>
    <row r="10" spans="1:11" ht="15.75" customHeight="1" x14ac:dyDescent="0.35">
      <c r="C10" s="373" t="s">
        <v>237</v>
      </c>
      <c r="D10" s="395">
        <f>'8. SchG - Statement of Revenue'!D47</f>
        <v>0</v>
      </c>
      <c r="E10" s="56"/>
      <c r="G10" s="7"/>
      <c r="H10" s="7"/>
    </row>
    <row r="11" spans="1:11" ht="15.75" customHeight="1" thickBot="1" x14ac:dyDescent="0.4">
      <c r="C11" s="374" t="s">
        <v>238</v>
      </c>
      <c r="D11" s="396">
        <f>'6. SchE - Statement of Expenses'!G38</f>
        <v>0</v>
      </c>
      <c r="E11" s="56"/>
      <c r="G11" s="7"/>
      <c r="H11" s="7"/>
    </row>
    <row r="12" spans="1:11" ht="15.75" customHeight="1" thickBot="1" x14ac:dyDescent="0.4">
      <c r="C12" s="375" t="s">
        <v>239</v>
      </c>
      <c r="D12" s="397">
        <f>D10-D11</f>
        <v>0</v>
      </c>
      <c r="E12" s="56"/>
      <c r="G12" s="7"/>
      <c r="H12" s="7"/>
    </row>
    <row r="13" spans="1:11" ht="15.75" customHeight="1" thickBot="1" x14ac:dyDescent="0.4">
      <c r="C13" s="391" t="s">
        <v>240</v>
      </c>
      <c r="D13" s="414" t="str">
        <f>IFERROR(((D10-D11)/D10), "0")</f>
        <v>0</v>
      </c>
      <c r="E13" s="56"/>
      <c r="G13" s="7"/>
      <c r="H13" s="7"/>
    </row>
    <row r="14" spans="1:11" ht="15.75" customHeight="1" x14ac:dyDescent="0.35">
      <c r="C14" s="108"/>
      <c r="D14" s="108"/>
      <c r="E14" s="56"/>
      <c r="G14" s="7"/>
      <c r="H14" s="7"/>
    </row>
    <row r="15" spans="1:11" ht="15.75" customHeight="1" x14ac:dyDescent="0.35">
      <c r="C15" s="463" t="s">
        <v>241</v>
      </c>
      <c r="D15" s="463"/>
      <c r="E15" s="56"/>
      <c r="G15" s="7"/>
      <c r="H15" s="7"/>
    </row>
    <row r="16" spans="1:11" ht="15.75" customHeight="1" x14ac:dyDescent="0.35">
      <c r="C16" s="376" t="s">
        <v>242</v>
      </c>
      <c r="D16" s="406"/>
      <c r="E16" s="56"/>
      <c r="G16" s="7"/>
      <c r="H16" s="7"/>
    </row>
    <row r="17" spans="3:10" ht="15.75" customHeight="1" thickBot="1" x14ac:dyDescent="0.4">
      <c r="C17" s="377" t="s">
        <v>243</v>
      </c>
      <c r="D17" s="407"/>
      <c r="E17" s="56"/>
      <c r="G17" s="7"/>
      <c r="H17" s="7"/>
    </row>
    <row r="18" spans="3:10" ht="15.75" customHeight="1" thickBot="1" x14ac:dyDescent="0.4">
      <c r="C18" s="378" t="s">
        <v>244</v>
      </c>
      <c r="D18" s="398">
        <f>D16-D17</f>
        <v>0</v>
      </c>
      <c r="E18" s="56"/>
      <c r="G18" s="7"/>
      <c r="H18" s="7"/>
    </row>
    <row r="19" spans="3:10" ht="15.75" customHeight="1" x14ac:dyDescent="0.35">
      <c r="C19" s="370"/>
      <c r="D19" s="371"/>
      <c r="E19" s="56"/>
      <c r="G19" s="7"/>
      <c r="H19" s="7"/>
    </row>
    <row r="20" spans="3:10" ht="15.75" customHeight="1" x14ac:dyDescent="0.35">
      <c r="C20" s="463" t="s">
        <v>245</v>
      </c>
      <c r="D20" s="463"/>
      <c r="E20" s="56"/>
      <c r="G20" s="7"/>
      <c r="H20" s="7"/>
    </row>
    <row r="21" spans="3:10" ht="15.75" customHeight="1" x14ac:dyDescent="0.35">
      <c r="C21" s="383" t="s">
        <v>246</v>
      </c>
      <c r="D21" s="399">
        <f>D10-D16</f>
        <v>0</v>
      </c>
      <c r="E21" s="56"/>
      <c r="G21" s="7"/>
      <c r="H21" s="7"/>
    </row>
    <row r="22" spans="3:10" ht="15.75" customHeight="1" thickBot="1" x14ac:dyDescent="0.4">
      <c r="C22" s="384" t="s">
        <v>247</v>
      </c>
      <c r="D22" s="400">
        <f>D11-D17</f>
        <v>0</v>
      </c>
      <c r="E22" s="56"/>
      <c r="G22" s="7"/>
      <c r="H22" s="7"/>
    </row>
    <row r="23" spans="3:10" ht="15.65" customHeight="1" thickBot="1" x14ac:dyDescent="0.4">
      <c r="C23" s="385" t="s">
        <v>248</v>
      </c>
      <c r="D23" s="401">
        <f>D12-D18</f>
        <v>0</v>
      </c>
      <c r="E23" s="56"/>
      <c r="G23" s="7"/>
      <c r="H23" s="7"/>
    </row>
    <row r="24" spans="3:10" ht="15.65" customHeight="1" x14ac:dyDescent="0.35">
      <c r="C24" s="382"/>
      <c r="D24" s="382"/>
      <c r="E24" s="56"/>
      <c r="G24" s="7"/>
      <c r="H24" s="7"/>
    </row>
    <row r="25" spans="3:10" ht="15.65" customHeight="1" x14ac:dyDescent="0.35">
      <c r="C25" s="450" t="s">
        <v>249</v>
      </c>
      <c r="D25" s="450"/>
      <c r="E25" s="56"/>
      <c r="G25" s="7"/>
      <c r="H25" s="7"/>
    </row>
    <row r="26" spans="3:10" ht="15.65" customHeight="1" x14ac:dyDescent="0.35">
      <c r="C26" s="392"/>
      <c r="D26" s="393" t="s">
        <v>250</v>
      </c>
      <c r="E26" s="394" t="s">
        <v>251</v>
      </c>
      <c r="F26" s="56"/>
      <c r="H26" s="7"/>
      <c r="I26" s="7"/>
    </row>
    <row r="27" spans="3:10" ht="15.65" customHeight="1" x14ac:dyDescent="0.35">
      <c r="C27" s="373" t="s">
        <v>252</v>
      </c>
      <c r="D27" s="403"/>
      <c r="E27" s="408"/>
      <c r="F27" s="56"/>
      <c r="H27" s="7"/>
      <c r="I27" s="7"/>
    </row>
    <row r="28" spans="3:10" ht="15.65" customHeight="1" x14ac:dyDescent="0.35">
      <c r="C28" s="373" t="s">
        <v>253</v>
      </c>
      <c r="D28" s="404"/>
      <c r="E28" s="406"/>
      <c r="F28" s="56"/>
      <c r="H28" s="7"/>
      <c r="I28" s="7"/>
    </row>
    <row r="29" spans="3:10" ht="15.65" customHeight="1" x14ac:dyDescent="0.35">
      <c r="C29" s="373" t="s">
        <v>254</v>
      </c>
      <c r="D29" s="404"/>
      <c r="E29" s="406"/>
      <c r="F29" s="56"/>
      <c r="H29" s="7"/>
      <c r="I29" s="7"/>
    </row>
    <row r="30" spans="3:10" ht="15.65" customHeight="1" x14ac:dyDescent="0.35">
      <c r="C30" s="373" t="s">
        <v>255</v>
      </c>
      <c r="D30" s="404"/>
      <c r="E30" s="406"/>
      <c r="F30" s="56"/>
      <c r="H30" s="7"/>
      <c r="I30" s="7"/>
    </row>
    <row r="31" spans="3:10" ht="15.65" customHeight="1" thickBot="1" x14ac:dyDescent="0.4">
      <c r="C31" s="373" t="s">
        <v>256</v>
      </c>
      <c r="D31" s="405"/>
      <c r="E31" s="407"/>
      <c r="F31" s="371"/>
      <c r="G31" s="56"/>
      <c r="I31" s="7"/>
      <c r="J31" s="7"/>
    </row>
    <row r="32" spans="3:10" ht="15.65" customHeight="1" thickBot="1" x14ac:dyDescent="0.4">
      <c r="D32" s="388" t="s">
        <v>257</v>
      </c>
      <c r="E32" s="398">
        <f>SUM(E27:E31)</f>
        <v>0</v>
      </c>
      <c r="G32" s="7"/>
      <c r="H32" s="7"/>
    </row>
    <row r="33" spans="3:8" ht="15.65" customHeight="1" x14ac:dyDescent="0.35">
      <c r="C33" s="380"/>
      <c r="D33" s="380"/>
      <c r="E33" s="56"/>
      <c r="G33" s="7"/>
      <c r="H33" s="7"/>
    </row>
    <row r="34" spans="3:8" ht="27.65" customHeight="1" thickBot="1" x14ac:dyDescent="0.4">
      <c r="C34" s="458" t="s">
        <v>258</v>
      </c>
      <c r="D34" s="459"/>
      <c r="E34" s="56"/>
      <c r="G34" s="7"/>
      <c r="H34" s="7"/>
    </row>
    <row r="35" spans="3:8" ht="26.5" thickBot="1" x14ac:dyDescent="0.4">
      <c r="C35" s="387" t="s">
        <v>259</v>
      </c>
      <c r="D35" s="402">
        <f>D23-E32</f>
        <v>0</v>
      </c>
      <c r="E35" s="56"/>
      <c r="G35" s="7"/>
      <c r="H35" s="7"/>
    </row>
    <row r="36" spans="3:8" ht="15.65" customHeight="1" x14ac:dyDescent="0.35">
      <c r="C36" s="380"/>
      <c r="D36" s="380"/>
      <c r="E36" s="56"/>
      <c r="G36" s="7"/>
      <c r="H36" s="7"/>
    </row>
    <row r="37" spans="3:8" x14ac:dyDescent="0.35">
      <c r="C37" s="389" t="s">
        <v>260</v>
      </c>
      <c r="D37" s="390"/>
      <c r="E37" s="56"/>
      <c r="G37" s="7"/>
      <c r="H37" s="7"/>
    </row>
    <row r="38" spans="3:8" ht="15.65" customHeight="1" x14ac:dyDescent="0.35">
      <c r="C38" s="460" t="s">
        <v>261</v>
      </c>
      <c r="D38" s="460"/>
      <c r="E38" s="56"/>
      <c r="G38" s="7"/>
      <c r="H38" s="7"/>
    </row>
    <row r="39" spans="3:8" ht="15.65" customHeight="1" thickBot="1" x14ac:dyDescent="0.4">
      <c r="C39" s="380"/>
      <c r="D39" s="380"/>
      <c r="E39" s="56"/>
      <c r="G39" s="7"/>
      <c r="H39" s="7"/>
    </row>
    <row r="40" spans="3:8" ht="15" thickBot="1" x14ac:dyDescent="0.4">
      <c r="C40" s="451" t="s">
        <v>262</v>
      </c>
      <c r="D40" s="452"/>
      <c r="E40" s="453"/>
      <c r="G40" s="7"/>
      <c r="H40" s="7"/>
    </row>
    <row r="41" spans="3:8" x14ac:dyDescent="0.35">
      <c r="C41" s="381"/>
      <c r="D41" s="381"/>
      <c r="E41" s="381"/>
      <c r="G41" s="7"/>
      <c r="H41" s="7"/>
    </row>
    <row r="42" spans="3:8" ht="15.65" customHeight="1" x14ac:dyDescent="0.35">
      <c r="C42" s="454" t="s">
        <v>263</v>
      </c>
      <c r="D42" s="454"/>
      <c r="E42" s="454"/>
      <c r="G42" s="7"/>
      <c r="H42" s="7"/>
    </row>
    <row r="43" spans="3:8" ht="15.65" customHeight="1" x14ac:dyDescent="0.35">
      <c r="C43" s="454"/>
      <c r="D43" s="454"/>
      <c r="E43" s="454"/>
      <c r="G43" s="7"/>
      <c r="H43" s="7"/>
    </row>
    <row r="44" spans="3:8" ht="15.75" customHeight="1" x14ac:dyDescent="0.35">
      <c r="C44" s="454"/>
      <c r="D44" s="454"/>
      <c r="E44" s="454"/>
      <c r="G44" s="7"/>
      <c r="H44" s="7"/>
    </row>
    <row r="45" spans="3:8" ht="16" thickBot="1" x14ac:dyDescent="0.4">
      <c r="C45" s="370"/>
      <c r="D45" s="371"/>
      <c r="E45" s="56"/>
      <c r="G45" s="7"/>
      <c r="H45" s="7"/>
    </row>
    <row r="46" spans="3:8" ht="15" thickBot="1" x14ac:dyDescent="0.4">
      <c r="C46" s="386" t="s">
        <v>264</v>
      </c>
      <c r="D46" s="183"/>
      <c r="E46" s="7"/>
      <c r="G46" s="7"/>
      <c r="H46" s="7"/>
    </row>
    <row r="47" spans="3:8" ht="15" thickBot="1" x14ac:dyDescent="0.4">
      <c r="C47" s="386" t="s">
        <v>265</v>
      </c>
      <c r="D47" s="184"/>
      <c r="E47" s="7"/>
      <c r="G47" s="7"/>
      <c r="H47" s="7"/>
    </row>
    <row r="48" spans="3:8" ht="15" thickBot="1" x14ac:dyDescent="0.4">
      <c r="C48" s="386" t="s">
        <v>266</v>
      </c>
      <c r="D48" s="183"/>
      <c r="E48" s="7"/>
    </row>
    <row r="49" spans="2:6" ht="15" thickBot="1" x14ac:dyDescent="0.4"/>
    <row r="50" spans="2:6" s="108" customFormat="1" ht="16" thickBot="1" x14ac:dyDescent="0.4">
      <c r="C50" s="455" t="s">
        <v>267</v>
      </c>
      <c r="D50" s="456"/>
      <c r="E50" s="457"/>
      <c r="F50"/>
    </row>
    <row r="51" spans="2:6" x14ac:dyDescent="0.35">
      <c r="B51" s="224" t="s">
        <v>268</v>
      </c>
      <c r="C51" s="446" t="s">
        <v>269</v>
      </c>
      <c r="D51" s="446"/>
      <c r="E51" s="446"/>
    </row>
    <row r="52" spans="2:6" x14ac:dyDescent="0.35">
      <c r="B52" s="224" t="s">
        <v>268</v>
      </c>
      <c r="C52" s="442" t="s">
        <v>270</v>
      </c>
      <c r="D52" s="443"/>
      <c r="E52" s="219" t="str">
        <f>IF(cfProviderSelected,"No Action Required ","ERROR")</f>
        <v>ERROR</v>
      </c>
    </row>
    <row r="53" spans="2:6" x14ac:dyDescent="0.35">
      <c r="B53" s="224" t="s">
        <v>271</v>
      </c>
      <c r="C53" s="442" t="s">
        <v>272</v>
      </c>
      <c r="D53" s="443"/>
      <c r="E53" s="219" t="str">
        <f>IF(HSDV01,"No Action Required ","ERROR")</f>
        <v>ERROR</v>
      </c>
    </row>
    <row r="54" spans="2:6" x14ac:dyDescent="0.35">
      <c r="B54" s="224" t="s">
        <v>271</v>
      </c>
      <c r="C54" s="442" t="s">
        <v>273</v>
      </c>
      <c r="D54" s="443"/>
      <c r="E54" s="219" t="str">
        <f>IF(HSDV03,"No Action Required ","ERROR")</f>
        <v>ERROR</v>
      </c>
    </row>
    <row r="55" spans="2:6" x14ac:dyDescent="0.35">
      <c r="B55" s="224" t="s">
        <v>271</v>
      </c>
      <c r="C55" s="442" t="s">
        <v>274</v>
      </c>
      <c r="D55" s="443"/>
      <c r="E55" s="219" t="str">
        <f>IF(HSDV04,"No Action Required ","ERROR")</f>
        <v>ERROR</v>
      </c>
    </row>
    <row r="56" spans="2:6" x14ac:dyDescent="0.35">
      <c r="B56" s="224" t="s">
        <v>271</v>
      </c>
      <c r="C56" s="442" t="s">
        <v>275</v>
      </c>
      <c r="D56" s="443"/>
      <c r="E56" s="219" t="str">
        <f>IF(HSDV05,"No Action Required ","ERROR")</f>
        <v>ERROR</v>
      </c>
    </row>
    <row r="57" spans="2:6" x14ac:dyDescent="0.35">
      <c r="B57" s="224" t="s">
        <v>276</v>
      </c>
      <c r="C57" s="442" t="s">
        <v>277</v>
      </c>
      <c r="D57" s="443"/>
      <c r="E57" s="219" t="str">
        <f>IF(HSDV23,"No Action Required ","ERROR")</f>
        <v>ERROR</v>
      </c>
    </row>
    <row r="58" spans="2:6" x14ac:dyDescent="0.35">
      <c r="B58" s="224" t="s">
        <v>276</v>
      </c>
      <c r="C58" s="442" t="s">
        <v>278</v>
      </c>
      <c r="D58" s="443"/>
      <c r="E58" s="219" t="str">
        <f>IF(HSDV21,"No Action Required ","ERROR")</f>
        <v xml:space="preserve">No Action Required </v>
      </c>
    </row>
    <row r="59" spans="2:6" x14ac:dyDescent="0.35">
      <c r="B59" s="224" t="s">
        <v>276</v>
      </c>
      <c r="C59" s="442" t="s">
        <v>279</v>
      </c>
      <c r="D59" s="443"/>
      <c r="E59" s="219" t="str">
        <f>IF(HSDV22,"No Action Required ","ERROR")</f>
        <v xml:space="preserve">No Action Required </v>
      </c>
    </row>
    <row r="60" spans="2:6" x14ac:dyDescent="0.35">
      <c r="B60" s="224" t="s">
        <v>276</v>
      </c>
      <c r="C60" s="442" t="s">
        <v>280</v>
      </c>
      <c r="D60" s="443"/>
      <c r="E60" s="219" t="str">
        <f>IF(HSDV06,"No Action Required ","ERROR")</f>
        <v>ERROR</v>
      </c>
    </row>
    <row r="61" spans="2:6" x14ac:dyDescent="0.35">
      <c r="B61" s="224" t="s">
        <v>281</v>
      </c>
      <c r="C61" s="442" t="s">
        <v>282</v>
      </c>
      <c r="D61" s="443"/>
      <c r="E61" s="219" t="str">
        <f>IF(HSDV07,"No Action Required ","ERROR")</f>
        <v>ERROR</v>
      </c>
    </row>
    <row r="62" spans="2:6" ht="30" customHeight="1" x14ac:dyDescent="0.35">
      <c r="B62" s="224" t="s">
        <v>283</v>
      </c>
      <c r="C62" s="442" t="s">
        <v>284</v>
      </c>
      <c r="D62" s="443"/>
      <c r="E62" s="219" t="str">
        <f>IF(HSDV20,"No Action Required ","ERROR")</f>
        <v xml:space="preserve">No Action Required </v>
      </c>
    </row>
    <row r="63" spans="2:6" x14ac:dyDescent="0.35">
      <c r="B63" s="224" t="s">
        <v>283</v>
      </c>
      <c r="C63" s="442" t="s">
        <v>285</v>
      </c>
      <c r="D63" s="443"/>
      <c r="E63" s="219" t="str">
        <f>IF(HSDV08,"No Action Required ","ERROR")</f>
        <v>ERROR</v>
      </c>
    </row>
    <row r="64" spans="2:6" x14ac:dyDescent="0.35">
      <c r="B64" s="224" t="s">
        <v>283</v>
      </c>
      <c r="C64" s="442" t="s">
        <v>286</v>
      </c>
      <c r="D64" s="443"/>
      <c r="E64" s="219" t="str">
        <f>IF(HSDV10,"No Action Required ","ERROR")</f>
        <v xml:space="preserve">No Action Required </v>
      </c>
    </row>
    <row r="65" spans="2:5" x14ac:dyDescent="0.35">
      <c r="B65" s="224" t="s">
        <v>283</v>
      </c>
      <c r="C65" s="442" t="s">
        <v>287</v>
      </c>
      <c r="D65" s="443"/>
      <c r="E65" s="219" t="str">
        <f>IF(HSDV11,"No Action Required ","ERROR")</f>
        <v xml:space="preserve">No Action Required </v>
      </c>
    </row>
    <row r="66" spans="2:5" x14ac:dyDescent="0.35">
      <c r="B66" s="224" t="s">
        <v>283</v>
      </c>
      <c r="C66" s="442" t="s">
        <v>288</v>
      </c>
      <c r="D66" s="443"/>
      <c r="E66" s="219" t="str">
        <f>IF(HSDV12,"No Action Required ","ERROR")</f>
        <v>ERROR</v>
      </c>
    </row>
    <row r="67" spans="2:5" x14ac:dyDescent="0.35">
      <c r="B67" s="224" t="s">
        <v>283</v>
      </c>
      <c r="C67" s="442" t="s">
        <v>289</v>
      </c>
      <c r="D67" s="443"/>
      <c r="E67" s="219" t="str">
        <f>IF(HSDV13,"No Action Required ","ERROR")</f>
        <v xml:space="preserve">No Action Required </v>
      </c>
    </row>
    <row r="68" spans="2:5" x14ac:dyDescent="0.35">
      <c r="B68" s="224" t="s">
        <v>283</v>
      </c>
      <c r="C68" s="442" t="s">
        <v>290</v>
      </c>
      <c r="D68" s="443"/>
      <c r="E68" s="219" t="str">
        <f>IF(HSDV14,"No Action Required ","ERROR")</f>
        <v xml:space="preserve">No Action Required </v>
      </c>
    </row>
    <row r="69" spans="2:5" x14ac:dyDescent="0.35">
      <c r="B69" s="224" t="s">
        <v>283</v>
      </c>
      <c r="C69" s="444" t="s">
        <v>291</v>
      </c>
      <c r="D69" s="445"/>
      <c r="E69" s="219" t="str">
        <f>IF(HSDV15,"No Action Required ","ERROR")</f>
        <v xml:space="preserve">No Action Required </v>
      </c>
    </row>
    <row r="70" spans="2:5" ht="30" customHeight="1" x14ac:dyDescent="0.35">
      <c r="B70" s="224" t="s">
        <v>283</v>
      </c>
      <c r="C70" s="444" t="s">
        <v>292</v>
      </c>
      <c r="D70" s="445"/>
      <c r="E70" s="219" t="str">
        <f>IF(HSDV16,"No Action Required ","ERROR")</f>
        <v xml:space="preserve">No Action Required </v>
      </c>
    </row>
    <row r="71" spans="2:5" x14ac:dyDescent="0.35">
      <c r="B71" s="224" t="s">
        <v>293</v>
      </c>
      <c r="C71" s="442" t="s">
        <v>294</v>
      </c>
      <c r="D71" s="443"/>
      <c r="E71" s="219" t="str">
        <f>IF(HSDV17,"No Action Required ","ERROR")</f>
        <v xml:space="preserve">No Action Required </v>
      </c>
    </row>
    <row r="72" spans="2:5" ht="30" customHeight="1" x14ac:dyDescent="0.35">
      <c r="B72" s="224" t="s">
        <v>295</v>
      </c>
      <c r="C72" s="442" t="s">
        <v>296</v>
      </c>
      <c r="D72" s="443"/>
      <c r="E72" s="219" t="str">
        <f>IF(HSDV02,"No Action Required ","ERROR")</f>
        <v xml:space="preserve">No Action Required </v>
      </c>
    </row>
    <row r="73" spans="2:5" x14ac:dyDescent="0.35">
      <c r="B73" s="224" t="s">
        <v>297</v>
      </c>
      <c r="C73" s="442" t="s">
        <v>298</v>
      </c>
      <c r="D73" s="443"/>
      <c r="E73" s="219" t="str">
        <f>IF(HSDV18,"No Action Required ","ERROR")</f>
        <v xml:space="preserve">No Action Required </v>
      </c>
    </row>
    <row r="74" spans="2:5" x14ac:dyDescent="0.35">
      <c r="C74" s="444" t="s">
        <v>299</v>
      </c>
      <c r="D74" s="445"/>
      <c r="E74" s="219" t="str">
        <f>IF(HSDV19,"No Action Required","ERROR")</f>
        <v>ERROR</v>
      </c>
    </row>
    <row r="88" spans="5:5" x14ac:dyDescent="0.35">
      <c r="E88" s="2"/>
    </row>
    <row r="89" spans="5:5" x14ac:dyDescent="0.35">
      <c r="E89" s="2"/>
    </row>
    <row r="90" spans="5:5" x14ac:dyDescent="0.35">
      <c r="E90" s="2"/>
    </row>
  </sheetData>
  <sheetProtection algorithmName="SHA-512" hashValue="GtJfw9V68mXm8S5cfiORpOjqIn0N1xBvoT8/fqtEU9m25cdBn1hpWUWQfivXeCeO/XZn+uAk/ZKb5zy4eHEhCg==" saltValue="37h03YlhbWCUKA3PSUY4TA==" spinCount="100000" sheet="1" objects="1" scenarios="1"/>
  <protectedRanges>
    <protectedRange sqref="D16:D17" name="Financial Statement Net Income"/>
    <protectedRange sqref="D27:E31" name="Reconciling Items"/>
  </protectedRanges>
  <mergeCells count="40">
    <mergeCell ref="C51:E51"/>
    <mergeCell ref="C7:E7"/>
    <mergeCell ref="C25:D25"/>
    <mergeCell ref="C40:E40"/>
    <mergeCell ref="C52:D52"/>
    <mergeCell ref="C42:E44"/>
    <mergeCell ref="C50:E50"/>
    <mergeCell ref="C34:D34"/>
    <mergeCell ref="C38:D38"/>
    <mergeCell ref="C9:D9"/>
    <mergeCell ref="C15:D15"/>
    <mergeCell ref="C20:D20"/>
    <mergeCell ref="C53:D53"/>
    <mergeCell ref="C54:D54"/>
    <mergeCell ref="C55:D55"/>
    <mergeCell ref="C62:D62"/>
    <mergeCell ref="C58:D58"/>
    <mergeCell ref="C59:D59"/>
    <mergeCell ref="C56:D56"/>
    <mergeCell ref="C74:D74"/>
    <mergeCell ref="C65:D65"/>
    <mergeCell ref="C66:D66"/>
    <mergeCell ref="C67:D67"/>
    <mergeCell ref="C68:D68"/>
    <mergeCell ref="C69:D69"/>
    <mergeCell ref="C72:D72"/>
    <mergeCell ref="C70:D70"/>
    <mergeCell ref="C71:D71"/>
    <mergeCell ref="C73:D73"/>
    <mergeCell ref="C63:D63"/>
    <mergeCell ref="C64:D64"/>
    <mergeCell ref="C57:D57"/>
    <mergeCell ref="C60:D60"/>
    <mergeCell ref="C61:D61"/>
    <mergeCell ref="B1:F1"/>
    <mergeCell ref="B2:F2"/>
    <mergeCell ref="B4:F4"/>
    <mergeCell ref="C6:F6"/>
    <mergeCell ref="C5:F5"/>
    <mergeCell ref="C3:E3"/>
  </mergeCells>
  <conditionalFormatting sqref="F66:F70 F61 F72:F76 F57:F58">
    <cfRule type="containsText" dxfId="14" priority="5985" operator="containsText" text="No Action Required">
      <formula>NOT(ISERROR(SEARCH("No Action Required",F57)))</formula>
    </cfRule>
    <cfRule type="containsText" dxfId="13" priority="5986" operator="containsText" text="ERROR">
      <formula>NOT(ISERROR(SEARCH("ERROR",F57)))</formula>
    </cfRule>
  </conditionalFormatting>
  <conditionalFormatting sqref="F66:F70 F61 F72 F57:F58">
    <cfRule type="containsText" dxfId="12" priority="5984" operator="containsText" text="No Action Required">
      <formula>NOT(ISERROR(SEARCH("No Action Required",F57)))</formula>
    </cfRule>
  </conditionalFormatting>
  <conditionalFormatting sqref="E52:E74">
    <cfRule type="containsText" dxfId="11" priority="1" operator="containsText" text="No Action Required">
      <formula>NOT(ISERROR(SEARCH("No Action Required",E52)))</formula>
    </cfRule>
    <cfRule type="containsText" dxfId="10" priority="2" operator="containsText" text="ERROR">
      <formula>NOT(ISERROR(SEARCH("ERROR",E52)))</formula>
    </cfRule>
  </conditionalFormatting>
  <dataValidations count="1">
    <dataValidation type="date" allowBlank="1" showInputMessage="1" showErrorMessage="1" sqref="D47" xr:uid="{00000000-0002-0000-0800-000000000000}">
      <formula1>MinimumDateInputValue</formula1>
      <formula2>MaximumDateInputValue</formula2>
    </dataValidation>
  </dataValidations>
  <pageMargins left="0.25" right="0.25" top="0.75" bottom="0.5" header="0.3" footer="0.3"/>
  <pageSetup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6146" r:id="rId4" name="Button 2">
              <controlPr defaultSize="0" print="0" autoFill="0" autoPict="0" macro="[0]!SaveAHFPRTemplate_Click">
                <anchor moveWithCells="1" sizeWithCells="1">
                  <from>
                    <xdr:col>5</xdr:col>
                    <xdr:colOff>1060450</xdr:colOff>
                    <xdr:row>71</xdr:row>
                    <xdr:rowOff>31750</xdr:rowOff>
                  </from>
                  <to>
                    <xdr:col>6</xdr:col>
                    <xdr:colOff>0</xdr:colOff>
                    <xdr:row>71</xdr:row>
                    <xdr:rowOff>374650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Q350"/>
  <sheetViews>
    <sheetView zoomScale="90" zoomScaleNormal="90" workbookViewId="0">
      <selection activeCell="A23" sqref="A23"/>
    </sheetView>
  </sheetViews>
  <sheetFormatPr defaultColWidth="8.81640625" defaultRowHeight="14.5" x14ac:dyDescent="0.35"/>
  <cols>
    <col min="1" max="1" width="84.7265625" customWidth="1"/>
    <col min="2" max="2" width="11.26953125" customWidth="1"/>
    <col min="3" max="3" width="8.7265625" customWidth="1"/>
    <col min="4" max="4" width="10.7265625" customWidth="1"/>
    <col min="5" max="5" width="8.7265625" customWidth="1"/>
    <col min="6" max="6" width="10.7265625" customWidth="1"/>
    <col min="7" max="7" width="8.7265625" customWidth="1"/>
    <col min="8" max="8" width="10.7265625" customWidth="1"/>
    <col min="9" max="9" width="8.7265625" customWidth="1"/>
    <col min="10" max="10" width="10.7265625" customWidth="1"/>
    <col min="11" max="11" width="8.7265625" customWidth="1"/>
    <col min="12" max="12" width="10.7265625" customWidth="1"/>
    <col min="13" max="13" width="8.7265625" customWidth="1"/>
    <col min="14" max="14" width="10.7265625" customWidth="1"/>
    <col min="15" max="15" width="8.7265625" customWidth="1"/>
    <col min="16" max="16" width="10.7265625" customWidth="1"/>
  </cols>
  <sheetData>
    <row r="1" spans="1:4" x14ac:dyDescent="0.35">
      <c r="A1" s="201">
        <v>0</v>
      </c>
      <c r="B1" t="s">
        <v>304</v>
      </c>
    </row>
    <row r="2" spans="1:4" x14ac:dyDescent="0.35">
      <c r="A2" s="201">
        <v>0.99998842592592585</v>
      </c>
      <c r="B2" t="s">
        <v>305</v>
      </c>
    </row>
    <row r="3" spans="1:4" x14ac:dyDescent="0.35">
      <c r="A3" s="179">
        <v>42552</v>
      </c>
      <c r="B3" t="s">
        <v>306</v>
      </c>
    </row>
    <row r="4" spans="1:4" x14ac:dyDescent="0.35">
      <c r="A4" s="179">
        <v>2958465</v>
      </c>
      <c r="B4" t="s">
        <v>307</v>
      </c>
    </row>
    <row r="5" spans="1:4" x14ac:dyDescent="0.35">
      <c r="A5" s="178">
        <v>-999999999999</v>
      </c>
      <c r="B5" t="s">
        <v>308</v>
      </c>
    </row>
    <row r="6" spans="1:4" x14ac:dyDescent="0.35">
      <c r="A6" s="178">
        <v>999999999999</v>
      </c>
      <c r="B6" t="s">
        <v>309</v>
      </c>
    </row>
    <row r="7" spans="1:4" x14ac:dyDescent="0.35">
      <c r="A7" s="227">
        <v>-999999999999.98999</v>
      </c>
      <c r="B7" t="s">
        <v>310</v>
      </c>
    </row>
    <row r="8" spans="1:4" x14ac:dyDescent="0.35">
      <c r="A8" s="227">
        <v>999999999999.98999</v>
      </c>
      <c r="B8" t="s">
        <v>311</v>
      </c>
    </row>
    <row r="9" spans="1:4" x14ac:dyDescent="0.35">
      <c r="A9" s="224" t="s">
        <v>312</v>
      </c>
      <c r="B9" t="s">
        <v>313</v>
      </c>
    </row>
    <row r="10" spans="1:4" x14ac:dyDescent="0.35">
      <c r="A10" s="185" t="e">
        <f>VLOOKUP(vProviderName,FacilityList,2,FALSE)</f>
        <v>#N/A</v>
      </c>
      <c r="B10" t="s">
        <v>314</v>
      </c>
      <c r="C10">
        <f>LOOKUP(vProviderName,FacilityList)</f>
        <v>0</v>
      </c>
      <c r="D10" t="e">
        <f>INDEX(FacilityList,C10,1)</f>
        <v>#VALUE!</v>
      </c>
    </row>
    <row r="11" spans="1:4" x14ac:dyDescent="0.35">
      <c r="A11" s="221" t="s">
        <v>315</v>
      </c>
      <c r="B11" t="s">
        <v>316</v>
      </c>
    </row>
    <row r="12" spans="1:4" x14ac:dyDescent="0.35">
      <c r="A12" t="b">
        <v>1</v>
      </c>
      <c r="B12" t="s">
        <v>317</v>
      </c>
    </row>
    <row r="13" spans="1:4" x14ac:dyDescent="0.35">
      <c r="A13" t="b">
        <f>IF(AND(NOT(ISBLANK(ProviderName)),(IF(ProviderName&lt;&gt;DefaultUnselectedProviderName,TRUE,FALSE))),TRUE,FALSE)</f>
        <v>0</v>
      </c>
      <c r="B13" t="s">
        <v>318</v>
      </c>
    </row>
    <row r="14" spans="1:4" x14ac:dyDescent="0.35">
      <c r="A14" s="2" t="str">
        <f>ProviderName</f>
        <v>Select your provider name:</v>
      </c>
      <c r="B14" t="s">
        <v>319</v>
      </c>
    </row>
    <row r="15" spans="1:4" x14ac:dyDescent="0.35">
      <c r="A15" s="2" t="s">
        <v>7</v>
      </c>
      <c r="B15" t="s">
        <v>320</v>
      </c>
    </row>
    <row r="16" spans="1:4" x14ac:dyDescent="0.35">
      <c r="A16" s="2" t="s">
        <v>321</v>
      </c>
      <c r="B16" t="s">
        <v>322</v>
      </c>
    </row>
    <row r="17" spans="1:16" x14ac:dyDescent="0.35">
      <c r="A17" s="2" t="str">
        <f>IF(cfProviderSelected,vProviderName,DefaultMessageWhenUnselectedProviderName)</f>
        <v>Select your Provider Name in Tab 1, Cell C9</v>
      </c>
      <c r="B17" t="s">
        <v>323</v>
      </c>
    </row>
    <row r="18" spans="1:16" x14ac:dyDescent="0.35">
      <c r="A18" s="2" t="s">
        <v>324</v>
      </c>
      <c r="B18" t="s">
        <v>325</v>
      </c>
      <c r="D18" t="s">
        <v>326</v>
      </c>
    </row>
    <row r="19" spans="1:16" x14ac:dyDescent="0.35">
      <c r="A19" s="2" t="b">
        <f>IF(NOT(ISBLANK(FYStart)),IF(NOT(ISBLANK(FYEnd)),IF(FYEnd &gt; FYStart,FALSE,TRUE),TRUE),FALSE)</f>
        <v>0</v>
      </c>
      <c r="B19" t="s">
        <v>327</v>
      </c>
    </row>
    <row r="20" spans="1:16" x14ac:dyDescent="0.35">
      <c r="A20" s="2" t="b">
        <f>IF(AND(NOT(ISBLANK(FYStart)),NOT(ISBLANK(FYEnd))),IF(FYEnd&gt;FYStart,TRUE,FALSE),TRUE)</f>
        <v>1</v>
      </c>
      <c r="B20" t="s">
        <v>328</v>
      </c>
    </row>
    <row r="21" spans="1:16" x14ac:dyDescent="0.35">
      <c r="A21" s="2" t="s">
        <v>329</v>
      </c>
      <c r="B21" t="s">
        <v>330</v>
      </c>
    </row>
    <row r="22" spans="1:16" x14ac:dyDescent="0.35">
      <c r="A22" s="2">
        <v>3</v>
      </c>
      <c r="B22" t="s">
        <v>331</v>
      </c>
    </row>
    <row r="23" spans="1:16" x14ac:dyDescent="0.35">
      <c r="A23" s="2" t="b">
        <f>IF(LEN(MassHealthProviderID)&lt;&gt;10,FALSE,AND(IF(ISNUMBER(VALUE(LEFT(MassHealthProviderID,9))),IF(VALUE(LEFT(MassHealthProviderID,9))&gt;0,IF(VALUE(LEFT(MassHealthProviderID))&lt;1000000000,TRUE,FALSE)),FALSE),IF(UPPER(RIGHT(MassHealthProviderID,1))&gt;="A",IF(UPPER(RIGHT(MassHealthProviderID,1))&lt;="Z",TRUE,FALSE),FALSE)))</f>
        <v>0</v>
      </c>
      <c r="B23" t="s">
        <v>332</v>
      </c>
    </row>
    <row r="24" spans="1:16" x14ac:dyDescent="0.35">
      <c r="A24" s="2" t="b">
        <f>IF(LegalRelationship="Multi-Service Agency Affiliated",AND(IF('5. SchD - Staffing Information'!R23&gt;0,TRUE,FALSE),IF('6. SchE - Statement of Expenses'!H34&gt;0,TRUE,FALSE)),TRUE)</f>
        <v>1</v>
      </c>
      <c r="B24" t="s">
        <v>333</v>
      </c>
    </row>
    <row r="25" spans="1:16" x14ac:dyDescent="0.35">
      <c r="A25" s="2" t="b">
        <f>NOT(ISBLANK(FYStart))</f>
        <v>0</v>
      </c>
      <c r="B25" t="s">
        <v>334</v>
      </c>
    </row>
    <row r="26" spans="1:16" x14ac:dyDescent="0.35">
      <c r="A26" s="2" t="b">
        <f>NOT(ISBLANK(FYEnd))</f>
        <v>0</v>
      </c>
      <c r="B26" t="s">
        <v>335</v>
      </c>
    </row>
    <row r="27" spans="1:16" x14ac:dyDescent="0.35">
      <c r="A27" s="2" t="b">
        <f>IF(AND(NOT(HSDV03),NOT(HSDV04)),FALSE,IF(FYStart&lt;FYEnd,TRUE,FALSE))</f>
        <v>0</v>
      </c>
      <c r="B27" t="s">
        <v>336</v>
      </c>
    </row>
    <row r="28" spans="1:16" x14ac:dyDescent="0.35">
      <c r="A28" s="2" t="b">
        <f>IF(HoursPerWeek&gt;0,TRUE,FALSE)</f>
        <v>0</v>
      </c>
      <c r="B28" t="s">
        <v>337</v>
      </c>
    </row>
    <row r="29" spans="1:16" ht="15.5" x14ac:dyDescent="0.35">
      <c r="A29" s="268" t="b">
        <f>AND(HSDV07_1,HSDV07_2,HSDV07_3,HSDV07_4,HSDV07_5,HSDV07_6,HSDV07_7,HSDV07_8,HSDV07_9,HSDV07_10,HSDV07_11,HSDV07_12,HSDV07_13,HSDV07_14,HSDV07_15,HSDV07_16,HSDV07_17,HSDV07_18,HSDV07_19,HSDV07_20)</f>
        <v>0</v>
      </c>
      <c r="B29" s="260" t="s">
        <v>338</v>
      </c>
      <c r="C29" s="269" t="s">
        <v>339</v>
      </c>
      <c r="D29" s="269" t="s">
        <v>339</v>
      </c>
      <c r="E29" s="269" t="s">
        <v>339</v>
      </c>
      <c r="F29" s="269" t="s">
        <v>339</v>
      </c>
      <c r="G29" s="269" t="s">
        <v>339</v>
      </c>
      <c r="H29" s="269" t="s">
        <v>339</v>
      </c>
      <c r="I29" s="269" t="s">
        <v>339</v>
      </c>
      <c r="J29" s="269" t="s">
        <v>339</v>
      </c>
      <c r="K29" s="269" t="s">
        <v>339</v>
      </c>
      <c r="L29" s="269" t="s">
        <v>339</v>
      </c>
      <c r="M29" s="269" t="s">
        <v>339</v>
      </c>
      <c r="N29" s="270" t="s">
        <v>340</v>
      </c>
      <c r="O29" s="260" t="b">
        <f>IF(AND(NOT(ISBLANK('3. SchB - Program &amp; Operations'!D9))),TRUE,FALSE)</f>
        <v>0</v>
      </c>
      <c r="P29" s="260" t="s">
        <v>341</v>
      </c>
    </row>
    <row r="30" spans="1:16" x14ac:dyDescent="0.35">
      <c r="A30" s="2" t="b">
        <f>IF(SUM('5. SchD - Staffing Information'!C9,'5. SchD - Staffing Information'!C10,'5. SchD - Staffing Information'!C11,'5. SchD - Staffing Information'!C22)&gt;0,TRUE,FALSE)</f>
        <v>0</v>
      </c>
      <c r="B30" t="s">
        <v>342</v>
      </c>
      <c r="O30" s="260" t="b">
        <f>IF(AND(NOT(ISBLANK('3. SchB - Program &amp; Operations'!D10))),TRUE,FALSE)</f>
        <v>0</v>
      </c>
      <c r="P30" s="260" t="s">
        <v>343</v>
      </c>
    </row>
    <row r="31" spans="1:16" x14ac:dyDescent="0.35">
      <c r="A31" s="2" t="b">
        <f>IF(AND(NOT(ISBLANK('5. SchD - Staffing Information'!J9)),NOT(ISBLANK('5. SchD - Staffing Information'!J10)),NOT(ISBLANK('5. SchD - Staffing Information'!J11)),NOT(ISBLANK('5. SchD - Staffing Information'!J12)),NOT(ISBLANK('5. SchD - Staffing Information'!J13)),NOT(ISBLANK('5. SchD - Staffing Information'!J14)),NOT(ISBLANK('5. SchD - Staffing Information'!J15)),NOT(ISBLANK('5. SchD - Staffing Information'!J16)),NOT(ISBLANK('5. SchD - Staffing Information'!J17)),NOT(ISBLANK('5. SchD - Staffing Information'!J18)),NOT(ISBLANK('5. SchD - Staffing Information'!J19)),NOT(ISBLANK('5. SchD - Staffing Information'!J20)),NOT(ISBLANK('5. SchD - Staffing Information'!J21))),TRUE,FALSE)</f>
        <v>0</v>
      </c>
      <c r="B31" t="s">
        <v>344</v>
      </c>
      <c r="O31" s="260" t="b">
        <f>IF(AND(NOT(ISBLANK('3. SchB - Program &amp; Operations'!D11))),TRUE,FALSE)</f>
        <v>0</v>
      </c>
      <c r="P31" s="260" t="s">
        <v>345</v>
      </c>
    </row>
    <row r="32" spans="1:16" ht="15.5" x14ac:dyDescent="0.35">
      <c r="A32" s="265" t="b">
        <f>AND(HSDV10_1,HSDV10_2,HSDV10_3,HSDV10_4,HSDV10_5,HSDV10_6,HSDV10_7,HSDV10_8,HSDV10_9,HSDV10_10,HSDV10_11,HSDV10_12,HSDV10_13,HSDV10_16,HSDV10_17,HSDV10_18,HSDV10_19,HSDV10_20,HSDV10_21,HSDV10_22,HSDV10_23,HSDV10_24,HSDV10_25,HSDV10_26,HSDV10_27,HSDV10_28,HSDV10_29,HSDV10_30,HSDV10_31,HSDV10_32,HSDV10_33,HSDV10_34,HSDV10_35,HSDV10_36,HSDV10_37,HSDV10_38,HSDV10_39,HSDV10_40)</f>
        <v>1</v>
      </c>
      <c r="B32" s="264" t="s">
        <v>346</v>
      </c>
      <c r="C32" s="266" t="s">
        <v>339</v>
      </c>
      <c r="D32" s="266" t="s">
        <v>339</v>
      </c>
      <c r="E32" s="266" t="s">
        <v>339</v>
      </c>
      <c r="F32" s="266" t="s">
        <v>339</v>
      </c>
      <c r="G32" s="266" t="s">
        <v>339</v>
      </c>
      <c r="H32" s="266" t="s">
        <v>339</v>
      </c>
      <c r="I32" s="266" t="s">
        <v>339</v>
      </c>
      <c r="J32" s="266" t="s">
        <v>339</v>
      </c>
      <c r="K32" s="266" t="s">
        <v>339</v>
      </c>
      <c r="L32" s="267" t="s">
        <v>340</v>
      </c>
      <c r="M32" s="264" t="b">
        <f>IF(AND(NOT(ISBLANK('5. SchD - Staffing Information'!H9))),IF(OR(AND(NOT(ISBLANK('5. SchD - Staffing Information'!I9))),AND(NOT(ISBLANK('5. SchD - Staffing Information'!J9))),),TRUE,FALSE),TRUE)</f>
        <v>1</v>
      </c>
      <c r="N32" s="264" t="s">
        <v>347</v>
      </c>
      <c r="O32" s="260" t="b">
        <f>IF(AND(NOT(ISBLANK('3. SchB - Program &amp; Operations'!D12))),TRUE,FALSE)</f>
        <v>0</v>
      </c>
      <c r="P32" s="260" t="s">
        <v>348</v>
      </c>
    </row>
    <row r="33" spans="1:16" ht="15.5" x14ac:dyDescent="0.35">
      <c r="A33" s="272" t="b">
        <f>AND(HSDV11_1,HSDV11_2,HSDV11_3,HSDV11_4,HSDV11_5,HSDV11_6,HSDV11_7,HSDV11_8,HSDV11_9,HSDV11_10,HSDV11_11,HSDV11_12,HSDV11_13,HSDV11_16,HSDV11_17,HSDV11_18,HSDV11_19,HSDV11_20,HSDV11_21,HSDV11_22,HSDV11_23,HSDV11_24,HSDV11_25,HSDV11_26,HSDV11_27,HSDV11_28,HSDV11_29,HSDV11_30,HSDV11_31,HSDV11_32,HSDV11_33,HSDV11_34,HSDV11_35,HSDV11_36,HSDV11_37,HSDV11_38,HSDV11_39,HSDV11_40)</f>
        <v>1</v>
      </c>
      <c r="B33" s="271" t="s">
        <v>349</v>
      </c>
      <c r="C33" s="273" t="s">
        <v>339</v>
      </c>
      <c r="D33" s="273" t="s">
        <v>339</v>
      </c>
      <c r="E33" s="273" t="s">
        <v>339</v>
      </c>
      <c r="F33" s="273" t="s">
        <v>339</v>
      </c>
      <c r="G33" s="273" t="s">
        <v>339</v>
      </c>
      <c r="H33" s="273" t="s">
        <v>339</v>
      </c>
      <c r="I33" s="273" t="s">
        <v>339</v>
      </c>
      <c r="J33" s="274" t="s">
        <v>340</v>
      </c>
      <c r="K33" s="271" t="b">
        <f>IF(OR(AND(NOT(ISBLANK('5. SchD - Staffing Information'!I9))),AND(NOT(ISBLANK('5. SchD - Staffing Information'!J9)))),AND(NOT(ISBLANK('5. SchD - Staffing Information'!H9))),TRUE)</f>
        <v>1</v>
      </c>
      <c r="L33" s="271" t="s">
        <v>350</v>
      </c>
      <c r="M33" s="264" t="b">
        <f>IF(AND(NOT(ISBLANK('5. SchD - Staffing Information'!H10))),IF(OR(AND(NOT(ISBLANK('5. SchD - Staffing Information'!I10))),AND(NOT(ISBLANK('5. SchD - Staffing Information'!J10))),),TRUE,FALSE),TRUE)</f>
        <v>1</v>
      </c>
      <c r="N33" s="264" t="s">
        <v>351</v>
      </c>
      <c r="O33" s="260" t="b">
        <f>IF(AND(NOT(ISBLANK('3. SchB - Program &amp; Operations'!D13))),TRUE,FALSE)</f>
        <v>0</v>
      </c>
      <c r="P33" s="260" t="s">
        <v>352</v>
      </c>
    </row>
    <row r="34" spans="1:16" x14ac:dyDescent="0.35">
      <c r="A34" s="2" t="b">
        <f>IF(AND(NOT(ISBLANK('5. SchD - Staffing Information'!I23)),IF('5. SchD - Staffing Information'!I23&gt;0,TRUE,FALSE)),TRUE,FALSE)</f>
        <v>0</v>
      </c>
      <c r="B34" t="s">
        <v>353</v>
      </c>
      <c r="C34" s="202"/>
      <c r="D34" s="202"/>
      <c r="E34" s="202"/>
      <c r="F34" s="202"/>
      <c r="G34" s="202"/>
      <c r="H34" s="202"/>
      <c r="I34" s="202"/>
      <c r="J34" s="202"/>
      <c r="K34" s="271" t="b">
        <f>IF(OR(AND(NOT(ISBLANK('5. SchD - Staffing Information'!I10))),AND(NOT(ISBLANK('5. SchD - Staffing Information'!J10)))),AND(NOT(ISBLANK('5. SchD - Staffing Information'!H10))),TRUE)</f>
        <v>1</v>
      </c>
      <c r="L34" s="271" t="s">
        <v>354</v>
      </c>
      <c r="M34" s="264" t="b">
        <f>IF(AND(NOT(ISBLANK('5. SchD - Staffing Information'!H11))),IF(OR(AND(NOT(ISBLANK('5. SchD - Staffing Information'!I11))),AND(NOT(ISBLANK('5. SchD - Staffing Information'!J11))),),TRUE,FALSE),TRUE)</f>
        <v>1</v>
      </c>
      <c r="N34" s="264" t="s">
        <v>355</v>
      </c>
      <c r="O34" s="260" t="b">
        <f>IF(AND(NOT(ISBLANK('3. SchB - Program &amp; Operations'!D14))),TRUE,FALSE)</f>
        <v>0</v>
      </c>
      <c r="P34" s="260" t="s">
        <v>356</v>
      </c>
    </row>
    <row r="35" spans="1:16" ht="15.5" x14ac:dyDescent="0.35">
      <c r="A35" s="276" t="b">
        <f>AND(HSDV13_1,HSDV13_2,HSDV13_3,HSDV13_4,HSDV13_5,HSDV13_6,HSDV13_7,HSDV13_8,HSDV13_9,HSDV13_10,HSDV13_11,HSDV13_12,HSDV13_13,HSDV13_16,HSDV13_17,HSDV13_18,HSDV13_19,HSDV13_20,HSDV13_21,HSDV13_22,HSDV13_23,HSDV13_24,HSDV13_25,HSDV13_26,HSDV13_27,HSDV13_28,HSDV13_29,HSDV13_30,HSDV13_31,HSDV13_32,HSDV13_33,HSDV13_34,HSDV13_35,HSDV13_36,HSDV13_37,HSDV13_38,HSDV13_39,HSDV13_40)</f>
        <v>1</v>
      </c>
      <c r="B35" s="275" t="s">
        <v>357</v>
      </c>
      <c r="C35" s="277" t="s">
        <v>339</v>
      </c>
      <c r="D35" s="277" t="s">
        <v>339</v>
      </c>
      <c r="E35" s="277" t="s">
        <v>339</v>
      </c>
      <c r="F35" s="277" t="s">
        <v>339</v>
      </c>
      <c r="G35" s="277" t="s">
        <v>339</v>
      </c>
      <c r="H35" s="278" t="s">
        <v>340</v>
      </c>
      <c r="I35" s="275" t="b">
        <f>IF(AND(NOT(ISBLANK('5. SchD - Staffing Information'!I9))),AND(NOT(ISBLANK('5. SchD - Staffing Information'!O9))),TRUE)</f>
        <v>1</v>
      </c>
      <c r="J35" s="275" t="s">
        <v>358</v>
      </c>
      <c r="K35" s="271" t="b">
        <f>IF(OR(AND(NOT(ISBLANK('5. SchD - Staffing Information'!I11))),AND(NOT(ISBLANK('5. SchD - Staffing Information'!J11)))),AND(NOT(ISBLANK('5. SchD - Staffing Information'!H11))),TRUE)</f>
        <v>1</v>
      </c>
      <c r="L35" s="271" t="s">
        <v>359</v>
      </c>
      <c r="M35" s="264" t="b">
        <f>IF(AND(NOT(ISBLANK('5. SchD - Staffing Information'!H12))),IF(OR(AND(NOT(ISBLANK('5. SchD - Staffing Information'!I12))),AND(NOT(ISBLANK('5. SchD - Staffing Information'!J12))),),TRUE,FALSE),TRUE)</f>
        <v>1</v>
      </c>
      <c r="N35" s="264" t="s">
        <v>360</v>
      </c>
      <c r="O35" s="260" t="b">
        <f>IF(AND(NOT(ISBLANK('3. SchB - Program &amp; Operations'!D15))),TRUE,FALSE)</f>
        <v>0</v>
      </c>
      <c r="P35" s="260" t="s">
        <v>361</v>
      </c>
    </row>
    <row r="36" spans="1:16" ht="15.5" x14ac:dyDescent="0.35">
      <c r="A36" s="279" t="b">
        <f>AND(HSDV14_1,HSDV14_2,HSDV14_3,HSDV14_4,HSDV14_5,HSDV14_6,HSDV14_7,HSDV14_8,HSDV14_9,HSDV14_10,HSDV14_11,HSDV14_12,HSDV14_13,HSDV14_16,HSDV14_17,HSDV14_18,HSDV14_19,HSDV14_20,HSDV14_21,HSDV14_22,HSDV14_23,HSDV14_24,HSDV14_25,HSDV14_26,HSDV14_27,HSDV14_28,HSDV14_29,HSDV14_30,HSDV14_31,HSDV14_32,HSDV14_33,HSDV14_34,HSDV14_35,HSDV14_36,HSDV14_37,HSDV14_38,HSDV14_39,HSDV14_40)</f>
        <v>1</v>
      </c>
      <c r="B36" s="261" t="s">
        <v>362</v>
      </c>
      <c r="C36" s="280" t="s">
        <v>339</v>
      </c>
      <c r="D36" s="280" t="s">
        <v>339</v>
      </c>
      <c r="E36" s="280" t="s">
        <v>339</v>
      </c>
      <c r="F36" s="281" t="s">
        <v>340</v>
      </c>
      <c r="G36" s="261" t="b">
        <f>IF(AND(NOT(ISBLANK('5. SchD - Staffing Information'!O9))),AND(NOT(ISBLANK('5. SchD - Staffing Information'!I9))),TRUE)</f>
        <v>1</v>
      </c>
      <c r="H36" s="261" t="s">
        <v>363</v>
      </c>
      <c r="I36" s="275" t="b">
        <f>IF(AND(NOT(ISBLANK('5. SchD - Staffing Information'!I10))),AND(NOT(ISBLANK('5. SchD - Staffing Information'!O10))),TRUE)</f>
        <v>1</v>
      </c>
      <c r="J36" s="275" t="s">
        <v>364</v>
      </c>
      <c r="K36" s="271" t="b">
        <f>IF(OR(AND(NOT(ISBLANK('5. SchD - Staffing Information'!I12))),AND(NOT(ISBLANK('5. SchD - Staffing Information'!J12)))),AND(NOT(ISBLANK('5. SchD - Staffing Information'!H12))),TRUE)</f>
        <v>1</v>
      </c>
      <c r="L36" s="271" t="s">
        <v>365</v>
      </c>
      <c r="M36" s="264" t="b">
        <f>IF(AND(NOT(ISBLANK('5. SchD - Staffing Information'!H13))),IF(OR(AND(NOT(ISBLANK('5. SchD - Staffing Information'!I13))),AND(NOT(ISBLANK('5. SchD - Staffing Information'!J13))),),TRUE,FALSE),TRUE)</f>
        <v>1</v>
      </c>
      <c r="N36" s="264" t="s">
        <v>366</v>
      </c>
      <c r="O36" s="260" t="b">
        <f>IF(AND(NOT(ISBLANK('3. SchB - Program &amp; Operations'!D16))),TRUE,FALSE)</f>
        <v>0</v>
      </c>
      <c r="P36" s="260" t="s">
        <v>367</v>
      </c>
    </row>
    <row r="37" spans="1:16" ht="15.5" x14ac:dyDescent="0.35">
      <c r="A37" s="282" t="b">
        <f>AND(HSDV15_1,HSDV15_2,HSDV15_3,HSDV15_4,HSDV15_5,HSDV15_6,HSDV15_7,HSDV15_8,HSDV15_9,HSDV15_10,HSDV15_11,HSDV15_12,HSDV15_13,HSDV15_16,HSDV15_17,HSDV15_18,HSDV15_19,HSDV15_20,HSDV15_21,HSDV15_22,HSDV15_23,HSDV15_24,HSDV15_25,HSDV15_26,HSDV15_27,HSDV15_28,HSDV15_29,HSDV15_30,HSDV15_31,HSDV15_32,HSDV15_33,HSDV15_34,HSDV15_35,HSDV15_36,HSDV15_37,HSDV15_38,HSDV15_39,HSDV15_40)</f>
        <v>1</v>
      </c>
      <c r="B37" s="283" t="s">
        <v>368</v>
      </c>
      <c r="C37" s="284" t="s">
        <v>339</v>
      </c>
      <c r="D37" s="285" t="s">
        <v>340</v>
      </c>
      <c r="E37" s="283" t="b">
        <f>IF(AND(NOT(ISBLANK('5. SchD - Staffing Information'!J9))),AND(NOT(ISBLANK('5. SchD - Staffing Information'!P9))),TRUE)</f>
        <v>1</v>
      </c>
      <c r="F37" s="283" t="s">
        <v>369</v>
      </c>
      <c r="G37" s="261" t="b">
        <f>IF(AND(NOT(ISBLANK('5. SchD - Staffing Information'!O10))),AND(NOT(ISBLANK('5. SchD - Staffing Information'!I10))),TRUE)</f>
        <v>1</v>
      </c>
      <c r="H37" s="261" t="s">
        <v>370</v>
      </c>
      <c r="I37" s="275" t="b">
        <f>IF(AND(NOT(ISBLANK('5. SchD - Staffing Information'!I11))),AND(NOT(ISBLANK('5. SchD - Staffing Information'!O11))),TRUE)</f>
        <v>1</v>
      </c>
      <c r="J37" s="275" t="s">
        <v>371</v>
      </c>
      <c r="K37" s="271" t="b">
        <f>IF(OR(AND(NOT(ISBLANK('5. SchD - Staffing Information'!I13))),AND(NOT(ISBLANK('5. SchD - Staffing Information'!J13)))),AND(NOT(ISBLANK('5. SchD - Staffing Information'!H13))),TRUE)</f>
        <v>1</v>
      </c>
      <c r="L37" s="271" t="s">
        <v>372</v>
      </c>
      <c r="M37" s="264" t="b">
        <f>IF(AND(NOT(ISBLANK('5. SchD - Staffing Information'!H14))),IF(OR(AND(NOT(ISBLANK('5. SchD - Staffing Information'!I14))),AND(NOT(ISBLANK('5. SchD - Staffing Information'!J14))),),TRUE,FALSE),TRUE)</f>
        <v>1</v>
      </c>
      <c r="N37" s="264" t="s">
        <v>373</v>
      </c>
      <c r="O37" s="260" t="b">
        <f>IF(AND(NOT(ISBLANK('3. SchB - Program &amp; Operations'!D17))),TRUE,FALSE)</f>
        <v>0</v>
      </c>
      <c r="P37" s="260" t="s">
        <v>374</v>
      </c>
    </row>
    <row r="38" spans="1:16" x14ac:dyDescent="0.35">
      <c r="A38" s="286" t="b">
        <f>AND(HSDV16_1,HSDV16_2,HSDV16_3,HSDV16_4,HSDV16_5,HSDV16_6,HSDV16_7,HSDV16_8,HSDV16_9,HSDV16_10,HSDV16_11,HSDV16_12,HSDV16_13,HSDV16_16,HSDV16_17,HSDV16_18,HSDV16_19,HSDV16_20,HSDV16_21,HSDV16_22,HSDV16_23,HSDV16_24,HSDV16_25,HSDV16_26,HSDV16_27,HSDV16_28,HSDV16_29,HSDV16_30,HSDV16_31,HSDV16_32,HSDV16_33,HSDV16_34,HSDV16_35,HSDV16_36,HSDV16_37,HSDV16_38,HSDV16_39,HSDV16_40)</f>
        <v>1</v>
      </c>
      <c r="B38" s="286" t="s">
        <v>375</v>
      </c>
      <c r="C38" s="287" t="b">
        <f>IF(AND(NOT(ISBLANK('5. SchD - Staffing Information'!P9))),AND(NOT(ISBLANK('5. SchD - Staffing Information'!J9))),TRUE)</f>
        <v>1</v>
      </c>
      <c r="D38" s="286" t="s">
        <v>376</v>
      </c>
      <c r="E38" s="283" t="b">
        <f>IF(AND(NOT(ISBLANK('5. SchD - Staffing Information'!J10))),AND(NOT(ISBLANK('5. SchD - Staffing Information'!P10))),TRUE)</f>
        <v>1</v>
      </c>
      <c r="F38" s="283" t="s">
        <v>377</v>
      </c>
      <c r="G38" s="261" t="b">
        <f>IF(AND(NOT(ISBLANK('5. SchD - Staffing Information'!O11))),AND(NOT(ISBLANK('5. SchD - Staffing Information'!I11))),TRUE)</f>
        <v>1</v>
      </c>
      <c r="H38" s="261" t="s">
        <v>378</v>
      </c>
      <c r="I38" s="275" t="b">
        <f>IF(AND(NOT(ISBLANK('5. SchD - Staffing Information'!I12))),AND(NOT(ISBLANK('5. SchD - Staffing Information'!O12))),TRUE)</f>
        <v>1</v>
      </c>
      <c r="J38" s="275" t="s">
        <v>379</v>
      </c>
      <c r="K38" s="271" t="b">
        <f>IF(OR(AND(NOT(ISBLANK('5. SchD - Staffing Information'!I14))),AND(NOT(ISBLANK('5. SchD - Staffing Information'!J14)))),AND(NOT(ISBLANK('5. SchD - Staffing Information'!H14))),TRUE)</f>
        <v>1</v>
      </c>
      <c r="L38" s="271" t="s">
        <v>380</v>
      </c>
      <c r="M38" s="264" t="b">
        <f>IF(AND(NOT(ISBLANK('5. SchD - Staffing Information'!H15))),IF(OR(AND(NOT(ISBLANK('5. SchD - Staffing Information'!I15))),AND(NOT(ISBLANK('5. SchD - Staffing Information'!J15))),),TRUE,FALSE),TRUE)</f>
        <v>1</v>
      </c>
      <c r="N38" s="264" t="s">
        <v>381</v>
      </c>
      <c r="O38" s="261" t="b">
        <f>IF(AND(NOT(ISBLANK('3. SchB - Program &amp; Operations'!D20))),TRUE,FALSE)</f>
        <v>0</v>
      </c>
      <c r="P38" s="261" t="s">
        <v>382</v>
      </c>
    </row>
    <row r="39" spans="1:16" x14ac:dyDescent="0.35">
      <c r="C39" s="287" t="b">
        <f>IF(AND(NOT(ISBLANK('5. SchD - Staffing Information'!P10))),AND(NOT(ISBLANK('5. SchD - Staffing Information'!J10))),TRUE)</f>
        <v>1</v>
      </c>
      <c r="D39" s="286" t="s">
        <v>383</v>
      </c>
      <c r="E39" s="283" t="b">
        <f>IF(AND(NOT(ISBLANK('5. SchD - Staffing Information'!J11))),AND(NOT(ISBLANK('5. SchD - Staffing Information'!P11))),TRUE)</f>
        <v>1</v>
      </c>
      <c r="F39" s="283" t="s">
        <v>384</v>
      </c>
      <c r="G39" s="261" t="b">
        <f>IF(AND(NOT(ISBLANK('5. SchD - Staffing Information'!O12))),AND(NOT(ISBLANK('5. SchD - Staffing Information'!I12))),TRUE)</f>
        <v>1</v>
      </c>
      <c r="H39" s="261" t="s">
        <v>385</v>
      </c>
      <c r="I39" s="275" t="b">
        <f>IF(AND(NOT(ISBLANK('5. SchD - Staffing Information'!I13))),AND(NOT(ISBLANK('5. SchD - Staffing Information'!O13))),TRUE)</f>
        <v>1</v>
      </c>
      <c r="J39" s="275" t="s">
        <v>386</v>
      </c>
      <c r="K39" s="271" t="b">
        <f>IF(OR(AND(NOT(ISBLANK('5. SchD - Staffing Information'!I15))),AND(NOT(ISBLANK('5. SchD - Staffing Information'!J15)))),AND(NOT(ISBLANK('5. SchD - Staffing Information'!H15))),TRUE)</f>
        <v>1</v>
      </c>
      <c r="L39" s="271" t="s">
        <v>387</v>
      </c>
      <c r="M39" s="264" t="b">
        <f>IF(AND(NOT(ISBLANK('5. SchD - Staffing Information'!H16))),IF(OR(AND(NOT(ISBLANK('5. SchD - Staffing Information'!I16))),AND(NOT(ISBLANK('5. SchD - Staffing Information'!J16))),),TRUE,FALSE),TRUE)</f>
        <v>1</v>
      </c>
      <c r="N39" s="264" t="s">
        <v>388</v>
      </c>
      <c r="O39" s="261" t="b">
        <f>IF(AND(NOT(ISBLANK('3. SchB - Program &amp; Operations'!D21))),TRUE,FALSE)</f>
        <v>0</v>
      </c>
      <c r="P39" s="261" t="s">
        <v>389</v>
      </c>
    </row>
    <row r="40" spans="1:16" x14ac:dyDescent="0.35">
      <c r="C40" s="287" t="b">
        <f>IF(AND(NOT(ISBLANK('5. SchD - Staffing Information'!P11))),AND(NOT(ISBLANK('5. SchD - Staffing Information'!J11))),TRUE)</f>
        <v>1</v>
      </c>
      <c r="D40" s="286" t="s">
        <v>390</v>
      </c>
      <c r="E40" s="283" t="b">
        <f>IF(AND(NOT(ISBLANK('5. SchD - Staffing Information'!J12))),AND(NOT(ISBLANK('5. SchD - Staffing Information'!P12))),TRUE)</f>
        <v>1</v>
      </c>
      <c r="F40" s="283" t="s">
        <v>391</v>
      </c>
      <c r="G40" s="261" t="b">
        <f>IF(AND(NOT(ISBLANK('5. SchD - Staffing Information'!O13))),AND(NOT(ISBLANK('5. SchD - Staffing Information'!I13))),TRUE)</f>
        <v>1</v>
      </c>
      <c r="H40" s="261" t="s">
        <v>392</v>
      </c>
      <c r="I40" s="275" t="b">
        <f>IF(AND(NOT(ISBLANK('5. SchD - Staffing Information'!I14))),AND(NOT(ISBLANK('5. SchD - Staffing Information'!O14))),TRUE)</f>
        <v>1</v>
      </c>
      <c r="J40" s="275" t="s">
        <v>393</v>
      </c>
      <c r="K40" s="271" t="b">
        <f>IF(OR(AND(NOT(ISBLANK('5. SchD - Staffing Information'!I16))),AND(NOT(ISBLANK('5. SchD - Staffing Information'!J16)))),AND(NOT(ISBLANK('5. SchD - Staffing Information'!H16))),TRUE)</f>
        <v>1</v>
      </c>
      <c r="L40" s="271" t="s">
        <v>394</v>
      </c>
      <c r="M40" s="264" t="b">
        <f>IF(AND(NOT(ISBLANK('5. SchD - Staffing Information'!H17))),IF(OR(AND(NOT(ISBLANK('5. SchD - Staffing Information'!I17))),AND(NOT(ISBLANK('5. SchD - Staffing Information'!J17))),),TRUE,FALSE),TRUE)</f>
        <v>1</v>
      </c>
      <c r="N40" s="264" t="s">
        <v>395</v>
      </c>
      <c r="O40" s="261" t="b">
        <f>IF(AND(NOT(ISBLANK('3. SchB - Program &amp; Operations'!D22))),TRUE,FALSE)</f>
        <v>0</v>
      </c>
      <c r="P40" s="261" t="s">
        <v>396</v>
      </c>
    </row>
    <row r="41" spans="1:16" x14ac:dyDescent="0.35">
      <c r="C41" s="287" t="b">
        <f>IF(AND(NOT(ISBLANK('5. SchD - Staffing Information'!P12))),AND(NOT(ISBLANK('5. SchD - Staffing Information'!J12))),TRUE)</f>
        <v>1</v>
      </c>
      <c r="D41" s="286" t="s">
        <v>397</v>
      </c>
      <c r="E41" s="283" t="b">
        <f>IF(AND(NOT(ISBLANK('5. SchD - Staffing Information'!J13))),AND(NOT(ISBLANK('5. SchD - Staffing Information'!P13))),TRUE)</f>
        <v>1</v>
      </c>
      <c r="F41" s="283" t="s">
        <v>398</v>
      </c>
      <c r="G41" s="261" t="b">
        <f>IF(AND(NOT(ISBLANK('5. SchD - Staffing Information'!O14))),AND(NOT(ISBLANK('5. SchD - Staffing Information'!I14))),TRUE)</f>
        <v>1</v>
      </c>
      <c r="H41" s="261" t="s">
        <v>399</v>
      </c>
      <c r="I41" s="275" t="b">
        <f>IF(AND(NOT(ISBLANK('5. SchD - Staffing Information'!I15))),AND(NOT(ISBLANK('5. SchD - Staffing Information'!O15))),TRUE)</f>
        <v>1</v>
      </c>
      <c r="J41" s="275" t="s">
        <v>400</v>
      </c>
      <c r="K41" s="271" t="b">
        <f>IF(OR(AND(NOT(ISBLANK('5. SchD - Staffing Information'!I17))),AND(NOT(ISBLANK('5. SchD - Staffing Information'!J17)))),AND(NOT(ISBLANK('5. SchD - Staffing Information'!H17))),TRUE)</f>
        <v>1</v>
      </c>
      <c r="L41" s="271" t="s">
        <v>401</v>
      </c>
      <c r="M41" s="264" t="b">
        <f>IF(AND(NOT(ISBLANK('5. SchD - Staffing Information'!H18))),IF(OR(AND(NOT(ISBLANK('5. SchD - Staffing Information'!I18))),AND(NOT(ISBLANK('5. SchD - Staffing Information'!J18))),),TRUE,FALSE),TRUE)</f>
        <v>1</v>
      </c>
      <c r="N41" s="264" t="s">
        <v>402</v>
      </c>
      <c r="O41" s="261" t="b">
        <f>IF(AND(NOT(ISBLANK('3. SchB - Program &amp; Operations'!D23))),TRUE,FALSE)</f>
        <v>0</v>
      </c>
      <c r="P41" s="261" t="s">
        <v>403</v>
      </c>
    </row>
    <row r="42" spans="1:16" x14ac:dyDescent="0.35">
      <c r="C42" s="287" t="b">
        <f>IF(AND(NOT(ISBLANK('5. SchD - Staffing Information'!P13))),AND(NOT(ISBLANK('5. SchD - Staffing Information'!J13))),TRUE)</f>
        <v>1</v>
      </c>
      <c r="D42" s="286" t="s">
        <v>404</v>
      </c>
      <c r="E42" s="283" t="b">
        <f>IF(AND(NOT(ISBLANK('5. SchD - Staffing Information'!J14))),AND(NOT(ISBLANK('5. SchD - Staffing Information'!P14))),TRUE)</f>
        <v>1</v>
      </c>
      <c r="F42" s="283" t="s">
        <v>405</v>
      </c>
      <c r="G42" s="261" t="b">
        <f>IF(AND(NOT(ISBLANK('5. SchD - Staffing Information'!O15))),AND(NOT(ISBLANK('5. SchD - Staffing Information'!I15))),TRUE)</f>
        <v>1</v>
      </c>
      <c r="H42" s="261" t="s">
        <v>406</v>
      </c>
      <c r="I42" s="275" t="b">
        <f>IF(AND(NOT(ISBLANK('5. SchD - Staffing Information'!I16))),AND(NOT(ISBLANK('5. SchD - Staffing Information'!O16))),TRUE)</f>
        <v>1</v>
      </c>
      <c r="J42" s="275" t="s">
        <v>407</v>
      </c>
      <c r="K42" s="271" t="b">
        <f>IF(OR(AND(NOT(ISBLANK('5. SchD - Staffing Information'!I18))),AND(NOT(ISBLANK('5. SchD - Staffing Information'!J18)))),AND(NOT(ISBLANK('5. SchD - Staffing Information'!H18))),TRUE)</f>
        <v>1</v>
      </c>
      <c r="L42" s="271" t="s">
        <v>408</v>
      </c>
      <c r="M42" s="264" t="b">
        <f>IF(AND(NOT(ISBLANK('5. SchD - Staffing Information'!H19))),IF(OR(AND(NOT(ISBLANK('5. SchD - Staffing Information'!I19))),AND(NOT(ISBLANK('5. SchD - Staffing Information'!J19))),),TRUE,FALSE),TRUE)</f>
        <v>1</v>
      </c>
      <c r="N42" s="264" t="s">
        <v>409</v>
      </c>
      <c r="O42" s="261" t="b">
        <f>IF(AND(NOT(ISBLANK('3. SchB - Program &amp; Operations'!D24))),TRUE,FALSE)</f>
        <v>0</v>
      </c>
      <c r="P42" s="261" t="s">
        <v>410</v>
      </c>
    </row>
    <row r="43" spans="1:16" x14ac:dyDescent="0.35">
      <c r="C43" s="287" t="b">
        <f>IF(AND(NOT(ISBLANK('5. SchD - Staffing Information'!P14))),AND(NOT(ISBLANK('5. SchD - Staffing Information'!J14))),TRUE)</f>
        <v>1</v>
      </c>
      <c r="D43" s="286" t="s">
        <v>411</v>
      </c>
      <c r="E43" s="283" t="b">
        <f>IF(AND(NOT(ISBLANK('5. SchD - Staffing Information'!J15))),AND(NOT(ISBLANK('5. SchD - Staffing Information'!P15))),TRUE)</f>
        <v>1</v>
      </c>
      <c r="F43" s="283" t="s">
        <v>412</v>
      </c>
      <c r="G43" s="261" t="b">
        <f>IF(AND(NOT(ISBLANK('5. SchD - Staffing Information'!O16))),AND(NOT(ISBLANK('5. SchD - Staffing Information'!I16))),TRUE)</f>
        <v>1</v>
      </c>
      <c r="H43" s="261" t="s">
        <v>413</v>
      </c>
      <c r="I43" s="275" t="b">
        <f>IF(AND(NOT(ISBLANK('5. SchD - Staffing Information'!I17))),AND(NOT(ISBLANK('5. SchD - Staffing Information'!O17))),TRUE)</f>
        <v>1</v>
      </c>
      <c r="J43" s="275" t="s">
        <v>414</v>
      </c>
      <c r="K43" s="271" t="b">
        <f>IF(OR(AND(NOT(ISBLANK('5. SchD - Staffing Information'!I19))),AND(NOT(ISBLANK('5. SchD - Staffing Information'!J19)))),AND(NOT(ISBLANK('5. SchD - Staffing Information'!H19))),TRUE)</f>
        <v>1</v>
      </c>
      <c r="L43" s="271" t="s">
        <v>415</v>
      </c>
      <c r="M43" s="264" t="b">
        <f>IF(AND(NOT(ISBLANK('5. SchD - Staffing Information'!H20))),IF(OR(AND(NOT(ISBLANK('5. SchD - Staffing Information'!I20))),AND(NOT(ISBLANK('5. SchD - Staffing Information'!J20))),),TRUE,FALSE),TRUE)</f>
        <v>1</v>
      </c>
      <c r="N43" s="264" t="s">
        <v>416</v>
      </c>
      <c r="O43" s="261" t="b">
        <f>IF(AND(NOT(ISBLANK('3. SchB - Program &amp; Operations'!D25))),TRUE,FALSE)</f>
        <v>0</v>
      </c>
      <c r="P43" s="261" t="s">
        <v>417</v>
      </c>
    </row>
    <row r="44" spans="1:16" x14ac:dyDescent="0.35">
      <c r="C44" s="287" t="b">
        <f>IF(AND(NOT(ISBLANK('5. SchD - Staffing Information'!P15))),AND(NOT(ISBLANK('5. SchD - Staffing Information'!J15))),TRUE)</f>
        <v>1</v>
      </c>
      <c r="D44" s="286" t="s">
        <v>418</v>
      </c>
      <c r="E44" s="283" t="b">
        <f>IF(AND(NOT(ISBLANK('5. SchD - Staffing Information'!J16))),AND(NOT(ISBLANK('5. SchD - Staffing Information'!P16))),TRUE)</f>
        <v>1</v>
      </c>
      <c r="F44" s="283" t="s">
        <v>419</v>
      </c>
      <c r="G44" s="261" t="b">
        <f>IF(AND(NOT(ISBLANK('5. SchD - Staffing Information'!O17))),AND(NOT(ISBLANK('5. SchD - Staffing Information'!I17))),TRUE)</f>
        <v>1</v>
      </c>
      <c r="H44" s="261" t="s">
        <v>420</v>
      </c>
      <c r="I44" s="275" t="b">
        <f>IF(AND(NOT(ISBLANK('5. SchD - Staffing Information'!I18))),AND(NOT(ISBLANK('5. SchD - Staffing Information'!O18))),TRUE)</f>
        <v>1</v>
      </c>
      <c r="J44" s="275" t="s">
        <v>421</v>
      </c>
      <c r="K44" s="271" t="b">
        <f>IF(OR(AND(NOT(ISBLANK('5. SchD - Staffing Information'!I20))),AND(NOT(ISBLANK('5. SchD - Staffing Information'!J20)))),AND(NOT(ISBLANK('5. SchD - Staffing Information'!H20))),TRUE)</f>
        <v>1</v>
      </c>
      <c r="L44" s="271" t="s">
        <v>422</v>
      </c>
      <c r="M44" s="264" t="b">
        <f>IF(AND(NOT(ISBLANK('5. SchD - Staffing Information'!H21))),IF(OR(AND(NOT(ISBLANK('5. SchD - Staffing Information'!I21))),AND(NOT(ISBLANK('5. SchD - Staffing Information'!J21))),),TRUE,FALSE),TRUE)</f>
        <v>1</v>
      </c>
      <c r="N44" s="264" t="s">
        <v>423</v>
      </c>
      <c r="O44" s="261" t="b">
        <f>IF(AND(NOT(ISBLANK('3. SchB - Program &amp; Operations'!D26))),TRUE,FALSE)</f>
        <v>0</v>
      </c>
      <c r="P44" s="261" t="s">
        <v>424</v>
      </c>
    </row>
    <row r="45" spans="1:16" x14ac:dyDescent="0.35">
      <c r="C45" s="287" t="b">
        <f>IF(AND(NOT(ISBLANK('5. SchD - Staffing Information'!P16))),AND(NOT(ISBLANK('5. SchD - Staffing Information'!J16))),TRUE)</f>
        <v>1</v>
      </c>
      <c r="D45" s="286" t="s">
        <v>425</v>
      </c>
      <c r="E45" s="283" t="b">
        <f>IF(AND(NOT(ISBLANK('5. SchD - Staffing Information'!J17))),AND(NOT(ISBLANK('5. SchD - Staffing Information'!P17))),TRUE)</f>
        <v>1</v>
      </c>
      <c r="F45" s="283" t="s">
        <v>426</v>
      </c>
      <c r="G45" s="261" t="b">
        <f>IF(AND(NOT(ISBLANK('5. SchD - Staffing Information'!O18))),AND(NOT(ISBLANK('5. SchD - Staffing Information'!I18))),TRUE)</f>
        <v>1</v>
      </c>
      <c r="H45" s="261" t="s">
        <v>427</v>
      </c>
      <c r="I45" s="275" t="b">
        <f>IF(AND(NOT(ISBLANK('5. SchD - Staffing Information'!I19))),AND(NOT(ISBLANK('5. SchD - Staffing Information'!O19))),TRUE)</f>
        <v>1</v>
      </c>
      <c r="J45" s="275" t="s">
        <v>428</v>
      </c>
      <c r="K45" s="271" t="b">
        <f>IF(OR(AND(NOT(ISBLANK('5. SchD - Staffing Information'!I21))),AND(NOT(ISBLANK('5. SchD - Staffing Information'!J21)))),AND(NOT(ISBLANK('5. SchD - Staffing Information'!H21))),TRUE)</f>
        <v>1</v>
      </c>
      <c r="L45" s="271" t="s">
        <v>429</v>
      </c>
      <c r="M45" s="264" t="b">
        <f>IF(AND(NOT(ISBLANK('5. SchD - Staffing Information'!H26))),IF(OR(AND(NOT(ISBLANK('5. SchD - Staffing Information'!I26))),AND(NOT(ISBLANK('5. SchD - Staffing Information'!J26))),),TRUE,FALSE),TRUE)</f>
        <v>1</v>
      </c>
      <c r="N45" s="264" t="s">
        <v>430</v>
      </c>
      <c r="O45" s="261" t="b">
        <f>IF(AND(NOT(ISBLANK('3. SchB - Program &amp; Operations'!D27))),TRUE,FALSE)</f>
        <v>0</v>
      </c>
      <c r="P45" s="261" t="s">
        <v>431</v>
      </c>
    </row>
    <row r="46" spans="1:16" x14ac:dyDescent="0.35">
      <c r="C46" s="287" t="b">
        <f>IF(AND(NOT(ISBLANK('5. SchD - Staffing Information'!P17))),AND(NOT(ISBLANK('5. SchD - Staffing Information'!J17))),TRUE)</f>
        <v>1</v>
      </c>
      <c r="D46" s="286" t="s">
        <v>432</v>
      </c>
      <c r="E46" s="283" t="b">
        <f>IF(AND(NOT(ISBLANK('5. SchD - Staffing Information'!J18))),AND(NOT(ISBLANK('5. SchD - Staffing Information'!P18))),TRUE)</f>
        <v>1</v>
      </c>
      <c r="F46" s="283" t="s">
        <v>433</v>
      </c>
      <c r="G46" s="261" t="b">
        <f>IF(AND(NOT(ISBLANK('5. SchD - Staffing Information'!O19))),AND(NOT(ISBLANK('5. SchD - Staffing Information'!I19))),TRUE)</f>
        <v>1</v>
      </c>
      <c r="H46" s="261" t="s">
        <v>434</v>
      </c>
      <c r="I46" s="275" t="b">
        <f>IF(AND(NOT(ISBLANK('5. SchD - Staffing Information'!I20))),AND(NOT(ISBLANK('5. SchD - Staffing Information'!O20))),TRUE)</f>
        <v>1</v>
      </c>
      <c r="J46" s="275" t="s">
        <v>435</v>
      </c>
      <c r="K46" s="271" t="b">
        <f>IF(OR(AND(NOT(ISBLANK('5. SchD - Staffing Information'!I26))),AND(NOT(ISBLANK('5. SchD - Staffing Information'!J26)))),AND(NOT(ISBLANK('5. SchD - Staffing Information'!H26))),TRUE)</f>
        <v>1</v>
      </c>
      <c r="L46" s="271" t="s">
        <v>436</v>
      </c>
      <c r="M46" s="264" t="b">
        <f>IF(AND(NOT(ISBLANK('5. SchD - Staffing Information'!H27))),IF(OR(AND(NOT(ISBLANK('5. SchD - Staffing Information'!I27))),AND(NOT(ISBLANK('5. SchD - Staffing Information'!J27))),),TRUE,FALSE),TRUE)</f>
        <v>1</v>
      </c>
      <c r="N46" s="264" t="s">
        <v>437</v>
      </c>
      <c r="O46" s="261" t="b">
        <f>IF(AND(NOT(ISBLANK('3. SchB - Program &amp; Operations'!D28))),TRUE,FALSE)</f>
        <v>0</v>
      </c>
      <c r="P46" s="261" t="s">
        <v>438</v>
      </c>
    </row>
    <row r="47" spans="1:16" x14ac:dyDescent="0.35">
      <c r="C47" s="287" t="b">
        <f>IF(AND(NOT(ISBLANK('5. SchD - Staffing Information'!P18))),AND(NOT(ISBLANK('5. SchD - Staffing Information'!J18))),TRUE)</f>
        <v>1</v>
      </c>
      <c r="D47" s="286" t="s">
        <v>439</v>
      </c>
      <c r="E47" s="283" t="b">
        <f>IF(AND(NOT(ISBLANK('5. SchD - Staffing Information'!J19))),AND(NOT(ISBLANK('5. SchD - Staffing Information'!P19))),TRUE)</f>
        <v>1</v>
      </c>
      <c r="F47" s="283" t="s">
        <v>440</v>
      </c>
      <c r="G47" s="261" t="b">
        <f>IF(AND(NOT(ISBLANK('5. SchD - Staffing Information'!O20))),AND(NOT(ISBLANK('5. SchD - Staffing Information'!I20))),TRUE)</f>
        <v>1</v>
      </c>
      <c r="H47" s="261" t="s">
        <v>441</v>
      </c>
      <c r="I47" s="275" t="b">
        <f>IF(AND(NOT(ISBLANK('5. SchD - Staffing Information'!I21))),AND(NOT(ISBLANK('5. SchD - Staffing Information'!O21))),TRUE)</f>
        <v>1</v>
      </c>
      <c r="J47" s="275" t="s">
        <v>442</v>
      </c>
      <c r="K47" s="271" t="b">
        <f>IF(OR(AND(NOT(ISBLANK('5. SchD - Staffing Information'!I27))),AND(NOT(ISBLANK('5. SchD - Staffing Information'!J27)))),AND(NOT(ISBLANK('5. SchD - Staffing Information'!H27))),TRUE)</f>
        <v>1</v>
      </c>
      <c r="L47" s="271" t="s">
        <v>443</v>
      </c>
      <c r="M47" s="264" t="b">
        <f>IF(AND(NOT(ISBLANK('5. SchD - Staffing Information'!H28))),IF(OR(AND(NOT(ISBLANK('5. SchD - Staffing Information'!I28))),AND(NOT(ISBLANK('5. SchD - Staffing Information'!J28))),),TRUE,FALSE),TRUE)</f>
        <v>1</v>
      </c>
      <c r="N47" s="264" t="s">
        <v>444</v>
      </c>
      <c r="O47" s="262" t="b">
        <f>IF(AND(NOT(ISBLANK('3. SchB - Program &amp; Operations'!D30))),TRUE,FALSE)</f>
        <v>0</v>
      </c>
      <c r="P47" s="262" t="s">
        <v>445</v>
      </c>
    </row>
    <row r="48" spans="1:16" x14ac:dyDescent="0.35">
      <c r="C48" s="287" t="b">
        <f>IF(AND(NOT(ISBLANK('5. SchD - Staffing Information'!P19))),AND(NOT(ISBLANK('5. SchD - Staffing Information'!J19))),TRUE)</f>
        <v>1</v>
      </c>
      <c r="D48" s="286" t="s">
        <v>446</v>
      </c>
      <c r="E48" s="283" t="b">
        <f>IF(AND(NOT(ISBLANK('5. SchD - Staffing Information'!J20))),AND(NOT(ISBLANK('5. SchD - Staffing Information'!P20))),TRUE)</f>
        <v>1</v>
      </c>
      <c r="F48" s="283" t="s">
        <v>447</v>
      </c>
      <c r="G48" s="261" t="b">
        <f>IF(AND(NOT(ISBLANK('5. SchD - Staffing Information'!O21))),AND(NOT(ISBLANK('5. SchD - Staffing Information'!I21))),TRUE)</f>
        <v>1</v>
      </c>
      <c r="H48" s="261" t="s">
        <v>448</v>
      </c>
      <c r="I48" s="275" t="b">
        <f>IF(AND(NOT(ISBLANK('5. SchD - Staffing Information'!I26))),AND(NOT(ISBLANK('5. SchD - Staffing Information'!O26))),TRUE)</f>
        <v>1</v>
      </c>
      <c r="J48" s="275" t="s">
        <v>449</v>
      </c>
      <c r="K48" s="271" t="b">
        <f>IF(OR(AND(NOT(ISBLANK('5. SchD - Staffing Information'!I28))),AND(NOT(ISBLANK('5. SchD - Staffing Information'!J28)))),AND(NOT(ISBLANK('5. SchD - Staffing Information'!H28))),TRUE)</f>
        <v>1</v>
      </c>
      <c r="L48" s="271" t="s">
        <v>450</v>
      </c>
      <c r="M48" s="264" t="b">
        <f>IF(AND(NOT(ISBLANK('5. SchD - Staffing Information'!H29))),IF(OR(AND(NOT(ISBLANK('5. SchD - Staffing Information'!I29))),AND(NOT(ISBLANK('5. SchD - Staffing Information'!J29))),),TRUE,FALSE),TRUE)</f>
        <v>1</v>
      </c>
      <c r="N48" s="264" t="s">
        <v>451</v>
      </c>
      <c r="O48" s="263" t="b">
        <f>IF(AND(NOT(ISBLANK('3. SchB - Program &amp; Operations'!E42))),TRUE,FALSE)</f>
        <v>0</v>
      </c>
      <c r="P48" s="263" t="s">
        <v>452</v>
      </c>
    </row>
    <row r="49" spans="3:17" x14ac:dyDescent="0.35">
      <c r="C49" s="287" t="b">
        <f>IF(AND(NOT(ISBLANK('5. SchD - Staffing Information'!P20))),AND(NOT(ISBLANK('5. SchD - Staffing Information'!J20))),TRUE)</f>
        <v>1</v>
      </c>
      <c r="D49" s="286" t="s">
        <v>453</v>
      </c>
      <c r="E49" s="283" t="b">
        <f>IF(AND(NOT(ISBLANK('5. SchD - Staffing Information'!J21))),AND(NOT(ISBLANK('5. SchD - Staffing Information'!P21))),TRUE)</f>
        <v>1</v>
      </c>
      <c r="F49" s="283" t="s">
        <v>454</v>
      </c>
      <c r="G49" s="261" t="b">
        <f>IF(AND(NOT(ISBLANK('5. SchD - Staffing Information'!O26))),AND(NOT(ISBLANK('5. SchD - Staffing Information'!I26))),TRUE)</f>
        <v>1</v>
      </c>
      <c r="H49" s="261" t="s">
        <v>455</v>
      </c>
      <c r="I49" s="275" t="b">
        <f>IF(AND(NOT(ISBLANK('5. SchD - Staffing Information'!I27))),AND(NOT(ISBLANK('5. SchD - Staffing Information'!O27))),TRUE)</f>
        <v>1</v>
      </c>
      <c r="J49" s="275" t="s">
        <v>456</v>
      </c>
      <c r="K49" s="271" t="b">
        <f>IF(OR(AND(NOT(ISBLANK('5. SchD - Staffing Information'!I29))),AND(NOT(ISBLANK('5. SchD - Staffing Information'!J29)))),AND(NOT(ISBLANK('5. SchD - Staffing Information'!H29))),TRUE)</f>
        <v>1</v>
      </c>
      <c r="L49" s="271" t="s">
        <v>457</v>
      </c>
      <c r="M49" s="264" t="b">
        <f>IF(AND(NOT(ISBLANK('5. SchD - Staffing Information'!H30))),IF(OR(AND(NOT(ISBLANK('5. SchD - Staffing Information'!I30))),AND(NOT(ISBLANK('5. SchD - Staffing Information'!J30))),),TRUE,FALSE),TRUE)</f>
        <v>1</v>
      </c>
      <c r="N49" s="264" t="s">
        <v>458</v>
      </c>
      <c r="O49" s="225" t="b">
        <f>IF(AND(NOT(ISBLANK('3. SchB - Program &amp; Operations'!D48)),IF('3. SchB - Program &amp; Operations'!D48&gt;=0,TRUE,FALSE)),TRUE,FALSE)</f>
        <v>0</v>
      </c>
      <c r="P49" s="225" t="s">
        <v>459</v>
      </c>
      <c r="Q49" s="180" t="s">
        <v>145</v>
      </c>
    </row>
    <row r="50" spans="3:17" x14ac:dyDescent="0.35">
      <c r="C50" s="287" t="b">
        <f>IF(AND(NOT(ISBLANK('5. SchD - Staffing Information'!P21))),AND(NOT(ISBLANK('5. SchD - Staffing Information'!J21))),TRUE)</f>
        <v>1</v>
      </c>
      <c r="D50" s="286" t="s">
        <v>460</v>
      </c>
      <c r="E50" s="283" t="b">
        <f>IF(AND(NOT(ISBLANK('5. SchD - Staffing Information'!J26))),AND(NOT(ISBLANK('5. SchD - Staffing Information'!P26))),TRUE)</f>
        <v>1</v>
      </c>
      <c r="F50" s="283" t="s">
        <v>461</v>
      </c>
      <c r="G50" s="261" t="b">
        <f>IF(AND(NOT(ISBLANK('5. SchD - Staffing Information'!O27))),AND(NOT(ISBLANK('5. SchD - Staffing Information'!I27))),TRUE)</f>
        <v>1</v>
      </c>
      <c r="H50" s="261" t="s">
        <v>462</v>
      </c>
      <c r="I50" s="275" t="b">
        <f>IF(AND(NOT(ISBLANK('5. SchD - Staffing Information'!I28))),AND(NOT(ISBLANK('5. SchD - Staffing Information'!O28))),TRUE)</f>
        <v>1</v>
      </c>
      <c r="J50" s="275" t="s">
        <v>463</v>
      </c>
      <c r="K50" s="271" t="b">
        <f>IF(OR(AND(NOT(ISBLANK('5. SchD - Staffing Information'!I30))),AND(NOT(ISBLANK('5. SchD - Staffing Information'!J30)))),AND(NOT(ISBLANK('5. SchD - Staffing Information'!H30))),TRUE)</f>
        <v>1</v>
      </c>
      <c r="L50" s="271" t="s">
        <v>464</v>
      </c>
      <c r="M50" s="264" t="b">
        <f>IF(AND(NOT(ISBLANK('5. SchD - Staffing Information'!H31))),IF(OR(AND(NOT(ISBLANK('5. SchD - Staffing Information'!I31))),AND(NOT(ISBLANK('5. SchD - Staffing Information'!J31))),),TRUE,FALSE),TRUE)</f>
        <v>1</v>
      </c>
      <c r="N50" s="264" t="s">
        <v>465</v>
      </c>
      <c r="O50" s="225" t="b">
        <f>IF(AND(NOT(ISBLANK('3. SchB - Program &amp; Operations'!D49)),IF('3. SchB - Program &amp; Operations'!D49&gt;=0,TRUE,FALSE)),TRUE,FALSE)</f>
        <v>0</v>
      </c>
      <c r="P50" s="225" t="s">
        <v>466</v>
      </c>
      <c r="Q50" s="180" t="s">
        <v>145</v>
      </c>
    </row>
    <row r="51" spans="3:17" x14ac:dyDescent="0.35">
      <c r="C51" s="287" t="b">
        <f>IF(AND(NOT(ISBLANK('5. SchD - Staffing Information'!P26))),AND(NOT(ISBLANK('5. SchD - Staffing Information'!J26))),TRUE)</f>
        <v>1</v>
      </c>
      <c r="D51" s="286" t="s">
        <v>467</v>
      </c>
      <c r="E51" s="283" t="b">
        <f>IF(AND(NOT(ISBLANK('5. SchD - Staffing Information'!J27))),AND(NOT(ISBLANK('5. SchD - Staffing Information'!P27))),TRUE)</f>
        <v>1</v>
      </c>
      <c r="F51" s="283" t="s">
        <v>468</v>
      </c>
      <c r="G51" s="261" t="b">
        <f>IF(AND(NOT(ISBLANK('5. SchD - Staffing Information'!O28))),AND(NOT(ISBLANK('5. SchD - Staffing Information'!I28))),TRUE)</f>
        <v>1</v>
      </c>
      <c r="H51" s="261" t="s">
        <v>469</v>
      </c>
      <c r="I51" s="275" t="b">
        <f>IF(AND(NOT(ISBLANK('5. SchD - Staffing Information'!I29))),AND(NOT(ISBLANK('5. SchD - Staffing Information'!O29))),TRUE)</f>
        <v>1</v>
      </c>
      <c r="J51" s="275" t="s">
        <v>470</v>
      </c>
      <c r="K51" s="271" t="b">
        <f>IF(OR(AND(NOT(ISBLANK('5. SchD - Staffing Information'!I31))),AND(NOT(ISBLANK('5. SchD - Staffing Information'!J31)))),AND(NOT(ISBLANK('5. SchD - Staffing Information'!H31))),TRUE)</f>
        <v>1</v>
      </c>
      <c r="L51" s="271" t="s">
        <v>471</v>
      </c>
      <c r="M51" s="264" t="b">
        <f>IF(AND(NOT(ISBLANK('5. SchD - Staffing Information'!H32))),IF(OR(AND(NOT(ISBLANK('5. SchD - Staffing Information'!I32))),AND(NOT(ISBLANK('5. SchD - Staffing Information'!J32))),),TRUE,FALSE),TRUE)</f>
        <v>1</v>
      </c>
      <c r="N51" s="264" t="s">
        <v>472</v>
      </c>
      <c r="O51" s="225" t="b">
        <f>IF(AND(NOT(ISBLANK('3. SchB - Program &amp; Operations'!D50)),IF('3. SchB - Program &amp; Operations'!D50&gt;=0,TRUE,FALSE)),TRUE,FALSE)</f>
        <v>0</v>
      </c>
      <c r="P51" s="225" t="s">
        <v>473</v>
      </c>
      <c r="Q51" s="180" t="s">
        <v>145</v>
      </c>
    </row>
    <row r="52" spans="3:17" x14ac:dyDescent="0.35">
      <c r="C52" s="287" t="b">
        <f>IF(AND(NOT(ISBLANK('5. SchD - Staffing Information'!P27))),AND(NOT(ISBLANK('5. SchD - Staffing Information'!J27))),TRUE)</f>
        <v>1</v>
      </c>
      <c r="D52" s="286" t="s">
        <v>474</v>
      </c>
      <c r="E52" s="283" t="b">
        <f>IF(AND(NOT(ISBLANK('5. SchD - Staffing Information'!J28))),AND(NOT(ISBLANK('5. SchD - Staffing Information'!P28))),TRUE)</f>
        <v>1</v>
      </c>
      <c r="F52" s="283" t="s">
        <v>475</v>
      </c>
      <c r="G52" s="261" t="b">
        <f>IF(AND(NOT(ISBLANK('5. SchD - Staffing Information'!O29))),AND(NOT(ISBLANK('5. SchD - Staffing Information'!I29))),TRUE)</f>
        <v>1</v>
      </c>
      <c r="H52" s="261" t="s">
        <v>476</v>
      </c>
      <c r="I52" s="275" t="b">
        <f>IF(AND(NOT(ISBLANK('5. SchD - Staffing Information'!I30))),AND(NOT(ISBLANK('5. SchD - Staffing Information'!O30))),TRUE)</f>
        <v>1</v>
      </c>
      <c r="J52" s="275" t="s">
        <v>477</v>
      </c>
      <c r="K52" s="271" t="b">
        <f>IF(OR(AND(NOT(ISBLANK('5. SchD - Staffing Information'!I32))),AND(NOT(ISBLANK('5. SchD - Staffing Information'!J32)))),AND(NOT(ISBLANK('5. SchD - Staffing Information'!H32))),TRUE)</f>
        <v>1</v>
      </c>
      <c r="L52" s="271" t="s">
        <v>478</v>
      </c>
      <c r="M52" s="264" t="b">
        <f>IF(AND(NOT(ISBLANK('5. SchD - Staffing Information'!H33))),IF(OR(AND(NOT(ISBLANK('5. SchD - Staffing Information'!I33))),AND(NOT(ISBLANK('5. SchD - Staffing Information'!J33))),),TRUE,FALSE),TRUE)</f>
        <v>1</v>
      </c>
      <c r="N52" s="264" t="s">
        <v>479</v>
      </c>
      <c r="O52" s="225" t="b">
        <f>IF(AND(NOT(ISBLANK('3. SchB - Program &amp; Operations'!D51)),IF('3. SchB - Program &amp; Operations'!D51&gt;=0,TRUE,FALSE)),TRUE,FALSE)</f>
        <v>0</v>
      </c>
      <c r="P52" s="225" t="s">
        <v>480</v>
      </c>
      <c r="Q52" s="180" t="s">
        <v>145</v>
      </c>
    </row>
    <row r="53" spans="3:17" x14ac:dyDescent="0.35">
      <c r="C53" s="287" t="b">
        <f>IF(AND(NOT(ISBLANK('5. SchD - Staffing Information'!P28))),AND(NOT(ISBLANK('5. SchD - Staffing Information'!J28))),TRUE)</f>
        <v>1</v>
      </c>
      <c r="D53" s="286" t="s">
        <v>481</v>
      </c>
      <c r="E53" s="283" t="b">
        <f>IF(AND(NOT(ISBLANK('5. SchD - Staffing Information'!J29))),AND(NOT(ISBLANK('5. SchD - Staffing Information'!P29))),TRUE)</f>
        <v>1</v>
      </c>
      <c r="F53" s="283" t="s">
        <v>482</v>
      </c>
      <c r="G53" s="261" t="b">
        <f>IF(AND(NOT(ISBLANK('5. SchD - Staffing Information'!O30))),AND(NOT(ISBLANK('5. SchD - Staffing Information'!I30))),TRUE)</f>
        <v>1</v>
      </c>
      <c r="H53" s="261" t="s">
        <v>483</v>
      </c>
      <c r="I53" s="275" t="b">
        <f>IF(AND(NOT(ISBLANK('5. SchD - Staffing Information'!I31))),AND(NOT(ISBLANK('5. SchD - Staffing Information'!O31))),TRUE)</f>
        <v>1</v>
      </c>
      <c r="J53" s="275" t="s">
        <v>484</v>
      </c>
      <c r="K53" s="271" t="b">
        <f>IF(OR(AND(NOT(ISBLANK('5. SchD - Staffing Information'!I33))),AND(NOT(ISBLANK('5. SchD - Staffing Information'!J33)))),AND(NOT(ISBLANK('5. SchD - Staffing Information'!H33))),TRUE)</f>
        <v>1</v>
      </c>
      <c r="L53" s="271" t="s">
        <v>485</v>
      </c>
      <c r="M53" s="264" t="b">
        <f>IF(AND(NOT(ISBLANK('5. SchD - Staffing Information'!H34))),IF(OR(AND(NOT(ISBLANK('5. SchD - Staffing Information'!I34))),AND(NOT(ISBLANK('5. SchD - Staffing Information'!J34))),),TRUE,FALSE),TRUE)</f>
        <v>1</v>
      </c>
      <c r="N53" s="264" t="s">
        <v>486</v>
      </c>
      <c r="O53" s="225" t="b">
        <f>IF(AND(NOT(ISBLANK('3. SchB - Program &amp; Operations'!D52)),IF('3. SchB - Program &amp; Operations'!D52&gt;=0,TRUE,FALSE)),TRUE,FALSE)</f>
        <v>0</v>
      </c>
      <c r="P53" s="225" t="s">
        <v>487</v>
      </c>
      <c r="Q53" s="180" t="s">
        <v>145</v>
      </c>
    </row>
    <row r="54" spans="3:17" x14ac:dyDescent="0.35">
      <c r="C54" s="287" t="b">
        <f>IF(AND(NOT(ISBLANK('5. SchD - Staffing Information'!P29))),AND(NOT(ISBLANK('5. SchD - Staffing Information'!J29))),TRUE)</f>
        <v>1</v>
      </c>
      <c r="D54" s="286" t="s">
        <v>488</v>
      </c>
      <c r="E54" s="283" t="b">
        <f>IF(AND(NOT(ISBLANK('5. SchD - Staffing Information'!J30))),AND(NOT(ISBLANK('5. SchD - Staffing Information'!P30))),TRUE)</f>
        <v>1</v>
      </c>
      <c r="F54" s="283" t="s">
        <v>489</v>
      </c>
      <c r="G54" s="261" t="b">
        <f>IF(AND(NOT(ISBLANK('5. SchD - Staffing Information'!O31))),AND(NOT(ISBLANK('5. SchD - Staffing Information'!I31))),TRUE)</f>
        <v>1</v>
      </c>
      <c r="H54" s="261" t="s">
        <v>490</v>
      </c>
      <c r="I54" s="275" t="b">
        <f>IF(AND(NOT(ISBLANK('5. SchD - Staffing Information'!I32))),AND(NOT(ISBLANK('5. SchD - Staffing Information'!O32))),TRUE)</f>
        <v>1</v>
      </c>
      <c r="J54" s="275" t="s">
        <v>491</v>
      </c>
      <c r="K54" s="271" t="b">
        <f>IF(OR(AND(NOT(ISBLANK('5. SchD - Staffing Information'!I34))),AND(NOT(ISBLANK('5. SchD - Staffing Information'!J34)))),AND(NOT(ISBLANK('5. SchD - Staffing Information'!H34))),TRUE)</f>
        <v>1</v>
      </c>
      <c r="L54" s="271" t="s">
        <v>492</v>
      </c>
      <c r="M54" s="264" t="b">
        <f>IF(AND(NOT(ISBLANK('5. SchD - Staffing Information'!H35))),IF(OR(AND(NOT(ISBLANK('5. SchD - Staffing Information'!I35))),AND(NOT(ISBLANK('5. SchD - Staffing Information'!J35))),),TRUE,FALSE),TRUE)</f>
        <v>1</v>
      </c>
      <c r="N54" s="264" t="s">
        <v>493</v>
      </c>
      <c r="O54" s="225" t="b">
        <f>IF(AND(NOT(ISBLANK('3. SchB - Program &amp; Operations'!D53)),IF('3. SchB - Program &amp; Operations'!D53&gt;=0,TRUE,FALSE)),TRUE,FALSE)</f>
        <v>0</v>
      </c>
      <c r="P54" s="225" t="s">
        <v>494</v>
      </c>
      <c r="Q54" s="180" t="s">
        <v>145</v>
      </c>
    </row>
    <row r="55" spans="3:17" x14ac:dyDescent="0.35">
      <c r="C55" s="287" t="b">
        <f>IF(AND(NOT(ISBLANK('5. SchD - Staffing Information'!P30))),AND(NOT(ISBLANK('5. SchD - Staffing Information'!J30))),TRUE)</f>
        <v>1</v>
      </c>
      <c r="D55" s="286" t="s">
        <v>495</v>
      </c>
      <c r="E55" s="283" t="b">
        <f>IF(AND(NOT(ISBLANK('5. SchD - Staffing Information'!J31))),AND(NOT(ISBLANK('5. SchD - Staffing Information'!P31))),TRUE)</f>
        <v>1</v>
      </c>
      <c r="F55" s="283" t="s">
        <v>496</v>
      </c>
      <c r="G55" s="261" t="b">
        <f>IF(AND(NOT(ISBLANK('5. SchD - Staffing Information'!O32))),AND(NOT(ISBLANK('5. SchD - Staffing Information'!I32))),TRUE)</f>
        <v>1</v>
      </c>
      <c r="H55" s="261" t="s">
        <v>497</v>
      </c>
      <c r="I55" s="275" t="b">
        <f>IF(AND(NOT(ISBLANK('5. SchD - Staffing Information'!I33))),AND(NOT(ISBLANK('5. SchD - Staffing Information'!O33))),TRUE)</f>
        <v>1</v>
      </c>
      <c r="J55" s="275" t="s">
        <v>498</v>
      </c>
      <c r="K55" s="271" t="b">
        <f>IF(OR(AND(NOT(ISBLANK('5. SchD - Staffing Information'!I35))),AND(NOT(ISBLANK('5. SchD - Staffing Information'!J35)))),AND(NOT(ISBLANK('5. SchD - Staffing Information'!H35))),TRUE)</f>
        <v>1</v>
      </c>
      <c r="L55" s="271" t="s">
        <v>499</v>
      </c>
      <c r="M55" s="264" t="b">
        <f>IF(AND(NOT(ISBLANK('5. SchD - Staffing Information'!H36))),IF(OR(AND(NOT(ISBLANK('5. SchD - Staffing Information'!I36))),AND(NOT(ISBLANK('5. SchD - Staffing Information'!J36))),),TRUE,FALSE),TRUE)</f>
        <v>1</v>
      </c>
      <c r="N55" s="264" t="s">
        <v>500</v>
      </c>
      <c r="O55" s="225" t="b">
        <f>IF(AND(NOT(ISBLANK('3. SchB - Program &amp; Operations'!D54)),IF('3. SchB - Program &amp; Operations'!D54&gt;=0,TRUE,FALSE)),TRUE,FALSE)</f>
        <v>0</v>
      </c>
      <c r="P55" s="225" t="s">
        <v>501</v>
      </c>
      <c r="Q55" s="180" t="s">
        <v>145</v>
      </c>
    </row>
    <row r="56" spans="3:17" x14ac:dyDescent="0.35">
      <c r="C56" s="287" t="b">
        <f>IF(AND(NOT(ISBLANK('5. SchD - Staffing Information'!P31))),AND(NOT(ISBLANK('5. SchD - Staffing Information'!J31))),TRUE)</f>
        <v>1</v>
      </c>
      <c r="D56" s="286" t="s">
        <v>502</v>
      </c>
      <c r="E56" s="283" t="b">
        <f>IF(AND(NOT(ISBLANK('5. SchD - Staffing Information'!J32))),AND(NOT(ISBLANK('5. SchD - Staffing Information'!P32))),TRUE)</f>
        <v>1</v>
      </c>
      <c r="F56" s="283" t="s">
        <v>503</v>
      </c>
      <c r="G56" s="261" t="b">
        <f>IF(AND(NOT(ISBLANK('5. SchD - Staffing Information'!O33))),AND(NOT(ISBLANK('5. SchD - Staffing Information'!I33))),TRUE)</f>
        <v>1</v>
      </c>
      <c r="H56" s="261" t="s">
        <v>504</v>
      </c>
      <c r="I56" s="275" t="b">
        <f>IF(AND(NOT(ISBLANK('5. SchD - Staffing Information'!I34))),AND(NOT(ISBLANK('5. SchD - Staffing Information'!O34))),TRUE)</f>
        <v>1</v>
      </c>
      <c r="J56" s="275" t="s">
        <v>505</v>
      </c>
      <c r="K56" s="271" t="b">
        <f>IF(OR(AND(NOT(ISBLANK('5. SchD - Staffing Information'!I36))),AND(NOT(ISBLANK('5. SchD - Staffing Information'!J36)))),AND(NOT(ISBLANK('5. SchD - Staffing Information'!H36))),TRUE)</f>
        <v>1</v>
      </c>
      <c r="L56" s="271" t="s">
        <v>506</v>
      </c>
      <c r="M56" s="264" t="b">
        <f>IF(AND(NOT(ISBLANK('5. SchD - Staffing Information'!H37))),IF(OR(AND(NOT(ISBLANK('5. SchD - Staffing Information'!I37))),AND(NOT(ISBLANK('5. SchD - Staffing Information'!J37))),),TRUE,FALSE),TRUE)</f>
        <v>1</v>
      </c>
      <c r="N56" s="264" t="s">
        <v>507</v>
      </c>
      <c r="O56" s="225" t="b">
        <f>IF(AND(NOT(ISBLANK('3. SchB - Program &amp; Operations'!E48)),IF('3. SchB - Program &amp; Operations'!E48&gt;=0,TRUE,FALSE)),TRUE,FALSE)</f>
        <v>0</v>
      </c>
      <c r="P56" s="225" t="s">
        <v>508</v>
      </c>
      <c r="Q56" s="180" t="s">
        <v>145</v>
      </c>
    </row>
    <row r="57" spans="3:17" x14ac:dyDescent="0.35">
      <c r="C57" s="287" t="b">
        <f>IF(AND(NOT(ISBLANK('5. SchD - Staffing Information'!P32))),AND(NOT(ISBLANK('5. SchD - Staffing Information'!J32))),TRUE)</f>
        <v>1</v>
      </c>
      <c r="D57" s="286" t="s">
        <v>509</v>
      </c>
      <c r="E57" s="283" t="b">
        <f>IF(AND(NOT(ISBLANK('5. SchD - Staffing Information'!J33))),AND(NOT(ISBLANK('5. SchD - Staffing Information'!P33))),TRUE)</f>
        <v>1</v>
      </c>
      <c r="F57" s="283" t="s">
        <v>510</v>
      </c>
      <c r="G57" s="261" t="b">
        <f>IF(AND(NOT(ISBLANK('5. SchD - Staffing Information'!O34))),AND(NOT(ISBLANK('5. SchD - Staffing Information'!I34))),TRUE)</f>
        <v>1</v>
      </c>
      <c r="H57" s="261" t="s">
        <v>511</v>
      </c>
      <c r="I57" s="275" t="b">
        <f>IF(AND(NOT(ISBLANK('5. SchD - Staffing Information'!I35))),AND(NOT(ISBLANK('5. SchD - Staffing Information'!O35))),TRUE)</f>
        <v>1</v>
      </c>
      <c r="J57" s="275" t="s">
        <v>512</v>
      </c>
      <c r="K57" s="271" t="b">
        <f>IF(OR(AND(NOT(ISBLANK('5. SchD - Staffing Information'!I37))),AND(NOT(ISBLANK('5. SchD - Staffing Information'!J37)))),AND(NOT(ISBLANK('5. SchD - Staffing Information'!H37))),TRUE)</f>
        <v>1</v>
      </c>
      <c r="L57" s="271" t="s">
        <v>513</v>
      </c>
      <c r="M57" s="264" t="b">
        <f>IF(AND(NOT(ISBLANK('5. SchD - Staffing Information'!H38))),IF(OR(AND(NOT(ISBLANK('5. SchD - Staffing Information'!I38))),AND(NOT(ISBLANK('5. SchD - Staffing Information'!J38))),),TRUE,FALSE),TRUE)</f>
        <v>1</v>
      </c>
      <c r="N57" s="264" t="s">
        <v>514</v>
      </c>
      <c r="O57" s="225" t="b">
        <f>IF(AND(NOT(ISBLANK('3. SchB - Program &amp; Operations'!E49)),IF('3. SchB - Program &amp; Operations'!E49&gt;=0,TRUE,FALSE)),TRUE,FALSE)</f>
        <v>0</v>
      </c>
      <c r="P57" s="225" t="s">
        <v>515</v>
      </c>
      <c r="Q57" s="180" t="s">
        <v>145</v>
      </c>
    </row>
    <row r="58" spans="3:17" x14ac:dyDescent="0.35">
      <c r="C58" s="287" t="b">
        <f>IF(AND(NOT(ISBLANK('5. SchD - Staffing Information'!P33))),AND(NOT(ISBLANK('5. SchD - Staffing Information'!J33))),TRUE)</f>
        <v>1</v>
      </c>
      <c r="D58" s="286" t="s">
        <v>516</v>
      </c>
      <c r="E58" s="283" t="b">
        <f>IF(AND(NOT(ISBLANK('5. SchD - Staffing Information'!J34))),AND(NOT(ISBLANK('5. SchD - Staffing Information'!P34))),TRUE)</f>
        <v>1</v>
      </c>
      <c r="F58" s="283" t="s">
        <v>517</v>
      </c>
      <c r="G58" s="261" t="b">
        <f>IF(AND(NOT(ISBLANK('5. SchD - Staffing Information'!O35))),AND(NOT(ISBLANK('5. SchD - Staffing Information'!I35))),TRUE)</f>
        <v>1</v>
      </c>
      <c r="H58" s="261" t="s">
        <v>518</v>
      </c>
      <c r="I58" s="275" t="b">
        <f>IF(AND(NOT(ISBLANK('5. SchD - Staffing Information'!I36))),AND(NOT(ISBLANK('5. SchD - Staffing Information'!O36))),TRUE)</f>
        <v>1</v>
      </c>
      <c r="J58" s="275" t="s">
        <v>519</v>
      </c>
      <c r="K58" s="271" t="b">
        <f>IF(OR(AND(NOT(ISBLANK('5. SchD - Staffing Information'!I38))),AND(NOT(ISBLANK('5. SchD - Staffing Information'!J38)))),AND(NOT(ISBLANK('5. SchD - Staffing Information'!H38))),TRUE)</f>
        <v>1</v>
      </c>
      <c r="L58" s="271" t="s">
        <v>520</v>
      </c>
      <c r="M58" s="264" t="b">
        <f>IF(AND(NOT(ISBLANK('5. SchD - Staffing Information'!H39))),IF(OR(AND(NOT(ISBLANK('5. SchD - Staffing Information'!I39))),AND(NOT(ISBLANK('5. SchD - Staffing Information'!J39))),),TRUE,FALSE),TRUE)</f>
        <v>1</v>
      </c>
      <c r="N58" s="264" t="s">
        <v>521</v>
      </c>
      <c r="O58" s="225" t="b">
        <f>IF(AND(NOT(ISBLANK('3. SchB - Program &amp; Operations'!E50)),IF('3. SchB - Program &amp; Operations'!E50&gt;=0,TRUE,FALSE)),TRUE,FALSE)</f>
        <v>0</v>
      </c>
      <c r="P58" s="225" t="s">
        <v>522</v>
      </c>
      <c r="Q58" s="180" t="s">
        <v>145</v>
      </c>
    </row>
    <row r="59" spans="3:17" x14ac:dyDescent="0.35">
      <c r="C59" s="287" t="b">
        <f>IF(AND(NOT(ISBLANK('5. SchD - Staffing Information'!P34))),AND(NOT(ISBLANK('5. SchD - Staffing Information'!J34))),TRUE)</f>
        <v>1</v>
      </c>
      <c r="D59" s="286" t="s">
        <v>523</v>
      </c>
      <c r="E59" s="283" t="b">
        <f>IF(AND(NOT(ISBLANK('5. SchD - Staffing Information'!J35))),AND(NOT(ISBLANK('5. SchD - Staffing Information'!P35))),TRUE)</f>
        <v>1</v>
      </c>
      <c r="F59" s="283" t="s">
        <v>524</v>
      </c>
      <c r="G59" s="261" t="b">
        <f>IF(AND(NOT(ISBLANK('5. SchD - Staffing Information'!O36))),AND(NOT(ISBLANK('5. SchD - Staffing Information'!I36))),TRUE)</f>
        <v>1</v>
      </c>
      <c r="H59" s="261" t="s">
        <v>525</v>
      </c>
      <c r="I59" s="275" t="b">
        <f>IF(AND(NOT(ISBLANK('5. SchD - Staffing Information'!I37))),AND(NOT(ISBLANK('5. SchD - Staffing Information'!O37))),TRUE)</f>
        <v>1</v>
      </c>
      <c r="J59" s="275" t="s">
        <v>526</v>
      </c>
      <c r="K59" s="271" t="b">
        <f>IF(OR(AND(NOT(ISBLANK('5. SchD - Staffing Information'!I39))),AND(NOT(ISBLANK('5. SchD - Staffing Information'!J39)))),AND(NOT(ISBLANK('5. SchD - Staffing Information'!H39))),TRUE)</f>
        <v>1</v>
      </c>
      <c r="L59" s="271" t="s">
        <v>527</v>
      </c>
      <c r="M59" s="264" t="b">
        <f>IF(AND(NOT(ISBLANK('5. SchD - Staffing Information'!H40))),IF(OR(AND(NOT(ISBLANK('5. SchD - Staffing Information'!I40))),AND(NOT(ISBLANK('5. SchD - Staffing Information'!J40))),),TRUE,FALSE),TRUE)</f>
        <v>1</v>
      </c>
      <c r="N59" s="264" t="s">
        <v>528</v>
      </c>
      <c r="O59" s="225" t="b">
        <f>IF(AND(NOT(ISBLANK('3. SchB - Program &amp; Operations'!E51)),IF('3. SchB - Program &amp; Operations'!E51&gt;=0,TRUE,FALSE)),TRUE,FALSE)</f>
        <v>0</v>
      </c>
      <c r="P59" s="225" t="s">
        <v>529</v>
      </c>
      <c r="Q59" s="180" t="s">
        <v>145</v>
      </c>
    </row>
    <row r="60" spans="3:17" x14ac:dyDescent="0.35">
      <c r="C60" s="287" t="b">
        <f>IF(AND(NOT(ISBLANK('5. SchD - Staffing Information'!P35))),AND(NOT(ISBLANK('5. SchD - Staffing Information'!J35))),TRUE)</f>
        <v>1</v>
      </c>
      <c r="D60" s="286" t="s">
        <v>530</v>
      </c>
      <c r="E60" s="283" t="b">
        <f>IF(AND(NOT(ISBLANK('5. SchD - Staffing Information'!J36))),AND(NOT(ISBLANK('5. SchD - Staffing Information'!P36))),TRUE)</f>
        <v>1</v>
      </c>
      <c r="F60" s="283" t="s">
        <v>531</v>
      </c>
      <c r="G60" s="261" t="b">
        <f>IF(AND(NOT(ISBLANK('5. SchD - Staffing Information'!O37))),AND(NOT(ISBLANK('5. SchD - Staffing Information'!I37))),TRUE)</f>
        <v>1</v>
      </c>
      <c r="H60" s="261" t="s">
        <v>532</v>
      </c>
      <c r="I60" s="275" t="b">
        <f>IF(AND(NOT(ISBLANK('5. SchD - Staffing Information'!I38))),AND(NOT(ISBLANK('5. SchD - Staffing Information'!O38))),TRUE)</f>
        <v>1</v>
      </c>
      <c r="J60" s="275" t="s">
        <v>533</v>
      </c>
      <c r="K60" s="271" t="b">
        <f>IF(OR(AND(NOT(ISBLANK('5. SchD - Staffing Information'!I40))),AND(NOT(ISBLANK('5. SchD - Staffing Information'!J40)))),AND(NOT(ISBLANK('5. SchD - Staffing Information'!H40))),TRUE)</f>
        <v>1</v>
      </c>
      <c r="L60" s="271" t="s">
        <v>534</v>
      </c>
      <c r="M60" s="264" t="b">
        <f>IF(AND(NOT(ISBLANK('5. SchD - Staffing Information'!H41))),IF(OR(AND(NOT(ISBLANK('5. SchD - Staffing Information'!I41))),AND(NOT(ISBLANK('5. SchD - Staffing Information'!J41))),),TRUE,FALSE),TRUE)</f>
        <v>1</v>
      </c>
      <c r="N60" s="264" t="s">
        <v>535</v>
      </c>
      <c r="O60" s="225" t="b">
        <f>IF(AND(NOT(ISBLANK('3. SchB - Program &amp; Operations'!E52)),IF('3. SchB - Program &amp; Operations'!E52&gt;=0,TRUE,FALSE)),TRUE,FALSE)</f>
        <v>0</v>
      </c>
      <c r="P60" s="225" t="s">
        <v>536</v>
      </c>
      <c r="Q60" s="180" t="s">
        <v>145</v>
      </c>
    </row>
    <row r="61" spans="3:17" x14ac:dyDescent="0.35">
      <c r="C61" s="287" t="b">
        <f>IF(AND(NOT(ISBLANK('5. SchD - Staffing Information'!P36))),AND(NOT(ISBLANK('5. SchD - Staffing Information'!J36))),TRUE)</f>
        <v>1</v>
      </c>
      <c r="D61" s="286" t="s">
        <v>537</v>
      </c>
      <c r="E61" s="283" t="b">
        <f>IF(AND(NOT(ISBLANK('5. SchD - Staffing Information'!J37))),AND(NOT(ISBLANK('5. SchD - Staffing Information'!P37))),TRUE)</f>
        <v>1</v>
      </c>
      <c r="F61" s="283" t="s">
        <v>538</v>
      </c>
      <c r="G61" s="261" t="b">
        <f>IF(AND(NOT(ISBLANK('5. SchD - Staffing Information'!O38))),AND(NOT(ISBLANK('5. SchD - Staffing Information'!I38))),TRUE)</f>
        <v>1</v>
      </c>
      <c r="H61" s="261" t="s">
        <v>539</v>
      </c>
      <c r="I61" s="275" t="b">
        <f>IF(AND(NOT(ISBLANK('5. SchD - Staffing Information'!I39))),AND(NOT(ISBLANK('5. SchD - Staffing Information'!O39))),TRUE)</f>
        <v>1</v>
      </c>
      <c r="J61" s="275" t="s">
        <v>540</v>
      </c>
      <c r="K61" s="271" t="b">
        <f>IF(OR(AND(NOT(ISBLANK('5. SchD - Staffing Information'!I41))),AND(NOT(ISBLANK('5. SchD - Staffing Information'!J41)))),AND(NOT(ISBLANK('5. SchD - Staffing Information'!H41))),TRUE)</f>
        <v>1</v>
      </c>
      <c r="L61" s="271" t="s">
        <v>541</v>
      </c>
      <c r="M61" s="264" t="b">
        <f>IF(AND(NOT(ISBLANK('5. SchD - Staffing Information'!H42))),IF(OR(AND(NOT(ISBLANK('5. SchD - Staffing Information'!I42))),AND(NOT(ISBLANK('5. SchD - Staffing Information'!J42))),),TRUE,FALSE),TRUE)</f>
        <v>1</v>
      </c>
      <c r="N61" s="264" t="s">
        <v>542</v>
      </c>
      <c r="O61" s="225" t="b">
        <f>IF(AND(NOT(ISBLANK('3. SchB - Program &amp; Operations'!E53)),IF('3. SchB - Program &amp; Operations'!E53&gt;=0,TRUE,FALSE)),TRUE,FALSE)</f>
        <v>0</v>
      </c>
      <c r="P61" s="225" t="s">
        <v>543</v>
      </c>
      <c r="Q61" s="180" t="s">
        <v>145</v>
      </c>
    </row>
    <row r="62" spans="3:17" x14ac:dyDescent="0.35">
      <c r="C62" s="287" t="b">
        <f>IF(AND(NOT(ISBLANK('5. SchD - Staffing Information'!P37))),AND(NOT(ISBLANK('5. SchD - Staffing Information'!J37))),TRUE)</f>
        <v>1</v>
      </c>
      <c r="D62" s="286" t="s">
        <v>544</v>
      </c>
      <c r="E62" s="283" t="b">
        <f>IF(AND(NOT(ISBLANK('5. SchD - Staffing Information'!J38))),AND(NOT(ISBLANK('5. SchD - Staffing Information'!P38))),TRUE)</f>
        <v>1</v>
      </c>
      <c r="F62" s="283" t="s">
        <v>545</v>
      </c>
      <c r="G62" s="261" t="b">
        <f>IF(AND(NOT(ISBLANK('5. SchD - Staffing Information'!O39))),AND(NOT(ISBLANK('5. SchD - Staffing Information'!I39))),TRUE)</f>
        <v>1</v>
      </c>
      <c r="H62" s="261" t="s">
        <v>546</v>
      </c>
      <c r="I62" s="275" t="b">
        <f>IF(AND(NOT(ISBLANK('5. SchD - Staffing Information'!I40))),AND(NOT(ISBLANK('5. SchD - Staffing Information'!O40))),TRUE)</f>
        <v>1</v>
      </c>
      <c r="J62" s="275" t="s">
        <v>547</v>
      </c>
      <c r="K62" s="271" t="b">
        <f>IF(OR(AND(NOT(ISBLANK('5. SchD - Staffing Information'!I42))),AND(NOT(ISBLANK('5. SchD - Staffing Information'!J42)))),AND(NOT(ISBLANK('5. SchD - Staffing Information'!H42))),TRUE)</f>
        <v>1</v>
      </c>
      <c r="L62" s="271" t="s">
        <v>548</v>
      </c>
      <c r="M62" s="264" t="b">
        <f>IF(AND(NOT(ISBLANK('5. SchD - Staffing Information'!H43))),IF(OR(AND(NOT(ISBLANK('5. SchD - Staffing Information'!I43))),AND(NOT(ISBLANK('5. SchD - Staffing Information'!J43))),),TRUE,FALSE),TRUE)</f>
        <v>1</v>
      </c>
      <c r="N62" s="264" t="s">
        <v>549</v>
      </c>
      <c r="O62" s="225" t="b">
        <f>IF(AND(NOT(ISBLANK('3. SchB - Program &amp; Operations'!E54)),IF('3. SchB - Program &amp; Operations'!E54&gt;=0,TRUE,FALSE)),TRUE,FALSE)</f>
        <v>0</v>
      </c>
      <c r="P62" s="225" t="s">
        <v>550</v>
      </c>
      <c r="Q62" s="180" t="s">
        <v>145</v>
      </c>
    </row>
    <row r="63" spans="3:17" x14ac:dyDescent="0.35">
      <c r="C63" s="287" t="b">
        <f>IF(AND(NOT(ISBLANK('5. SchD - Staffing Information'!P38))),AND(NOT(ISBLANK('5. SchD - Staffing Information'!J38))),TRUE)</f>
        <v>1</v>
      </c>
      <c r="D63" s="286" t="s">
        <v>551</v>
      </c>
      <c r="E63" s="283" t="b">
        <f>IF(AND(NOT(ISBLANK('5. SchD - Staffing Information'!J39))),AND(NOT(ISBLANK('5. SchD - Staffing Information'!P39))),TRUE)</f>
        <v>1</v>
      </c>
      <c r="F63" s="283" t="s">
        <v>552</v>
      </c>
      <c r="G63" s="261" t="b">
        <f>IF(AND(NOT(ISBLANK('5. SchD - Staffing Information'!O40))),AND(NOT(ISBLANK('5. SchD - Staffing Information'!I40))),TRUE)</f>
        <v>1</v>
      </c>
      <c r="H63" s="261" t="s">
        <v>553</v>
      </c>
      <c r="I63" s="275" t="b">
        <f>IF(AND(NOT(ISBLANK('5. SchD - Staffing Information'!I41))),AND(NOT(ISBLANK('5. SchD - Staffing Information'!O41))),TRUE)</f>
        <v>1</v>
      </c>
      <c r="J63" s="275" t="s">
        <v>554</v>
      </c>
      <c r="K63" s="271" t="b">
        <f>IF(OR(AND(NOT(ISBLANK('5. SchD - Staffing Information'!I43))),AND(NOT(ISBLANK('5. SchD - Staffing Information'!J43)))),AND(NOT(ISBLANK('5. SchD - Staffing Information'!H43))),TRUE)</f>
        <v>1</v>
      </c>
      <c r="L63" s="271" t="s">
        <v>555</v>
      </c>
      <c r="M63" s="264" t="b">
        <f>IF(AND(NOT(ISBLANK('5. SchD - Staffing Information'!H44))),IF(OR(AND(NOT(ISBLANK('5. SchD - Staffing Information'!I44))),AND(NOT(ISBLANK('5. SchD - Staffing Information'!J44))),),TRUE,FALSE),TRUE)</f>
        <v>1</v>
      </c>
      <c r="N63" s="264" t="s">
        <v>556</v>
      </c>
      <c r="Q63" s="180"/>
    </row>
    <row r="64" spans="3:17" x14ac:dyDescent="0.35">
      <c r="C64" s="287" t="b">
        <f>IF(AND(NOT(ISBLANK('5. SchD - Staffing Information'!P39))),AND(NOT(ISBLANK('5. SchD - Staffing Information'!J39))),TRUE)</f>
        <v>1</v>
      </c>
      <c r="D64" s="286" t="s">
        <v>557</v>
      </c>
      <c r="E64" s="283" t="b">
        <f>IF(AND(NOT(ISBLANK('5. SchD - Staffing Information'!J40))),AND(NOT(ISBLANK('5. SchD - Staffing Information'!P40))),TRUE)</f>
        <v>1</v>
      </c>
      <c r="F64" s="283" t="s">
        <v>558</v>
      </c>
      <c r="G64" s="261" t="b">
        <f>IF(AND(NOT(ISBLANK('5. SchD - Staffing Information'!O41))),AND(NOT(ISBLANK('5. SchD - Staffing Information'!I41))),TRUE)</f>
        <v>1</v>
      </c>
      <c r="H64" s="261" t="s">
        <v>559</v>
      </c>
      <c r="I64" s="275" t="b">
        <f>IF(AND(NOT(ISBLANK('5. SchD - Staffing Information'!I42))),AND(NOT(ISBLANK('5. SchD - Staffing Information'!O42))),TRUE)</f>
        <v>1</v>
      </c>
      <c r="J64" s="275" t="s">
        <v>560</v>
      </c>
      <c r="K64" s="271" t="b">
        <f>IF(OR(AND(NOT(ISBLANK('5. SchD - Staffing Information'!I44))),AND(NOT(ISBLANK('5. SchD - Staffing Information'!J44)))),AND(NOT(ISBLANK('5. SchD - Staffing Information'!H44))),TRUE)</f>
        <v>1</v>
      </c>
      <c r="L64" s="271" t="s">
        <v>561</v>
      </c>
      <c r="M64" s="264" t="b">
        <f>IF(AND(NOT(ISBLANK('5. SchD - Staffing Information'!H45))),IF(OR(AND(NOT(ISBLANK('5. SchD - Staffing Information'!I45))),AND(NOT(ISBLANK('5. SchD - Staffing Information'!J45))),),TRUE,FALSE),TRUE)</f>
        <v>1</v>
      </c>
      <c r="N64" s="264" t="s">
        <v>562</v>
      </c>
      <c r="Q64" s="180"/>
    </row>
    <row r="65" spans="1:17" x14ac:dyDescent="0.35">
      <c r="C65" s="287" t="b">
        <f>IF(AND(NOT(ISBLANK('5. SchD - Staffing Information'!P40))),AND(NOT(ISBLANK('5. SchD - Staffing Information'!J40))),TRUE)</f>
        <v>1</v>
      </c>
      <c r="D65" s="286" t="s">
        <v>563</v>
      </c>
      <c r="E65" s="283" t="b">
        <f>IF(AND(NOT(ISBLANK('5. SchD - Staffing Information'!J41))),AND(NOT(ISBLANK('5. SchD - Staffing Information'!P41))),TRUE)</f>
        <v>1</v>
      </c>
      <c r="F65" s="283" t="s">
        <v>564</v>
      </c>
      <c r="G65" s="261" t="b">
        <f>IF(AND(NOT(ISBLANK('5. SchD - Staffing Information'!O42))),AND(NOT(ISBLANK('5. SchD - Staffing Information'!I42))),TRUE)</f>
        <v>1</v>
      </c>
      <c r="H65" s="261" t="s">
        <v>565</v>
      </c>
      <c r="I65" s="275" t="b">
        <f>IF(AND(NOT(ISBLANK('5. SchD - Staffing Information'!I43))),AND(NOT(ISBLANK('5. SchD - Staffing Information'!O43))),TRUE)</f>
        <v>1</v>
      </c>
      <c r="J65" s="275" t="s">
        <v>566</v>
      </c>
      <c r="K65" s="271" t="b">
        <f>IF(OR(AND(NOT(ISBLANK('5. SchD - Staffing Information'!I45))),AND(NOT(ISBLANK('5. SchD - Staffing Information'!J45)))),AND(NOT(ISBLANK('5. SchD - Staffing Information'!H45))),TRUE)</f>
        <v>1</v>
      </c>
      <c r="L65" s="271" t="s">
        <v>567</v>
      </c>
      <c r="M65" s="264" t="b">
        <f>IF(AND(NOT(ISBLANK('5. SchD - Staffing Information'!H46))),IF(OR(AND(NOT(ISBLANK('5. SchD - Staffing Information'!I46))),AND(NOT(ISBLANK('5. SchD - Staffing Information'!J46))),),TRUE,FALSE),TRUE)</f>
        <v>1</v>
      </c>
      <c r="N65" s="264" t="s">
        <v>568</v>
      </c>
      <c r="Q65" s="180"/>
    </row>
    <row r="66" spans="1:17" x14ac:dyDescent="0.35">
      <c r="C66" s="287" t="b">
        <f>IF(AND(NOT(ISBLANK('5. SchD - Staffing Information'!P41))),AND(NOT(ISBLANK('5. SchD - Staffing Information'!J41))),TRUE)</f>
        <v>1</v>
      </c>
      <c r="D66" s="286" t="s">
        <v>569</v>
      </c>
      <c r="E66" s="283" t="b">
        <f>IF(AND(NOT(ISBLANK('5. SchD - Staffing Information'!J42))),AND(NOT(ISBLANK('5. SchD - Staffing Information'!P42))),TRUE)</f>
        <v>1</v>
      </c>
      <c r="F66" s="283" t="s">
        <v>570</v>
      </c>
      <c r="G66" s="261" t="b">
        <f>IF(AND(NOT(ISBLANK('5. SchD - Staffing Information'!O43))),AND(NOT(ISBLANK('5. SchD - Staffing Information'!I43))),TRUE)</f>
        <v>1</v>
      </c>
      <c r="H66" s="261" t="s">
        <v>571</v>
      </c>
      <c r="I66" s="275" t="b">
        <f>IF(AND(NOT(ISBLANK('5. SchD - Staffing Information'!I44))),AND(NOT(ISBLANK('5. SchD - Staffing Information'!O44))),TRUE)</f>
        <v>1</v>
      </c>
      <c r="J66" s="275" t="s">
        <v>572</v>
      </c>
      <c r="K66" s="271" t="b">
        <f>IF(OR(AND(NOT(ISBLANK('5. SchD - Staffing Information'!I46))),AND(NOT(ISBLANK('5. SchD - Staffing Information'!J46)))),AND(NOT(ISBLANK('5. SchD - Staffing Information'!H46))),TRUE)</f>
        <v>1</v>
      </c>
      <c r="L66" s="271" t="s">
        <v>573</v>
      </c>
      <c r="M66" s="264" t="b">
        <f>IF(AND(NOT(ISBLANK('5. SchD - Staffing Information'!H47))),IF(OR(AND(NOT(ISBLANK('5. SchD - Staffing Information'!I47))),AND(NOT(ISBLANK('5. SchD - Staffing Information'!J47))),),TRUE,FALSE),TRUE)</f>
        <v>1</v>
      </c>
      <c r="N66" s="264" t="s">
        <v>574</v>
      </c>
      <c r="Q66" s="180"/>
    </row>
    <row r="67" spans="1:17" x14ac:dyDescent="0.35">
      <c r="C67" s="287" t="b">
        <f>IF(AND(NOT(ISBLANK('5. SchD - Staffing Information'!P42))),AND(NOT(ISBLANK('5. SchD - Staffing Information'!J42))),TRUE)</f>
        <v>1</v>
      </c>
      <c r="D67" s="286" t="s">
        <v>575</v>
      </c>
      <c r="E67" s="283" t="b">
        <f>IF(AND(NOT(ISBLANK('5. SchD - Staffing Information'!J43))),AND(NOT(ISBLANK('5. SchD - Staffing Information'!P43))),TRUE)</f>
        <v>1</v>
      </c>
      <c r="F67" s="283" t="s">
        <v>576</v>
      </c>
      <c r="G67" s="261" t="b">
        <f>IF(AND(NOT(ISBLANK('5. SchD - Staffing Information'!O44))),AND(NOT(ISBLANK('5. SchD - Staffing Information'!I44))),TRUE)</f>
        <v>1</v>
      </c>
      <c r="H67" s="261" t="s">
        <v>577</v>
      </c>
      <c r="I67" s="275" t="b">
        <f>IF(AND(NOT(ISBLANK('5. SchD - Staffing Information'!I45))),AND(NOT(ISBLANK('5. SchD - Staffing Information'!O45))),TRUE)</f>
        <v>1</v>
      </c>
      <c r="J67" s="275" t="s">
        <v>578</v>
      </c>
      <c r="K67" s="271" t="b">
        <f>IF(OR(AND(NOT(ISBLANK('5. SchD - Staffing Information'!I47))),AND(NOT(ISBLANK('5. SchD - Staffing Information'!J47)))),AND(NOT(ISBLANK('5. SchD - Staffing Information'!H47))),TRUE)</f>
        <v>1</v>
      </c>
      <c r="L67" s="271" t="s">
        <v>579</v>
      </c>
      <c r="M67" s="264" t="b">
        <f>IF(AND(NOT(ISBLANK('5. SchD - Staffing Information'!H48))),IF(OR(AND(NOT(ISBLANK('5. SchD - Staffing Information'!I48))),AND(NOT(ISBLANK('5. SchD - Staffing Information'!J48))),),TRUE,FALSE),TRUE)</f>
        <v>1</v>
      </c>
      <c r="N67" s="264" t="s">
        <v>580</v>
      </c>
      <c r="Q67" s="180"/>
    </row>
    <row r="68" spans="1:17" x14ac:dyDescent="0.35">
      <c r="C68" s="287" t="b">
        <f>IF(AND(NOT(ISBLANK('5. SchD - Staffing Information'!P43))),AND(NOT(ISBLANK('5. SchD - Staffing Information'!J43))),TRUE)</f>
        <v>1</v>
      </c>
      <c r="D68" s="286" t="s">
        <v>581</v>
      </c>
      <c r="E68" s="283" t="b">
        <f>IF(AND(NOT(ISBLANK('5. SchD - Staffing Information'!J44))),AND(NOT(ISBLANK('5. SchD - Staffing Information'!P44))),TRUE)</f>
        <v>1</v>
      </c>
      <c r="F68" s="283" t="s">
        <v>582</v>
      </c>
      <c r="G68" s="261" t="b">
        <f>IF(AND(NOT(ISBLANK('5. SchD - Staffing Information'!O45))),AND(NOT(ISBLANK('5. SchD - Staffing Information'!I45))),TRUE)</f>
        <v>1</v>
      </c>
      <c r="H68" s="261" t="s">
        <v>583</v>
      </c>
      <c r="I68" s="275" t="b">
        <f>IF(AND(NOT(ISBLANK('5. SchD - Staffing Information'!I46))),AND(NOT(ISBLANK('5. SchD - Staffing Information'!O46))),TRUE)</f>
        <v>1</v>
      </c>
      <c r="J68" s="275" t="s">
        <v>584</v>
      </c>
      <c r="K68" s="271" t="b">
        <f>IF(OR(AND(NOT(ISBLANK('5. SchD - Staffing Information'!I48))),AND(NOT(ISBLANK('5. SchD - Staffing Information'!J48)))),AND(NOT(ISBLANK('5. SchD - Staffing Information'!H48))),TRUE)</f>
        <v>1</v>
      </c>
      <c r="L68" s="271" t="s">
        <v>585</v>
      </c>
      <c r="M68" s="264" t="b">
        <f>IF(AND(NOT(ISBLANK('5. SchD - Staffing Information'!H49))),IF(OR(AND(NOT(ISBLANK('5. SchD - Staffing Information'!I49))),AND(NOT(ISBLANK('5. SchD - Staffing Information'!J49))),),TRUE,FALSE),TRUE)</f>
        <v>1</v>
      </c>
      <c r="N68" s="264" t="s">
        <v>586</v>
      </c>
      <c r="Q68" s="180"/>
    </row>
    <row r="69" spans="1:17" x14ac:dyDescent="0.35">
      <c r="C69" s="287" t="b">
        <f>IF(AND(NOT(ISBLANK('5. SchD - Staffing Information'!P44))),AND(NOT(ISBLANK('5. SchD - Staffing Information'!J44))),TRUE)</f>
        <v>1</v>
      </c>
      <c r="D69" s="286" t="s">
        <v>587</v>
      </c>
      <c r="E69" s="283" t="b">
        <f>IF(AND(NOT(ISBLANK('5. SchD - Staffing Information'!J45))),AND(NOT(ISBLANK('5. SchD - Staffing Information'!P45))),TRUE)</f>
        <v>1</v>
      </c>
      <c r="F69" s="283" t="s">
        <v>588</v>
      </c>
      <c r="G69" s="261" t="b">
        <f>IF(AND(NOT(ISBLANK('5. SchD - Staffing Information'!O46))),AND(NOT(ISBLANK('5. SchD - Staffing Information'!I46))),TRUE)</f>
        <v>1</v>
      </c>
      <c r="H69" s="261" t="s">
        <v>589</v>
      </c>
      <c r="I69" s="275" t="b">
        <f>IF(AND(NOT(ISBLANK('5. SchD - Staffing Information'!I47))),AND(NOT(ISBLANK('5. SchD - Staffing Information'!O47))),TRUE)</f>
        <v>1</v>
      </c>
      <c r="J69" s="275" t="s">
        <v>590</v>
      </c>
      <c r="K69" s="271" t="b">
        <f>IF(OR(AND(NOT(ISBLANK('5. SchD - Staffing Information'!I49))),AND(NOT(ISBLANK('5. SchD - Staffing Information'!J49)))),AND(NOT(ISBLANK('5. SchD - Staffing Information'!H49))),TRUE)</f>
        <v>1</v>
      </c>
      <c r="L69" s="271" t="s">
        <v>591</v>
      </c>
      <c r="M69" s="264" t="b">
        <f>IF(AND(NOT(ISBLANK('5. SchD - Staffing Information'!H50))),IF(OR(AND(NOT(ISBLANK('5. SchD - Staffing Information'!I50))),AND(NOT(ISBLANK('5. SchD - Staffing Information'!J50))),),TRUE,FALSE),TRUE)</f>
        <v>1</v>
      </c>
      <c r="N69" s="264" t="s">
        <v>592</v>
      </c>
      <c r="Q69" s="180"/>
    </row>
    <row r="70" spans="1:17" x14ac:dyDescent="0.35">
      <c r="C70" s="287" t="b">
        <f>IF(AND(NOT(ISBLANK('5. SchD - Staffing Information'!P45))),AND(NOT(ISBLANK('5. SchD - Staffing Information'!J45))),TRUE)</f>
        <v>1</v>
      </c>
      <c r="D70" s="286" t="s">
        <v>593</v>
      </c>
      <c r="E70" s="283" t="b">
        <f>IF(AND(NOT(ISBLANK('5. SchD - Staffing Information'!J46))),AND(NOT(ISBLANK('5. SchD - Staffing Information'!P46))),TRUE)</f>
        <v>1</v>
      </c>
      <c r="F70" s="283" t="s">
        <v>594</v>
      </c>
      <c r="G70" s="261" t="b">
        <f>IF(AND(NOT(ISBLANK('5. SchD - Staffing Information'!O47))),AND(NOT(ISBLANK('5. SchD - Staffing Information'!I47))),TRUE)</f>
        <v>1</v>
      </c>
      <c r="H70" s="261" t="s">
        <v>595</v>
      </c>
      <c r="I70" s="275" t="b">
        <f>IF(AND(NOT(ISBLANK('5. SchD - Staffing Information'!I48))),AND(NOT(ISBLANK('5. SchD - Staffing Information'!O48))),TRUE)</f>
        <v>1</v>
      </c>
      <c r="J70" s="275" t="s">
        <v>596</v>
      </c>
      <c r="K70" s="271" t="b">
        <f>IF(OR(AND(NOT(ISBLANK('5. SchD - Staffing Information'!I50))),AND(NOT(ISBLANK('5. SchD - Staffing Information'!J50)))),AND(NOT(ISBLANK('5. SchD - Staffing Information'!H50))),TRUE)</f>
        <v>1</v>
      </c>
      <c r="L70" s="271" t="s">
        <v>597</v>
      </c>
      <c r="Q70" s="180"/>
    </row>
    <row r="71" spans="1:17" x14ac:dyDescent="0.35">
      <c r="C71" s="287" t="b">
        <f>IF(AND(NOT(ISBLANK('5. SchD - Staffing Information'!P46))),AND(NOT(ISBLANK('5. SchD - Staffing Information'!J46))),TRUE)</f>
        <v>1</v>
      </c>
      <c r="D71" s="286" t="s">
        <v>598</v>
      </c>
      <c r="E71" s="283" t="b">
        <f>IF(AND(NOT(ISBLANK('5. SchD - Staffing Information'!J47))),AND(NOT(ISBLANK('5. SchD - Staffing Information'!P47))),TRUE)</f>
        <v>1</v>
      </c>
      <c r="F71" s="283" t="s">
        <v>599</v>
      </c>
      <c r="G71" s="261" t="b">
        <f>IF(AND(NOT(ISBLANK('5. SchD - Staffing Information'!O48))),AND(NOT(ISBLANK('5. SchD - Staffing Information'!I48))),TRUE)</f>
        <v>1</v>
      </c>
      <c r="H71" s="261" t="s">
        <v>600</v>
      </c>
      <c r="I71" s="275" t="b">
        <f>IF(AND(NOT(ISBLANK('5. SchD - Staffing Information'!I49))),AND(NOT(ISBLANK('5. SchD - Staffing Information'!O49))),TRUE)</f>
        <v>1</v>
      </c>
      <c r="J71" s="275" t="s">
        <v>601</v>
      </c>
      <c r="Q71" s="180"/>
    </row>
    <row r="72" spans="1:17" x14ac:dyDescent="0.35">
      <c r="C72" s="287" t="b">
        <f>IF(AND(NOT(ISBLANK('5. SchD - Staffing Information'!P47))),AND(NOT(ISBLANK('5. SchD - Staffing Information'!J47))),TRUE)</f>
        <v>1</v>
      </c>
      <c r="D72" s="286" t="s">
        <v>602</v>
      </c>
      <c r="E72" s="283" t="b">
        <f>IF(AND(NOT(ISBLANK('5. SchD - Staffing Information'!J48))),AND(NOT(ISBLANK('5. SchD - Staffing Information'!P48))),TRUE)</f>
        <v>1</v>
      </c>
      <c r="F72" s="283" t="s">
        <v>603</v>
      </c>
      <c r="G72" s="261" t="b">
        <f>IF(AND(NOT(ISBLANK('5. SchD - Staffing Information'!O49))),AND(NOT(ISBLANK('5. SchD - Staffing Information'!I49))),TRUE)</f>
        <v>1</v>
      </c>
      <c r="H72" s="261" t="s">
        <v>604</v>
      </c>
      <c r="I72" s="275" t="b">
        <f>IF(AND(NOT(ISBLANK('5. SchD - Staffing Information'!I50))),AND(NOT(ISBLANK('5. SchD - Staffing Information'!O50))),TRUE)</f>
        <v>1</v>
      </c>
      <c r="J72" s="275" t="s">
        <v>605</v>
      </c>
      <c r="Q72" s="180"/>
    </row>
    <row r="73" spans="1:17" x14ac:dyDescent="0.35">
      <c r="C73" s="287" t="b">
        <f>IF(AND(NOT(ISBLANK('5. SchD - Staffing Information'!P48))),AND(NOT(ISBLANK('5. SchD - Staffing Information'!J48))),TRUE)</f>
        <v>1</v>
      </c>
      <c r="D73" s="286" t="s">
        <v>606</v>
      </c>
      <c r="E73" s="283" t="b">
        <f>IF(AND(NOT(ISBLANK('5. SchD - Staffing Information'!J49))),AND(NOT(ISBLANK('5. SchD - Staffing Information'!P49))),TRUE)</f>
        <v>1</v>
      </c>
      <c r="F73" s="283" t="s">
        <v>607</v>
      </c>
      <c r="G73" s="261" t="b">
        <f>IF(AND(NOT(ISBLANK('5. SchD - Staffing Information'!O50))),AND(NOT(ISBLANK('5. SchD - Staffing Information'!I50))),TRUE)</f>
        <v>1</v>
      </c>
      <c r="H73" s="261" t="s">
        <v>608</v>
      </c>
      <c r="Q73" s="180"/>
    </row>
    <row r="74" spans="1:17" x14ac:dyDescent="0.35">
      <c r="C74" s="287" t="b">
        <f>IF(AND(NOT(ISBLANK('5. SchD - Staffing Information'!P49))),AND(NOT(ISBLANK('5. SchD - Staffing Information'!J49))),TRUE)</f>
        <v>1</v>
      </c>
      <c r="D74" s="286" t="s">
        <v>609</v>
      </c>
      <c r="E74" s="283" t="b">
        <f>IF(AND(NOT(ISBLANK('5. SchD - Staffing Information'!J50))),AND(NOT(ISBLANK('5. SchD - Staffing Information'!P50))),TRUE)</f>
        <v>1</v>
      </c>
      <c r="F74" s="283" t="s">
        <v>610</v>
      </c>
      <c r="Q74" s="180"/>
    </row>
    <row r="75" spans="1:17" x14ac:dyDescent="0.35">
      <c r="C75" s="287" t="b">
        <f>IF(AND(NOT(ISBLANK('5. SchD - Staffing Information'!P50))),AND(NOT(ISBLANK('5. SchD - Staffing Information'!J50))),TRUE)</f>
        <v>1</v>
      </c>
      <c r="D75" s="286" t="s">
        <v>611</v>
      </c>
      <c r="Q75" s="180"/>
    </row>
    <row r="76" spans="1:17" ht="15" thickBot="1" x14ac:dyDescent="0.4">
      <c r="A76" s="2" t="b">
        <f>IF(SUM('5. SchD - Staffing Information'!N23,'5. SchD - Staffing Information'!Q23,'5. SchD - Staffing Information'!R23)='5. SchD - Staffing Information'!F23,TRUE,FALSE)</f>
        <v>1</v>
      </c>
      <c r="B76" t="s">
        <v>612</v>
      </c>
    </row>
    <row r="77" spans="1:17" ht="15" thickBot="1" x14ac:dyDescent="0.4">
      <c r="A77" s="61" t="b">
        <f>IF(AND(NOT(ISBLANK('4. SchC - Transportation'!D8)),IF('4. SchC - Transportation'!D8&gt;0,TRUE,FALSE)),AND(NOT(ISBLANK('8. SchG - Statement of Revenue'!D21)),IF('8. SchG - Statement of Revenue'!D21&gt;0,TRUE,FALSE)),TRUE)</f>
        <v>1</v>
      </c>
      <c r="B77" t="s">
        <v>613</v>
      </c>
      <c r="I77" s="292" t="b">
        <f>IF(AND(NOT(ISBLANK('3. SchB - Program &amp; Operations'!D9)),IF('3. SchB - Program &amp; Operations'!D9&gt;0,TRUE,FALSE)),TRUE,FALSE)</f>
        <v>0</v>
      </c>
      <c r="J77" s="293" t="s">
        <v>614</v>
      </c>
    </row>
    <row r="78" spans="1:17" ht="15" thickBot="1" x14ac:dyDescent="0.4">
      <c r="A78" s="2" t="b">
        <f>IF(AND(NOT(ISBLANK('9. Accuracy of Report'!D46)),NOT(ISBLANK('9. Accuracy of Report'!D47)),NOT(ISBLANK('9. Accuracy of Report'!D48))),TRUE,FALSE)</f>
        <v>0</v>
      </c>
      <c r="B78" t="s">
        <v>615</v>
      </c>
      <c r="I78" s="294" t="b">
        <f>IF(AND(NOT(ISBLANK('3. SchB - Program &amp; Operations'!D10)),IF('3. SchB - Program &amp; Operations'!D10&gt;0,TRUE,FALSE)),TRUE,FALSE)</f>
        <v>0</v>
      </c>
      <c r="J78" s="295" t="s">
        <v>616</v>
      </c>
      <c r="K78" s="298" t="b">
        <f>IF(AND(NOT(ISBLANK('3. SchB - Program &amp; Operations'!D20)),IF('3. SchB - Program &amp; Operations'!D20&gt;0,TRUE,FALSE)),TRUE,FALSE)</f>
        <v>0</v>
      </c>
      <c r="L78" s="299" t="s">
        <v>617</v>
      </c>
    </row>
    <row r="79" spans="1:17" x14ac:dyDescent="0.35">
      <c r="A79" s="2" t="b">
        <f>IF(AND(NOT(ISBLANK('8. SchG - Statement of Revenue'!D21)),IF('8. SchG - Statement of Revenue'!D21&gt;0,TRUE,FALSE)),AND(NOT(ISBLANK('4. SchC - Transportation'!D8)),IF('4. SchC - Transportation'!D8&gt;0,TRUE,FALSE)),TRUE)</f>
        <v>1</v>
      </c>
      <c r="B79" t="s">
        <v>618</v>
      </c>
      <c r="I79" s="294" t="b">
        <f>IF(AND(NOT(ISBLANK('3. SchB - Program &amp; Operations'!D11)),IF('3. SchB - Program &amp; Operations'!D11&gt;0,TRUE,FALSE)),TRUE,FALSE)</f>
        <v>0</v>
      </c>
      <c r="J79" s="295" t="s">
        <v>619</v>
      </c>
      <c r="K79" s="283" t="b">
        <f>IF(AND(NOT(ISBLANK('3. SchB - Program &amp; Operations'!D21)),IF('3. SchB - Program &amp; Operations'!D21&gt;0,TRUE,FALSE)),TRUE,FALSE)</f>
        <v>0</v>
      </c>
      <c r="L79" s="283" t="s">
        <v>620</v>
      </c>
      <c r="M79" s="302" t="b">
        <f>IF(LegalRelationship= "Select Legal Relationship:",TRUE,FALSE)</f>
        <v>1</v>
      </c>
      <c r="N79" s="303" t="s">
        <v>621</v>
      </c>
    </row>
    <row r="80" spans="1:17" ht="16" thickBot="1" x14ac:dyDescent="0.4">
      <c r="A80" s="287" t="b">
        <f>IF(OR(HSDV21_1,HSDV21_2,HSDV21_3,HSDV21_4),AND(NOT(ISBLANK('3. SchB - Program &amp; Operations'!D13)),IF('3. SchB - Program &amp; Operations'!D13&gt;0,TRUE,FALSE)),TRUE)</f>
        <v>1</v>
      </c>
      <c r="B80" s="286" t="s">
        <v>622</v>
      </c>
      <c r="C80" s="288" t="s">
        <v>339</v>
      </c>
      <c r="D80" s="288" t="s">
        <v>339</v>
      </c>
      <c r="E80" s="288" t="s">
        <v>339</v>
      </c>
      <c r="F80" s="288" t="s">
        <v>339</v>
      </c>
      <c r="G80" s="288" t="s">
        <v>339</v>
      </c>
      <c r="H80" s="289" t="s">
        <v>340</v>
      </c>
      <c r="I80" s="290" t="b">
        <f>IF(AND(NOT(ISBLANK('3. SchB - Program &amp; Operations'!D12)),IF('3. SchB - Program &amp; Operations'!D12&gt;0,TRUE,FALSE)),TRUE,FALSE)</f>
        <v>0</v>
      </c>
      <c r="J80" s="291" t="s">
        <v>623</v>
      </c>
      <c r="K80" s="283" t="b">
        <f>IF(AND(NOT(ISBLANK('3. SchB - Program &amp; Operations'!D22)),IF('3. SchB - Program &amp; Operations'!D22&gt;0,TRUE,FALSE)),TRUE,FALSE)</f>
        <v>0</v>
      </c>
      <c r="L80" s="283" t="s">
        <v>624</v>
      </c>
      <c r="M80" s="304" t="b">
        <f>IF(FinancialRelationship= "Select Financial Relationship:",TRUE,FALSE)</f>
        <v>1</v>
      </c>
      <c r="N80" s="305" t="s">
        <v>625</v>
      </c>
    </row>
    <row r="81" spans="1:14" ht="16" thickBot="1" x14ac:dyDescent="0.4">
      <c r="A81" s="282" t="b">
        <f>IF(OR(HSDV22_1,HSDV22_2,HSDV22_3,HSDV22_4),AND(NOT(ISBLANK('3. SchB - Program &amp; Operations'!D24)),IF('3. SchB - Program &amp; Operations'!D24&gt;0,TRUE,FALSE)),TRUE)</f>
        <v>1</v>
      </c>
      <c r="B81" s="283" t="s">
        <v>626</v>
      </c>
      <c r="C81" s="284" t="s">
        <v>339</v>
      </c>
      <c r="D81" s="284" t="s">
        <v>339</v>
      </c>
      <c r="E81" s="284" t="s">
        <v>339</v>
      </c>
      <c r="F81" s="284" t="s">
        <v>339</v>
      </c>
      <c r="G81" s="284" t="s">
        <v>339</v>
      </c>
      <c r="H81" s="284" t="s">
        <v>339</v>
      </c>
      <c r="I81" s="284" t="s">
        <v>339</v>
      </c>
      <c r="J81" s="285" t="s">
        <v>340</v>
      </c>
      <c r="K81" s="296" t="b">
        <f>IF(AND(NOT(ISBLANK('3. SchB - Program &amp; Operations'!D23)),IF('3. SchB - Program &amp; Operations'!D23&gt;0,TRUE,FALSE)),TRUE,FALSE)</f>
        <v>0</v>
      </c>
      <c r="L81" s="297" t="s">
        <v>627</v>
      </c>
      <c r="M81" s="304" t="b">
        <f>IF(ProgramClientType= "Select Program Type(s)/Client Types:",TRUE,FALSE)</f>
        <v>1</v>
      </c>
      <c r="N81" s="305" t="s">
        <v>628</v>
      </c>
    </row>
    <row r="82" spans="1:14" ht="16" thickBot="1" x14ac:dyDescent="0.4">
      <c r="A82" s="279" t="b">
        <f>NOT(OR(HSDV23_1,HSDV23_2,HSDV23_3,HSDV23_4))</f>
        <v>0</v>
      </c>
      <c r="B82" s="261" t="s">
        <v>629</v>
      </c>
      <c r="C82" s="280" t="s">
        <v>339</v>
      </c>
      <c r="D82" s="280" t="s">
        <v>339</v>
      </c>
      <c r="E82" s="280" t="s">
        <v>339</v>
      </c>
      <c r="F82" s="280" t="s">
        <v>339</v>
      </c>
      <c r="G82" s="280" t="s">
        <v>339</v>
      </c>
      <c r="H82" s="280" t="s">
        <v>339</v>
      </c>
      <c r="I82" s="280" t="s">
        <v>339</v>
      </c>
      <c r="J82" s="280" t="s">
        <v>339</v>
      </c>
      <c r="K82" s="280" t="s">
        <v>339</v>
      </c>
      <c r="L82" s="281" t="s">
        <v>340</v>
      </c>
      <c r="M82" s="300" t="b">
        <f>IF(OtherCostReports= "Select Other Cost Reports:",TRUE,FALSE)</f>
        <v>1</v>
      </c>
      <c r="N82" s="301" t="s">
        <v>630</v>
      </c>
    </row>
    <row r="83" spans="1:14" x14ac:dyDescent="0.35">
      <c r="A83" s="2" t="b">
        <f>AND(HSDV01,HSDV02,HSDV03,HSDV04,HSDV05,HSDV06,HSDV07,HSDV08,HSDV10,HSDV11,HSDV12,HSDV13,HSDV14,HSDV15,HSDV16,HSDV17,HSDV18,HSDV19)</f>
        <v>0</v>
      </c>
      <c r="B83" t="s">
        <v>631</v>
      </c>
    </row>
    <row r="84" spans="1:14" x14ac:dyDescent="0.35">
      <c r="A84" s="2" t="b">
        <f>AND(IF('9. Accuracy of Report'!E52=NAR,TRUE,FALSE),IF('9. Accuracy of Report'!E53=NAR,TRUE,FALSE),IF('9. Accuracy of Report'!E72=NAR,TRUE,FALSE),IF('9. Accuracy of Report'!E54=NAR,TRUE,FALSE),IF('9. Accuracy of Report'!E55=NAR,TRUE,FALSE),IF('9. Accuracy of Report'!E56=NAR,TRUE,FALSE),IF('9. Accuracy of Report'!E60=NAR,TRUE,FALSE),IF('9. Accuracy of Report'!E61=NAR,TRUE,FALSE),IF('9. Accuracy of Report'!E63=NAR,TRUE,FALSE),IF('9. Accuracy of Report'!E64=NAR,TRUE,FALSE),IF('9. Accuracy of Report'!E65=NAR,TRUE,FALSE),IF('9. Accuracy of Report'!E66=NAR,TRUE,FALSE))</f>
        <v>0</v>
      </c>
      <c r="B84" t="s">
        <v>632</v>
      </c>
    </row>
    <row r="85" spans="1:14" x14ac:dyDescent="0.35">
      <c r="A85" s="2" t="b">
        <f>IF(AND(cfProviderSelected),TRUE,FALSE)</f>
        <v>0</v>
      </c>
      <c r="B85" t="s">
        <v>633</v>
      </c>
    </row>
    <row r="86" spans="1:14" x14ac:dyDescent="0.35">
      <c r="A86" t="e">
        <f>OrgID&amp;"_"&amp;ProviderName&amp;"_ADHCRFY"&amp;RIGHT(FiscalYear,2)&amp;".xlsm"</f>
        <v>#N/A</v>
      </c>
      <c r="B86" t="s">
        <v>634</v>
      </c>
    </row>
    <row r="87" spans="1:14" x14ac:dyDescent="0.35">
      <c r="A87" s="2"/>
      <c r="B87" s="185" t="s">
        <v>635</v>
      </c>
    </row>
    <row r="88" spans="1:14" x14ac:dyDescent="0.35">
      <c r="A88" s="178"/>
    </row>
    <row r="91" spans="1:14" x14ac:dyDescent="0.35">
      <c r="A91" s="42" t="s">
        <v>636</v>
      </c>
    </row>
    <row r="92" spans="1:14" x14ac:dyDescent="0.35">
      <c r="A92" s="43" t="s">
        <v>34</v>
      </c>
    </row>
    <row r="93" spans="1:14" x14ac:dyDescent="0.35">
      <c r="A93" s="43" t="s">
        <v>637</v>
      </c>
    </row>
    <row r="94" spans="1:14" x14ac:dyDescent="0.35">
      <c r="A94" s="43" t="s">
        <v>638</v>
      </c>
    </row>
    <row r="95" spans="1:14" x14ac:dyDescent="0.35">
      <c r="A95" s="43" t="s">
        <v>639</v>
      </c>
    </row>
    <row r="97" spans="1:1" x14ac:dyDescent="0.35">
      <c r="A97" s="42" t="s">
        <v>640</v>
      </c>
    </row>
    <row r="98" spans="1:1" x14ac:dyDescent="0.35">
      <c r="A98" s="43" t="s">
        <v>35</v>
      </c>
    </row>
    <row r="99" spans="1:1" x14ac:dyDescent="0.35">
      <c r="A99" s="43" t="s">
        <v>641</v>
      </c>
    </row>
    <row r="100" spans="1:1" x14ac:dyDescent="0.35">
      <c r="A100" s="43" t="s">
        <v>642</v>
      </c>
    </row>
    <row r="102" spans="1:1" x14ac:dyDescent="0.35">
      <c r="A102" s="42" t="s">
        <v>643</v>
      </c>
    </row>
    <row r="103" spans="1:1" x14ac:dyDescent="0.35">
      <c r="A103" s="43" t="s">
        <v>120</v>
      </c>
    </row>
    <row r="104" spans="1:1" x14ac:dyDescent="0.35">
      <c r="A104" s="43" t="s">
        <v>644</v>
      </c>
    </row>
    <row r="105" spans="1:1" x14ac:dyDescent="0.35">
      <c r="A105" s="43" t="s">
        <v>645</v>
      </c>
    </row>
    <row r="106" spans="1:1" x14ac:dyDescent="0.35">
      <c r="A106" s="43" t="s">
        <v>646</v>
      </c>
    </row>
    <row r="107" spans="1:1" x14ac:dyDescent="0.35">
      <c r="A107" s="43" t="s">
        <v>647</v>
      </c>
    </row>
    <row r="108" spans="1:1" x14ac:dyDescent="0.35">
      <c r="A108" s="43" t="s">
        <v>648</v>
      </c>
    </row>
    <row r="109" spans="1:1" x14ac:dyDescent="0.35">
      <c r="A109" s="43" t="s">
        <v>117</v>
      </c>
    </row>
    <row r="110" spans="1:1" x14ac:dyDescent="0.35">
      <c r="A110" s="43"/>
    </row>
    <row r="111" spans="1:1" x14ac:dyDescent="0.35">
      <c r="A111" s="42" t="s">
        <v>649</v>
      </c>
    </row>
    <row r="112" spans="1:1" x14ac:dyDescent="0.35">
      <c r="A112" s="44" t="b">
        <v>1</v>
      </c>
    </row>
    <row r="113" spans="1:1" x14ac:dyDescent="0.35">
      <c r="A113" s="44" t="b">
        <v>0</v>
      </c>
    </row>
    <row r="114" spans="1:1" x14ac:dyDescent="0.35">
      <c r="A114" s="43"/>
    </row>
    <row r="115" spans="1:1" x14ac:dyDescent="0.35">
      <c r="A115" s="42" t="s">
        <v>650</v>
      </c>
    </row>
    <row r="116" spans="1:1" x14ac:dyDescent="0.35">
      <c r="A116" s="43" t="s">
        <v>37</v>
      </c>
    </row>
    <row r="117" spans="1:1" x14ac:dyDescent="0.35">
      <c r="A117" s="43" t="s">
        <v>651</v>
      </c>
    </row>
    <row r="118" spans="1:1" x14ac:dyDescent="0.35">
      <c r="A118" s="43" t="s">
        <v>652</v>
      </c>
    </row>
    <row r="119" spans="1:1" x14ac:dyDescent="0.35">
      <c r="A119" s="43" t="s">
        <v>653</v>
      </c>
    </row>
    <row r="120" spans="1:1" x14ac:dyDescent="0.35">
      <c r="A120" s="43"/>
    </row>
    <row r="121" spans="1:1" x14ac:dyDescent="0.35">
      <c r="A121" s="42" t="s">
        <v>654</v>
      </c>
    </row>
    <row r="122" spans="1:1" x14ac:dyDescent="0.35">
      <c r="A122" s="43" t="s">
        <v>39</v>
      </c>
    </row>
    <row r="123" spans="1:1" x14ac:dyDescent="0.35">
      <c r="A123" s="43" t="s">
        <v>2830</v>
      </c>
    </row>
    <row r="124" spans="1:1" x14ac:dyDescent="0.35">
      <c r="A124" s="43" t="s">
        <v>655</v>
      </c>
    </row>
    <row r="125" spans="1:1" x14ac:dyDescent="0.35">
      <c r="A125" s="43" t="s">
        <v>2831</v>
      </c>
    </row>
    <row r="126" spans="1:1" x14ac:dyDescent="0.35">
      <c r="A126" s="43" t="s">
        <v>2832</v>
      </c>
    </row>
    <row r="127" spans="1:1" x14ac:dyDescent="0.35">
      <c r="A127" s="43"/>
    </row>
    <row r="128" spans="1:1" x14ac:dyDescent="0.35">
      <c r="A128" s="42" t="s">
        <v>118</v>
      </c>
    </row>
    <row r="129" spans="1:2" x14ac:dyDescent="0.35">
      <c r="A129" s="43" t="s">
        <v>118</v>
      </c>
    </row>
    <row r="130" spans="1:2" x14ac:dyDescent="0.35">
      <c r="A130" s="43" t="s">
        <v>656</v>
      </c>
    </row>
    <row r="131" spans="1:2" x14ac:dyDescent="0.35">
      <c r="A131" s="43" t="s">
        <v>657</v>
      </c>
    </row>
    <row r="132" spans="1:2" x14ac:dyDescent="0.35">
      <c r="A132" s="43"/>
    </row>
    <row r="133" spans="1:2" x14ac:dyDescent="0.35">
      <c r="A133" s="43"/>
    </row>
    <row r="134" spans="1:2" x14ac:dyDescent="0.35">
      <c r="A134" s="43"/>
    </row>
    <row r="136" spans="1:2" x14ac:dyDescent="0.35">
      <c r="A136" s="222" t="s">
        <v>658</v>
      </c>
      <c r="B136" t="s">
        <v>314</v>
      </c>
    </row>
    <row r="137" spans="1:2" ht="15.5" x14ac:dyDescent="0.35">
      <c r="A137" s="223" t="s">
        <v>7</v>
      </c>
      <c r="B137" t="s">
        <v>25</v>
      </c>
    </row>
    <row r="138" spans="1:2" x14ac:dyDescent="0.35">
      <c r="A138" s="415" t="s">
        <v>659</v>
      </c>
      <c r="B138" s="417">
        <v>10899</v>
      </c>
    </row>
    <row r="139" spans="1:2" x14ac:dyDescent="0.35">
      <c r="A139" s="415" t="s">
        <v>660</v>
      </c>
      <c r="B139" s="418">
        <v>14294</v>
      </c>
    </row>
    <row r="140" spans="1:2" x14ac:dyDescent="0.35">
      <c r="A140" s="415" t="s">
        <v>661</v>
      </c>
      <c r="B140" s="418">
        <v>18804</v>
      </c>
    </row>
    <row r="141" spans="1:2" x14ac:dyDescent="0.35">
      <c r="A141" s="415" t="s">
        <v>662</v>
      </c>
      <c r="B141" s="418">
        <v>22377</v>
      </c>
    </row>
    <row r="142" spans="1:2" x14ac:dyDescent="0.35">
      <c r="A142" s="415" t="s">
        <v>663</v>
      </c>
      <c r="B142" s="417">
        <v>9932</v>
      </c>
    </row>
    <row r="143" spans="1:2" x14ac:dyDescent="0.35">
      <c r="A143" s="415" t="s">
        <v>664</v>
      </c>
      <c r="B143" s="417">
        <v>4865</v>
      </c>
    </row>
    <row r="144" spans="1:2" x14ac:dyDescent="0.35">
      <c r="A144" s="415" t="s">
        <v>665</v>
      </c>
      <c r="B144" s="418">
        <v>6775</v>
      </c>
    </row>
    <row r="145" spans="1:2" x14ac:dyDescent="0.35">
      <c r="A145" s="415" t="s">
        <v>666</v>
      </c>
      <c r="B145" s="417">
        <v>4814</v>
      </c>
    </row>
    <row r="146" spans="1:2" x14ac:dyDescent="0.35">
      <c r="A146" s="415" t="s">
        <v>667</v>
      </c>
      <c r="B146" s="418">
        <v>11877</v>
      </c>
    </row>
    <row r="147" spans="1:2" x14ac:dyDescent="0.35">
      <c r="A147" s="415" t="s">
        <v>668</v>
      </c>
      <c r="B147" s="417">
        <v>20746</v>
      </c>
    </row>
    <row r="148" spans="1:2" x14ac:dyDescent="0.35">
      <c r="A148" s="415" t="s">
        <v>669</v>
      </c>
      <c r="B148" s="417">
        <v>20747</v>
      </c>
    </row>
    <row r="149" spans="1:2" x14ac:dyDescent="0.35">
      <c r="A149" s="415" t="s">
        <v>670</v>
      </c>
      <c r="B149" s="417">
        <v>20748</v>
      </c>
    </row>
    <row r="150" spans="1:2" x14ac:dyDescent="0.35">
      <c r="A150" s="415" t="s">
        <v>671</v>
      </c>
      <c r="B150" s="418">
        <v>12831</v>
      </c>
    </row>
    <row r="151" spans="1:2" x14ac:dyDescent="0.35">
      <c r="A151" s="415" t="s">
        <v>672</v>
      </c>
      <c r="B151" s="418">
        <v>20139</v>
      </c>
    </row>
    <row r="152" spans="1:2" x14ac:dyDescent="0.35">
      <c r="A152" s="415" t="s">
        <v>673</v>
      </c>
      <c r="B152" s="418">
        <v>20716</v>
      </c>
    </row>
    <row r="153" spans="1:2" x14ac:dyDescent="0.35">
      <c r="A153" s="415" t="s">
        <v>674</v>
      </c>
      <c r="B153" s="417">
        <v>4783</v>
      </c>
    </row>
    <row r="154" spans="1:2" x14ac:dyDescent="0.35">
      <c r="A154" s="415" t="s">
        <v>675</v>
      </c>
      <c r="B154" s="418">
        <v>11378</v>
      </c>
    </row>
    <row r="155" spans="1:2" x14ac:dyDescent="0.35">
      <c r="A155" s="415" t="s">
        <v>676</v>
      </c>
      <c r="B155" s="418">
        <v>22560</v>
      </c>
    </row>
    <row r="156" spans="1:2" x14ac:dyDescent="0.35">
      <c r="A156" s="415" t="s">
        <v>677</v>
      </c>
      <c r="B156" s="418">
        <v>11256</v>
      </c>
    </row>
    <row r="157" spans="1:2" x14ac:dyDescent="0.35">
      <c r="A157" s="415" t="s">
        <v>678</v>
      </c>
      <c r="B157" s="418">
        <v>22378</v>
      </c>
    </row>
    <row r="158" spans="1:2" x14ac:dyDescent="0.35">
      <c r="A158" s="415" t="s">
        <v>679</v>
      </c>
      <c r="B158" s="418">
        <v>13082</v>
      </c>
    </row>
    <row r="159" spans="1:2" x14ac:dyDescent="0.35">
      <c r="A159" s="415" t="s">
        <v>680</v>
      </c>
      <c r="B159" s="418">
        <v>18803</v>
      </c>
    </row>
    <row r="160" spans="1:2" x14ac:dyDescent="0.35">
      <c r="A160" s="415" t="s">
        <v>681</v>
      </c>
      <c r="B160" s="418">
        <v>20433</v>
      </c>
    </row>
    <row r="161" spans="1:2" x14ac:dyDescent="0.35">
      <c r="A161" s="415" t="s">
        <v>682</v>
      </c>
      <c r="B161" s="418">
        <v>4843</v>
      </c>
    </row>
    <row r="162" spans="1:2" x14ac:dyDescent="0.35">
      <c r="A162" s="415" t="s">
        <v>683</v>
      </c>
      <c r="B162" s="418">
        <v>8392</v>
      </c>
    </row>
    <row r="163" spans="1:2" x14ac:dyDescent="0.35">
      <c r="A163" s="415" t="s">
        <v>684</v>
      </c>
      <c r="B163" s="418">
        <v>12937</v>
      </c>
    </row>
    <row r="164" spans="1:2" x14ac:dyDescent="0.35">
      <c r="A164" s="415" t="s">
        <v>685</v>
      </c>
      <c r="B164" s="418" t="s">
        <v>686</v>
      </c>
    </row>
    <row r="165" spans="1:2" x14ac:dyDescent="0.35">
      <c r="A165" s="415" t="s">
        <v>687</v>
      </c>
      <c r="B165" s="418">
        <v>9760</v>
      </c>
    </row>
    <row r="166" spans="1:2" x14ac:dyDescent="0.35">
      <c r="A166" s="415" t="s">
        <v>688</v>
      </c>
      <c r="B166" s="418">
        <v>13028</v>
      </c>
    </row>
    <row r="167" spans="1:2" x14ac:dyDescent="0.35">
      <c r="A167" s="415" t="s">
        <v>689</v>
      </c>
      <c r="B167" s="417">
        <v>4795</v>
      </c>
    </row>
    <row r="168" spans="1:2" x14ac:dyDescent="0.35">
      <c r="A168" s="415" t="s">
        <v>690</v>
      </c>
      <c r="B168" s="418">
        <v>20105</v>
      </c>
    </row>
    <row r="169" spans="1:2" x14ac:dyDescent="0.35">
      <c r="A169" s="415" t="s">
        <v>691</v>
      </c>
      <c r="B169" s="418">
        <v>22379</v>
      </c>
    </row>
    <row r="170" spans="1:2" x14ac:dyDescent="0.35">
      <c r="A170" s="415" t="s">
        <v>692</v>
      </c>
      <c r="B170" s="418">
        <v>22561</v>
      </c>
    </row>
    <row r="171" spans="1:2" x14ac:dyDescent="0.35">
      <c r="A171" s="415" t="s">
        <v>693</v>
      </c>
      <c r="B171" s="418">
        <v>4818</v>
      </c>
    </row>
    <row r="172" spans="1:2" x14ac:dyDescent="0.35">
      <c r="A172" s="415" t="s">
        <v>694</v>
      </c>
      <c r="B172" s="418">
        <v>10204</v>
      </c>
    </row>
    <row r="173" spans="1:2" x14ac:dyDescent="0.35">
      <c r="A173" s="415" t="s">
        <v>695</v>
      </c>
      <c r="B173" s="418">
        <v>9738</v>
      </c>
    </row>
    <row r="174" spans="1:2" x14ac:dyDescent="0.35">
      <c r="A174" s="415" t="s">
        <v>696</v>
      </c>
      <c r="B174" s="418">
        <v>12886</v>
      </c>
    </row>
    <row r="175" spans="1:2" x14ac:dyDescent="0.35">
      <c r="A175" s="415" t="s">
        <v>697</v>
      </c>
      <c r="B175" s="418">
        <v>10203</v>
      </c>
    </row>
    <row r="176" spans="1:2" x14ac:dyDescent="0.35">
      <c r="A176" s="415" t="s">
        <v>698</v>
      </c>
      <c r="B176" s="418">
        <v>3119</v>
      </c>
    </row>
    <row r="177" spans="1:2" x14ac:dyDescent="0.35">
      <c r="A177" s="415" t="s">
        <v>699</v>
      </c>
      <c r="B177" s="418">
        <v>20145</v>
      </c>
    </row>
    <row r="178" spans="1:2" x14ac:dyDescent="0.35">
      <c r="A178" s="415" t="s">
        <v>700</v>
      </c>
      <c r="B178" s="418">
        <v>20144</v>
      </c>
    </row>
    <row r="179" spans="1:2" x14ac:dyDescent="0.35">
      <c r="A179" s="415" t="s">
        <v>701</v>
      </c>
      <c r="B179" s="418">
        <v>22562</v>
      </c>
    </row>
    <row r="180" spans="1:2" x14ac:dyDescent="0.35">
      <c r="A180" s="415" t="s">
        <v>702</v>
      </c>
      <c r="B180" s="418">
        <v>20294</v>
      </c>
    </row>
    <row r="181" spans="1:2" x14ac:dyDescent="0.35">
      <c r="A181" s="415" t="s">
        <v>703</v>
      </c>
      <c r="B181" s="418">
        <v>11604</v>
      </c>
    </row>
    <row r="182" spans="1:2" x14ac:dyDescent="0.35">
      <c r="A182" s="415" t="s">
        <v>704</v>
      </c>
      <c r="B182" s="418">
        <v>11605</v>
      </c>
    </row>
    <row r="183" spans="1:2" x14ac:dyDescent="0.35">
      <c r="A183" s="415" t="s">
        <v>705</v>
      </c>
      <c r="B183" s="417">
        <v>4810</v>
      </c>
    </row>
    <row r="184" spans="1:2" x14ac:dyDescent="0.35">
      <c r="A184" s="415" t="s">
        <v>706</v>
      </c>
      <c r="B184" s="418">
        <v>20238</v>
      </c>
    </row>
    <row r="185" spans="1:2" x14ac:dyDescent="0.35">
      <c r="A185" s="415" t="s">
        <v>707</v>
      </c>
      <c r="B185" s="418">
        <v>22563</v>
      </c>
    </row>
    <row r="186" spans="1:2" x14ac:dyDescent="0.35">
      <c r="A186" s="415" t="s">
        <v>708</v>
      </c>
      <c r="B186" s="418">
        <v>17760</v>
      </c>
    </row>
    <row r="187" spans="1:2" x14ac:dyDescent="0.35">
      <c r="A187" s="415" t="s">
        <v>709</v>
      </c>
      <c r="B187" s="418">
        <v>18802</v>
      </c>
    </row>
    <row r="188" spans="1:2" x14ac:dyDescent="0.35">
      <c r="A188" s="415" t="s">
        <v>710</v>
      </c>
      <c r="B188" s="418" t="s">
        <v>711</v>
      </c>
    </row>
    <row r="189" spans="1:2" x14ac:dyDescent="0.35">
      <c r="A189" s="415" t="s">
        <v>712</v>
      </c>
      <c r="B189" s="418">
        <v>13160</v>
      </c>
    </row>
    <row r="190" spans="1:2" x14ac:dyDescent="0.35">
      <c r="A190" s="415" t="s">
        <v>713</v>
      </c>
      <c r="B190" s="418">
        <v>17688</v>
      </c>
    </row>
    <row r="191" spans="1:2" x14ac:dyDescent="0.35">
      <c r="A191" s="415" t="s">
        <v>714</v>
      </c>
      <c r="B191" s="418">
        <v>22392</v>
      </c>
    </row>
    <row r="192" spans="1:2" x14ac:dyDescent="0.35">
      <c r="A192" s="415" t="s">
        <v>715</v>
      </c>
      <c r="B192" s="418">
        <v>11591</v>
      </c>
    </row>
    <row r="193" spans="1:2" x14ac:dyDescent="0.35">
      <c r="A193" s="415" t="s">
        <v>716</v>
      </c>
      <c r="B193" s="418">
        <v>4782</v>
      </c>
    </row>
    <row r="194" spans="1:2" x14ac:dyDescent="0.35">
      <c r="A194" s="415" t="s">
        <v>717</v>
      </c>
      <c r="B194" s="417">
        <v>8994</v>
      </c>
    </row>
    <row r="195" spans="1:2" x14ac:dyDescent="0.35">
      <c r="A195" s="415" t="s">
        <v>718</v>
      </c>
      <c r="B195" s="418">
        <v>12604</v>
      </c>
    </row>
    <row r="196" spans="1:2" x14ac:dyDescent="0.35">
      <c r="A196" s="415" t="s">
        <v>719</v>
      </c>
      <c r="B196" s="418">
        <v>11589</v>
      </c>
    </row>
    <row r="197" spans="1:2" x14ac:dyDescent="0.35">
      <c r="A197" s="415" t="s">
        <v>720</v>
      </c>
      <c r="B197" s="418">
        <v>21946</v>
      </c>
    </row>
    <row r="198" spans="1:2" x14ac:dyDescent="0.35">
      <c r="A198" s="415" t="s">
        <v>721</v>
      </c>
      <c r="B198" s="418">
        <v>11472</v>
      </c>
    </row>
    <row r="199" spans="1:2" x14ac:dyDescent="0.35">
      <c r="A199" s="415" t="s">
        <v>722</v>
      </c>
      <c r="B199" s="418">
        <v>4819</v>
      </c>
    </row>
    <row r="200" spans="1:2" x14ac:dyDescent="0.35">
      <c r="A200" s="415" t="s">
        <v>723</v>
      </c>
      <c r="B200" s="418">
        <v>20133</v>
      </c>
    </row>
    <row r="201" spans="1:2" x14ac:dyDescent="0.35">
      <c r="A201" s="415" t="s">
        <v>724</v>
      </c>
      <c r="B201" s="418">
        <v>22381</v>
      </c>
    </row>
    <row r="202" spans="1:2" x14ac:dyDescent="0.35">
      <c r="A202" s="415" t="s">
        <v>725</v>
      </c>
      <c r="B202" s="418">
        <v>22382</v>
      </c>
    </row>
    <row r="203" spans="1:2" x14ac:dyDescent="0.35">
      <c r="A203" s="415" t="s">
        <v>726</v>
      </c>
      <c r="B203" s="418">
        <v>4822</v>
      </c>
    </row>
    <row r="204" spans="1:2" x14ac:dyDescent="0.35">
      <c r="A204" s="415" t="s">
        <v>727</v>
      </c>
      <c r="B204" s="418">
        <v>12912</v>
      </c>
    </row>
    <row r="205" spans="1:2" x14ac:dyDescent="0.35">
      <c r="A205" s="415" t="s">
        <v>728</v>
      </c>
      <c r="B205" s="418">
        <v>22383</v>
      </c>
    </row>
    <row r="206" spans="1:2" x14ac:dyDescent="0.35">
      <c r="A206" s="415" t="s">
        <v>729</v>
      </c>
      <c r="B206" s="418">
        <v>11257</v>
      </c>
    </row>
    <row r="207" spans="1:2" x14ac:dyDescent="0.35">
      <c r="A207" s="415" t="s">
        <v>730</v>
      </c>
      <c r="B207" s="419">
        <v>20131</v>
      </c>
    </row>
    <row r="208" spans="1:2" x14ac:dyDescent="0.35">
      <c r="A208" s="415" t="s">
        <v>731</v>
      </c>
      <c r="B208" s="420">
        <v>11425</v>
      </c>
    </row>
    <row r="209" spans="1:2" x14ac:dyDescent="0.35">
      <c r="A209" s="415" t="s">
        <v>732</v>
      </c>
      <c r="B209" s="420">
        <v>22564</v>
      </c>
    </row>
    <row r="210" spans="1:2" x14ac:dyDescent="0.35">
      <c r="A210" s="415" t="s">
        <v>733</v>
      </c>
      <c r="B210" s="419">
        <v>22384</v>
      </c>
    </row>
    <row r="211" spans="1:2" x14ac:dyDescent="0.35">
      <c r="A211" s="415" t="s">
        <v>734</v>
      </c>
      <c r="B211" s="419">
        <v>18777</v>
      </c>
    </row>
    <row r="212" spans="1:2" x14ac:dyDescent="0.35">
      <c r="A212" s="415" t="s">
        <v>735</v>
      </c>
      <c r="B212" s="419">
        <v>18805</v>
      </c>
    </row>
    <row r="213" spans="1:2" x14ac:dyDescent="0.35">
      <c r="A213" s="415" t="s">
        <v>736</v>
      </c>
      <c r="B213" s="419">
        <v>18781</v>
      </c>
    </row>
    <row r="214" spans="1:2" x14ac:dyDescent="0.35">
      <c r="A214" s="415" t="s">
        <v>737</v>
      </c>
      <c r="B214" s="419">
        <v>20100</v>
      </c>
    </row>
    <row r="215" spans="1:2" x14ac:dyDescent="0.35">
      <c r="A215" s="415" t="s">
        <v>738</v>
      </c>
      <c r="B215" s="419">
        <v>22137</v>
      </c>
    </row>
    <row r="216" spans="1:2" x14ac:dyDescent="0.35">
      <c r="A216" s="415" t="s">
        <v>739</v>
      </c>
      <c r="B216" s="419">
        <v>21945</v>
      </c>
    </row>
    <row r="217" spans="1:2" x14ac:dyDescent="0.35">
      <c r="A217" s="415" t="s">
        <v>740</v>
      </c>
      <c r="B217" s="419">
        <v>22062</v>
      </c>
    </row>
    <row r="218" spans="1:2" x14ac:dyDescent="0.35">
      <c r="A218" s="415" t="s">
        <v>741</v>
      </c>
      <c r="B218" s="419">
        <v>20504</v>
      </c>
    </row>
    <row r="219" spans="1:2" x14ac:dyDescent="0.35">
      <c r="A219" s="415" t="s">
        <v>742</v>
      </c>
      <c r="B219" s="419">
        <v>22565</v>
      </c>
    </row>
    <row r="220" spans="1:2" x14ac:dyDescent="0.35">
      <c r="A220" s="415" t="s">
        <v>743</v>
      </c>
      <c r="B220" s="420">
        <v>11424</v>
      </c>
    </row>
    <row r="221" spans="1:2" x14ac:dyDescent="0.35">
      <c r="A221" s="415" t="s">
        <v>744</v>
      </c>
      <c r="B221" s="419">
        <v>18795</v>
      </c>
    </row>
    <row r="222" spans="1:2" x14ac:dyDescent="0.35">
      <c r="A222" s="415" t="s">
        <v>745</v>
      </c>
      <c r="B222" s="419">
        <v>22385</v>
      </c>
    </row>
    <row r="223" spans="1:2" x14ac:dyDescent="0.35">
      <c r="A223" s="415" t="s">
        <v>746</v>
      </c>
      <c r="B223" s="419">
        <v>21981</v>
      </c>
    </row>
    <row r="224" spans="1:2" x14ac:dyDescent="0.35">
      <c r="A224" s="415" t="s">
        <v>747</v>
      </c>
      <c r="B224" s="419">
        <v>22571</v>
      </c>
    </row>
    <row r="225" spans="1:2" x14ac:dyDescent="0.35">
      <c r="A225" s="415" t="s">
        <v>748</v>
      </c>
      <c r="B225" s="419">
        <v>4860</v>
      </c>
    </row>
    <row r="226" spans="1:2" x14ac:dyDescent="0.35">
      <c r="A226" s="415" t="s">
        <v>749</v>
      </c>
      <c r="B226" s="419">
        <v>12885</v>
      </c>
    </row>
    <row r="227" spans="1:2" x14ac:dyDescent="0.35">
      <c r="A227" s="415" t="s">
        <v>750</v>
      </c>
      <c r="B227" s="419">
        <v>12884</v>
      </c>
    </row>
    <row r="228" spans="1:2" x14ac:dyDescent="0.35">
      <c r="A228" s="415" t="s">
        <v>751</v>
      </c>
      <c r="B228" s="419">
        <v>22072</v>
      </c>
    </row>
    <row r="229" spans="1:2" x14ac:dyDescent="0.35">
      <c r="A229" s="415" t="s">
        <v>752</v>
      </c>
      <c r="B229" s="419">
        <v>4820</v>
      </c>
    </row>
    <row r="230" spans="1:2" x14ac:dyDescent="0.35">
      <c r="A230" s="415" t="s">
        <v>753</v>
      </c>
      <c r="B230" s="419">
        <v>22386</v>
      </c>
    </row>
    <row r="231" spans="1:2" x14ac:dyDescent="0.35">
      <c r="A231" s="415" t="s">
        <v>754</v>
      </c>
      <c r="B231" s="419">
        <v>20116</v>
      </c>
    </row>
    <row r="232" spans="1:2" x14ac:dyDescent="0.35">
      <c r="A232" s="415" t="s">
        <v>755</v>
      </c>
      <c r="B232" s="419">
        <v>22387</v>
      </c>
    </row>
    <row r="233" spans="1:2" x14ac:dyDescent="0.35">
      <c r="A233" s="415" t="s">
        <v>756</v>
      </c>
      <c r="B233" s="419">
        <v>20115</v>
      </c>
    </row>
    <row r="234" spans="1:2" x14ac:dyDescent="0.35">
      <c r="A234" s="415" t="s">
        <v>757</v>
      </c>
      <c r="B234" s="419">
        <v>22388</v>
      </c>
    </row>
    <row r="235" spans="1:2" x14ac:dyDescent="0.35">
      <c r="A235" s="415" t="s">
        <v>758</v>
      </c>
      <c r="B235" s="419">
        <v>16593</v>
      </c>
    </row>
    <row r="236" spans="1:2" x14ac:dyDescent="0.35">
      <c r="A236" s="415" t="s">
        <v>759</v>
      </c>
      <c r="B236" s="419">
        <v>12905</v>
      </c>
    </row>
    <row r="237" spans="1:2" x14ac:dyDescent="0.35">
      <c r="A237" s="415" t="s">
        <v>760</v>
      </c>
      <c r="B237" s="419">
        <v>18784</v>
      </c>
    </row>
    <row r="238" spans="1:2" x14ac:dyDescent="0.35">
      <c r="A238" s="415" t="s">
        <v>761</v>
      </c>
      <c r="B238" s="419">
        <v>4812</v>
      </c>
    </row>
    <row r="239" spans="1:2" x14ac:dyDescent="0.35">
      <c r="A239" s="415" t="s">
        <v>762</v>
      </c>
      <c r="B239" s="419">
        <v>12124</v>
      </c>
    </row>
    <row r="240" spans="1:2" x14ac:dyDescent="0.35">
      <c r="A240" s="415" t="s">
        <v>763</v>
      </c>
      <c r="B240" s="419">
        <v>12036</v>
      </c>
    </row>
    <row r="241" spans="1:2" x14ac:dyDescent="0.35">
      <c r="A241" s="415" t="s">
        <v>764</v>
      </c>
      <c r="B241" s="419">
        <v>22389</v>
      </c>
    </row>
    <row r="242" spans="1:2" x14ac:dyDescent="0.35">
      <c r="A242" s="415" t="s">
        <v>765</v>
      </c>
      <c r="B242" s="419">
        <v>4813</v>
      </c>
    </row>
    <row r="243" spans="1:2" x14ac:dyDescent="0.35">
      <c r="A243" s="415" t="s">
        <v>766</v>
      </c>
      <c r="B243" s="419">
        <v>4826</v>
      </c>
    </row>
    <row r="244" spans="1:2" x14ac:dyDescent="0.35">
      <c r="A244" s="415" t="s">
        <v>767</v>
      </c>
      <c r="B244" s="419">
        <v>4791</v>
      </c>
    </row>
    <row r="245" spans="1:2" x14ac:dyDescent="0.35">
      <c r="A245" s="415" t="s">
        <v>768</v>
      </c>
      <c r="B245" s="420">
        <v>11612</v>
      </c>
    </row>
    <row r="246" spans="1:2" x14ac:dyDescent="0.35">
      <c r="A246" s="415" t="s">
        <v>769</v>
      </c>
      <c r="B246" s="419">
        <v>13206</v>
      </c>
    </row>
    <row r="247" spans="1:2" x14ac:dyDescent="0.35">
      <c r="A247" s="415" t="s">
        <v>770</v>
      </c>
      <c r="B247" s="420">
        <v>8391</v>
      </c>
    </row>
    <row r="248" spans="1:2" x14ac:dyDescent="0.35">
      <c r="A248" s="415" t="s">
        <v>771</v>
      </c>
      <c r="B248" s="420">
        <v>12970</v>
      </c>
    </row>
    <row r="249" spans="1:2" x14ac:dyDescent="0.35">
      <c r="A249" s="415" t="s">
        <v>772</v>
      </c>
      <c r="B249" s="420">
        <v>22566</v>
      </c>
    </row>
    <row r="250" spans="1:2" x14ac:dyDescent="0.35">
      <c r="A250" s="415" t="s">
        <v>773</v>
      </c>
      <c r="B250" s="419">
        <v>20694</v>
      </c>
    </row>
    <row r="251" spans="1:2" x14ac:dyDescent="0.35">
      <c r="A251" s="415" t="s">
        <v>774</v>
      </c>
      <c r="B251" s="420">
        <v>9931</v>
      </c>
    </row>
    <row r="252" spans="1:2" x14ac:dyDescent="0.35">
      <c r="A252" s="415" t="s">
        <v>775</v>
      </c>
      <c r="B252" s="419">
        <v>12835</v>
      </c>
    </row>
    <row r="253" spans="1:2" x14ac:dyDescent="0.35">
      <c r="A253" s="415" t="s">
        <v>776</v>
      </c>
      <c r="B253" s="420">
        <v>11543</v>
      </c>
    </row>
    <row r="254" spans="1:2" x14ac:dyDescent="0.35">
      <c r="A254" s="415" t="s">
        <v>777</v>
      </c>
      <c r="B254" s="419">
        <v>4808</v>
      </c>
    </row>
    <row r="255" spans="1:2" x14ac:dyDescent="0.35">
      <c r="A255" s="415" t="s">
        <v>778</v>
      </c>
      <c r="B255" s="419">
        <v>20138</v>
      </c>
    </row>
    <row r="256" spans="1:2" x14ac:dyDescent="0.35">
      <c r="A256" s="415" t="s">
        <v>779</v>
      </c>
      <c r="B256" s="419">
        <v>13245</v>
      </c>
    </row>
    <row r="257" spans="1:2" x14ac:dyDescent="0.35">
      <c r="A257" s="415" t="s">
        <v>780</v>
      </c>
      <c r="B257" s="419">
        <v>12836</v>
      </c>
    </row>
    <row r="258" spans="1:2" x14ac:dyDescent="0.35">
      <c r="A258" s="416" t="s">
        <v>781</v>
      </c>
      <c r="B258" s="419">
        <v>12068</v>
      </c>
    </row>
    <row r="259" spans="1:2" x14ac:dyDescent="0.35">
      <c r="A259" s="415" t="s">
        <v>782</v>
      </c>
      <c r="B259" s="420">
        <v>9935</v>
      </c>
    </row>
    <row r="260" spans="1:2" x14ac:dyDescent="0.35">
      <c r="A260" s="415" t="s">
        <v>783</v>
      </c>
      <c r="B260" s="419">
        <v>12834</v>
      </c>
    </row>
    <row r="261" spans="1:2" x14ac:dyDescent="0.35">
      <c r="A261" s="415" t="s">
        <v>784</v>
      </c>
      <c r="B261" s="419">
        <v>4831</v>
      </c>
    </row>
    <row r="262" spans="1:2" x14ac:dyDescent="0.35">
      <c r="A262" s="415" t="s">
        <v>785</v>
      </c>
      <c r="B262" s="419">
        <v>20119</v>
      </c>
    </row>
    <row r="263" spans="1:2" x14ac:dyDescent="0.35">
      <c r="A263" s="415" t="s">
        <v>786</v>
      </c>
      <c r="B263" s="419">
        <v>8388</v>
      </c>
    </row>
    <row r="264" spans="1:2" x14ac:dyDescent="0.35">
      <c r="A264" s="415" t="s">
        <v>787</v>
      </c>
      <c r="B264" s="419">
        <v>18788</v>
      </c>
    </row>
    <row r="265" spans="1:2" x14ac:dyDescent="0.35">
      <c r="A265" s="415" t="s">
        <v>788</v>
      </c>
      <c r="B265" s="419">
        <v>22390</v>
      </c>
    </row>
    <row r="266" spans="1:2" x14ac:dyDescent="0.35">
      <c r="A266" s="415" t="s">
        <v>789</v>
      </c>
      <c r="B266" s="421">
        <v>20414</v>
      </c>
    </row>
    <row r="267" spans="1:2" x14ac:dyDescent="0.35">
      <c r="A267" s="415" t="s">
        <v>790</v>
      </c>
      <c r="B267" s="421">
        <v>22391</v>
      </c>
    </row>
    <row r="268" spans="1:2" x14ac:dyDescent="0.35">
      <c r="A268" s="415" t="s">
        <v>791</v>
      </c>
      <c r="B268" s="419">
        <v>17683</v>
      </c>
    </row>
    <row r="269" spans="1:2" x14ac:dyDescent="0.35">
      <c r="A269" s="415" t="s">
        <v>792</v>
      </c>
      <c r="B269" s="419">
        <v>20740</v>
      </c>
    </row>
    <row r="270" spans="1:2" x14ac:dyDescent="0.35">
      <c r="A270" s="415" t="s">
        <v>793</v>
      </c>
      <c r="B270" s="419">
        <v>4776</v>
      </c>
    </row>
    <row r="271" spans="1:2" x14ac:dyDescent="0.35">
      <c r="A271" s="415" t="s">
        <v>794</v>
      </c>
      <c r="B271" s="419">
        <v>12075</v>
      </c>
    </row>
    <row r="272" spans="1:2" x14ac:dyDescent="0.35">
      <c r="A272" s="415" t="s">
        <v>795</v>
      </c>
      <c r="B272" s="419">
        <v>18830</v>
      </c>
    </row>
    <row r="273" spans="1:2" x14ac:dyDescent="0.35">
      <c r="A273" s="415" t="s">
        <v>796</v>
      </c>
      <c r="B273" s="419">
        <v>11850</v>
      </c>
    </row>
    <row r="274" spans="1:2" x14ac:dyDescent="0.35">
      <c r="A274" s="415" t="s">
        <v>797</v>
      </c>
      <c r="B274" s="419">
        <v>20295</v>
      </c>
    </row>
    <row r="275" spans="1:2" x14ac:dyDescent="0.35">
      <c r="A275" s="415" t="s">
        <v>798</v>
      </c>
      <c r="B275" s="419">
        <v>21976</v>
      </c>
    </row>
    <row r="276" spans="1:2" x14ac:dyDescent="0.35">
      <c r="A276" s="415" t="s">
        <v>799</v>
      </c>
      <c r="B276" s="419">
        <v>9710</v>
      </c>
    </row>
    <row r="277" spans="1:2" x14ac:dyDescent="0.35">
      <c r="B277" s="306"/>
    </row>
    <row r="278" spans="1:2" x14ac:dyDescent="0.35">
      <c r="B278" s="306"/>
    </row>
    <row r="279" spans="1:2" x14ac:dyDescent="0.35">
      <c r="B279" s="306"/>
    </row>
    <row r="280" spans="1:2" x14ac:dyDescent="0.35">
      <c r="B280" s="306"/>
    </row>
    <row r="281" spans="1:2" x14ac:dyDescent="0.35">
      <c r="B281" s="306"/>
    </row>
    <row r="282" spans="1:2" x14ac:dyDescent="0.35">
      <c r="B282" s="306"/>
    </row>
    <row r="283" spans="1:2" x14ac:dyDescent="0.35">
      <c r="B283" s="306"/>
    </row>
    <row r="284" spans="1:2" x14ac:dyDescent="0.35">
      <c r="B284" s="306"/>
    </row>
    <row r="285" spans="1:2" x14ac:dyDescent="0.35">
      <c r="B285" s="306"/>
    </row>
    <row r="286" spans="1:2" x14ac:dyDescent="0.35">
      <c r="B286" s="306"/>
    </row>
    <row r="287" spans="1:2" x14ac:dyDescent="0.35">
      <c r="B287" s="306"/>
    </row>
    <row r="288" spans="1:2" x14ac:dyDescent="0.35">
      <c r="B288" s="306"/>
    </row>
    <row r="289" spans="2:2" x14ac:dyDescent="0.35">
      <c r="B289" s="306"/>
    </row>
    <row r="290" spans="2:2" x14ac:dyDescent="0.35">
      <c r="B290" s="306"/>
    </row>
    <row r="291" spans="2:2" x14ac:dyDescent="0.35">
      <c r="B291" s="306"/>
    </row>
    <row r="292" spans="2:2" x14ac:dyDescent="0.35">
      <c r="B292" s="306"/>
    </row>
    <row r="293" spans="2:2" x14ac:dyDescent="0.35">
      <c r="B293" s="306"/>
    </row>
    <row r="294" spans="2:2" x14ac:dyDescent="0.35">
      <c r="B294" s="306"/>
    </row>
    <row r="295" spans="2:2" x14ac:dyDescent="0.35">
      <c r="B295" s="306"/>
    </row>
    <row r="296" spans="2:2" x14ac:dyDescent="0.35">
      <c r="B296" s="306"/>
    </row>
    <row r="297" spans="2:2" x14ac:dyDescent="0.35">
      <c r="B297" s="306"/>
    </row>
    <row r="298" spans="2:2" x14ac:dyDescent="0.35">
      <c r="B298" s="306"/>
    </row>
    <row r="299" spans="2:2" x14ac:dyDescent="0.35">
      <c r="B299" s="306"/>
    </row>
    <row r="300" spans="2:2" x14ac:dyDescent="0.35">
      <c r="B300" s="306"/>
    </row>
    <row r="301" spans="2:2" x14ac:dyDescent="0.35">
      <c r="B301" s="306"/>
    </row>
    <row r="302" spans="2:2" x14ac:dyDescent="0.35">
      <c r="B302" s="306"/>
    </row>
    <row r="303" spans="2:2" x14ac:dyDescent="0.35">
      <c r="B303" s="306"/>
    </row>
    <row r="304" spans="2:2" x14ac:dyDescent="0.35">
      <c r="B304" s="306"/>
    </row>
    <row r="305" spans="2:2" x14ac:dyDescent="0.35">
      <c r="B305" s="306"/>
    </row>
    <row r="306" spans="2:2" x14ac:dyDescent="0.35">
      <c r="B306" s="306"/>
    </row>
    <row r="307" spans="2:2" x14ac:dyDescent="0.35">
      <c r="B307" s="306"/>
    </row>
    <row r="308" spans="2:2" x14ac:dyDescent="0.35">
      <c r="B308" s="306"/>
    </row>
    <row r="309" spans="2:2" x14ac:dyDescent="0.35">
      <c r="B309" s="306"/>
    </row>
    <row r="310" spans="2:2" x14ac:dyDescent="0.35">
      <c r="B310" s="306"/>
    </row>
    <row r="311" spans="2:2" x14ac:dyDescent="0.35">
      <c r="B311" s="306"/>
    </row>
    <row r="312" spans="2:2" x14ac:dyDescent="0.35">
      <c r="B312" s="306"/>
    </row>
    <row r="313" spans="2:2" x14ac:dyDescent="0.35">
      <c r="B313" s="306"/>
    </row>
    <row r="314" spans="2:2" x14ac:dyDescent="0.35">
      <c r="B314" s="306"/>
    </row>
    <row r="315" spans="2:2" x14ac:dyDescent="0.35">
      <c r="B315" s="306"/>
    </row>
    <row r="316" spans="2:2" x14ac:dyDescent="0.35">
      <c r="B316" s="306"/>
    </row>
    <row r="317" spans="2:2" x14ac:dyDescent="0.35">
      <c r="B317" s="306"/>
    </row>
    <row r="318" spans="2:2" x14ac:dyDescent="0.35">
      <c r="B318" s="306"/>
    </row>
    <row r="319" spans="2:2" x14ac:dyDescent="0.35">
      <c r="B319" s="306"/>
    </row>
    <row r="320" spans="2:2" x14ac:dyDescent="0.35">
      <c r="B320" s="306"/>
    </row>
    <row r="321" spans="2:2" x14ac:dyDescent="0.35">
      <c r="B321" s="306"/>
    </row>
    <row r="322" spans="2:2" x14ac:dyDescent="0.35">
      <c r="B322" s="306"/>
    </row>
    <row r="323" spans="2:2" x14ac:dyDescent="0.35">
      <c r="B323" s="306"/>
    </row>
    <row r="324" spans="2:2" x14ac:dyDescent="0.35">
      <c r="B324" s="306"/>
    </row>
    <row r="325" spans="2:2" x14ac:dyDescent="0.35">
      <c r="B325" s="306"/>
    </row>
    <row r="326" spans="2:2" x14ac:dyDescent="0.35">
      <c r="B326" s="306"/>
    </row>
    <row r="327" spans="2:2" x14ac:dyDescent="0.35">
      <c r="B327" s="306"/>
    </row>
    <row r="328" spans="2:2" x14ac:dyDescent="0.35">
      <c r="B328" s="306"/>
    </row>
    <row r="329" spans="2:2" x14ac:dyDescent="0.35">
      <c r="B329" s="306"/>
    </row>
    <row r="330" spans="2:2" x14ac:dyDescent="0.35">
      <c r="B330" s="306"/>
    </row>
    <row r="331" spans="2:2" x14ac:dyDescent="0.35">
      <c r="B331" s="306"/>
    </row>
    <row r="332" spans="2:2" x14ac:dyDescent="0.35">
      <c r="B332" s="306"/>
    </row>
    <row r="333" spans="2:2" x14ac:dyDescent="0.35">
      <c r="B333" s="306"/>
    </row>
    <row r="334" spans="2:2" x14ac:dyDescent="0.35">
      <c r="B334" s="306"/>
    </row>
    <row r="335" spans="2:2" x14ac:dyDescent="0.35">
      <c r="B335" s="306"/>
    </row>
    <row r="336" spans="2:2" x14ac:dyDescent="0.35">
      <c r="B336" s="306"/>
    </row>
    <row r="337" spans="2:2" x14ac:dyDescent="0.35">
      <c r="B337" s="306"/>
    </row>
    <row r="338" spans="2:2" x14ac:dyDescent="0.35">
      <c r="B338" s="306"/>
    </row>
    <row r="339" spans="2:2" x14ac:dyDescent="0.35">
      <c r="B339" s="306"/>
    </row>
    <row r="340" spans="2:2" x14ac:dyDescent="0.35">
      <c r="B340" s="306"/>
    </row>
    <row r="341" spans="2:2" x14ac:dyDescent="0.35">
      <c r="B341" s="306"/>
    </row>
    <row r="342" spans="2:2" x14ac:dyDescent="0.35">
      <c r="B342" s="306"/>
    </row>
    <row r="343" spans="2:2" x14ac:dyDescent="0.35">
      <c r="B343" s="306"/>
    </row>
    <row r="344" spans="2:2" x14ac:dyDescent="0.35">
      <c r="B344" s="306"/>
    </row>
    <row r="345" spans="2:2" x14ac:dyDescent="0.35">
      <c r="B345" s="306"/>
    </row>
    <row r="346" spans="2:2" x14ac:dyDescent="0.35">
      <c r="B346" s="306"/>
    </row>
    <row r="347" spans="2:2" x14ac:dyDescent="0.35">
      <c r="B347" s="306"/>
    </row>
    <row r="348" spans="2:2" x14ac:dyDescent="0.35">
      <c r="B348" s="306"/>
    </row>
    <row r="349" spans="2:2" x14ac:dyDescent="0.35">
      <c r="B349" s="306"/>
    </row>
    <row r="350" spans="2:2" x14ac:dyDescent="0.35">
      <c r="B350" s="306"/>
    </row>
  </sheetData>
  <conditionalFormatting sqref="B277:B350 B136:B137">
    <cfRule type="duplicateValues" dxfId="9" priority="6002"/>
  </conditionalFormatting>
  <conditionalFormatting sqref="B138:B154 B156:B169 B171:B178 B180:B184 B186:B208 B210:B218 B220:B223 B225:B248 B250:B276">
    <cfRule type="duplicateValues" dxfId="8" priority="6012"/>
  </conditionalFormatting>
  <conditionalFormatting sqref="B155">
    <cfRule type="duplicateValues" dxfId="7" priority="12"/>
  </conditionalFormatting>
  <conditionalFormatting sqref="B170">
    <cfRule type="duplicateValues" dxfId="6" priority="11"/>
  </conditionalFormatting>
  <conditionalFormatting sqref="B179">
    <cfRule type="duplicateValues" dxfId="5" priority="10"/>
  </conditionalFormatting>
  <conditionalFormatting sqref="B185">
    <cfRule type="duplicateValues" dxfId="4" priority="9"/>
  </conditionalFormatting>
  <conditionalFormatting sqref="B209">
    <cfRule type="duplicateValues" dxfId="3" priority="6"/>
  </conditionalFormatting>
  <conditionalFormatting sqref="B219">
    <cfRule type="duplicateValues" dxfId="2" priority="5"/>
  </conditionalFormatting>
  <conditionalFormatting sqref="B224">
    <cfRule type="duplicateValues" dxfId="1" priority="4"/>
  </conditionalFormatting>
  <conditionalFormatting sqref="B249">
    <cfRule type="duplicateValues" dxfId="0" priority="2"/>
  </conditionalFormatting>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rgb="FFFDD3FE"/>
  </sheetPr>
  <dimension ref="A1:BAU27"/>
  <sheetViews>
    <sheetView topLeftCell="BP1" zoomScaleNormal="100" workbookViewId="0">
      <selection activeCell="BS5" sqref="BS5"/>
    </sheetView>
  </sheetViews>
  <sheetFormatPr defaultColWidth="14" defaultRowHeight="13" x14ac:dyDescent="0.3"/>
  <cols>
    <col min="1" max="1384" width="14" style="325"/>
    <col min="1385" max="1385" width="17.26953125" style="325" customWidth="1"/>
    <col min="1386" max="1394" width="14" style="325"/>
    <col min="1395" max="1395" width="16.54296875" style="325" customWidth="1"/>
    <col min="1396" max="1396" width="21.1796875" style="325" customWidth="1"/>
    <col min="1397" max="1397" width="15.81640625" style="325" customWidth="1"/>
    <col min="1398" max="1398" width="13.453125" style="325" bestFit="1" customWidth="1"/>
    <col min="1399" max="16384" width="14" style="325"/>
  </cols>
  <sheetData>
    <row r="1" spans="1:1399" s="307" customFormat="1" ht="26" x14ac:dyDescent="0.3">
      <c r="A1" s="307" t="s">
        <v>800</v>
      </c>
      <c r="B1" s="308" t="s">
        <v>801</v>
      </c>
      <c r="C1" s="308" t="s">
        <v>801</v>
      </c>
      <c r="D1" s="308" t="s">
        <v>801</v>
      </c>
      <c r="E1" s="308" t="s">
        <v>801</v>
      </c>
      <c r="F1" s="308" t="s">
        <v>801</v>
      </c>
      <c r="G1" s="308" t="s">
        <v>801</v>
      </c>
      <c r="H1" s="308" t="s">
        <v>801</v>
      </c>
      <c r="I1" s="308" t="s">
        <v>801</v>
      </c>
      <c r="J1" s="308" t="s">
        <v>801</v>
      </c>
      <c r="K1" s="308" t="s">
        <v>801</v>
      </c>
      <c r="L1" s="308" t="s">
        <v>801</v>
      </c>
      <c r="M1" s="308" t="s">
        <v>801</v>
      </c>
      <c r="N1" s="308" t="s">
        <v>801</v>
      </c>
      <c r="O1" s="308" t="s">
        <v>801</v>
      </c>
      <c r="P1" s="308" t="s">
        <v>801</v>
      </c>
      <c r="Q1" s="308" t="s">
        <v>801</v>
      </c>
      <c r="R1" s="308" t="s">
        <v>801</v>
      </c>
      <c r="S1" s="308" t="s">
        <v>801</v>
      </c>
      <c r="T1" s="308" t="s">
        <v>801</v>
      </c>
      <c r="U1" s="308" t="s">
        <v>801</v>
      </c>
      <c r="V1" s="308" t="s">
        <v>801</v>
      </c>
      <c r="W1" s="308" t="s">
        <v>801</v>
      </c>
      <c r="X1" s="308" t="s">
        <v>801</v>
      </c>
      <c r="Y1" s="308" t="s">
        <v>801</v>
      </c>
      <c r="Z1" s="308" t="s">
        <v>801</v>
      </c>
      <c r="AA1" s="308" t="s">
        <v>801</v>
      </c>
      <c r="AB1" s="308" t="s">
        <v>801</v>
      </c>
      <c r="AC1" s="308" t="s">
        <v>801</v>
      </c>
      <c r="AD1" s="308" t="s">
        <v>801</v>
      </c>
      <c r="AE1" s="308" t="s">
        <v>801</v>
      </c>
      <c r="AF1" s="308" t="s">
        <v>801</v>
      </c>
      <c r="AG1" s="308" t="s">
        <v>801</v>
      </c>
      <c r="AH1" s="308" t="s">
        <v>801</v>
      </c>
      <c r="AI1" s="308" t="s">
        <v>801</v>
      </c>
      <c r="AJ1" s="308" t="s">
        <v>801</v>
      </c>
      <c r="AK1" s="308" t="s">
        <v>801</v>
      </c>
      <c r="AL1" s="308" t="s">
        <v>801</v>
      </c>
      <c r="AM1" s="308" t="s">
        <v>801</v>
      </c>
      <c r="AN1" s="308" t="s">
        <v>801</v>
      </c>
      <c r="AO1" s="308" t="s">
        <v>801</v>
      </c>
      <c r="AP1" s="308" t="s">
        <v>801</v>
      </c>
      <c r="AQ1" s="308" t="s">
        <v>801</v>
      </c>
      <c r="AR1" s="308" t="s">
        <v>801</v>
      </c>
      <c r="AS1" s="308" t="s">
        <v>801</v>
      </c>
      <c r="AT1" s="308" t="s">
        <v>801</v>
      </c>
      <c r="AU1" s="308" t="s">
        <v>801</v>
      </c>
      <c r="AV1" s="308" t="s">
        <v>801</v>
      </c>
      <c r="AW1" s="308" t="s">
        <v>801</v>
      </c>
      <c r="AX1" s="308" t="s">
        <v>801</v>
      </c>
      <c r="AY1" s="308" t="s">
        <v>801</v>
      </c>
      <c r="AZ1" s="308" t="s">
        <v>801</v>
      </c>
      <c r="BA1" s="308" t="s">
        <v>801</v>
      </c>
      <c r="BB1" s="308" t="s">
        <v>801</v>
      </c>
      <c r="BC1" s="308" t="s">
        <v>801</v>
      </c>
      <c r="BD1" s="308" t="s">
        <v>801</v>
      </c>
      <c r="BE1" s="308" t="s">
        <v>801</v>
      </c>
      <c r="BF1" s="308" t="s">
        <v>801</v>
      </c>
      <c r="BG1" s="308" t="s">
        <v>801</v>
      </c>
      <c r="BH1" s="308" t="s">
        <v>801</v>
      </c>
      <c r="BI1" s="308" t="s">
        <v>801</v>
      </c>
      <c r="BJ1" s="308" t="s">
        <v>801</v>
      </c>
      <c r="BK1" s="308" t="s">
        <v>801</v>
      </c>
      <c r="BL1" s="309" t="s">
        <v>802</v>
      </c>
      <c r="BM1" s="309" t="s">
        <v>802</v>
      </c>
      <c r="BN1" s="309" t="s">
        <v>802</v>
      </c>
      <c r="BO1" s="309" t="s">
        <v>802</v>
      </c>
      <c r="BP1" s="309" t="s">
        <v>802</v>
      </c>
      <c r="BQ1" s="309" t="s">
        <v>802</v>
      </c>
      <c r="BR1" s="310" t="s">
        <v>803</v>
      </c>
      <c r="BS1" s="310" t="s">
        <v>803</v>
      </c>
      <c r="BT1" s="310" t="s">
        <v>803</v>
      </c>
      <c r="BU1" s="310" t="s">
        <v>803</v>
      </c>
      <c r="BV1" s="310" t="s">
        <v>803</v>
      </c>
      <c r="BW1" s="310" t="s">
        <v>803</v>
      </c>
      <c r="BX1" s="310" t="s">
        <v>803</v>
      </c>
      <c r="BY1" s="310" t="s">
        <v>803</v>
      </c>
      <c r="BZ1" s="310" t="s">
        <v>803</v>
      </c>
      <c r="CA1" s="310" t="s">
        <v>803</v>
      </c>
      <c r="CB1" s="310" t="s">
        <v>803</v>
      </c>
      <c r="CC1" s="310" t="s">
        <v>803</v>
      </c>
      <c r="CD1" s="310" t="s">
        <v>803</v>
      </c>
      <c r="CE1" s="310" t="s">
        <v>803</v>
      </c>
      <c r="CF1" s="310" t="s">
        <v>803</v>
      </c>
      <c r="CG1" s="310" t="s">
        <v>803</v>
      </c>
      <c r="CH1" s="310" t="s">
        <v>803</v>
      </c>
      <c r="CI1" s="310" t="s">
        <v>803</v>
      </c>
      <c r="CJ1" s="310" t="s">
        <v>803</v>
      </c>
      <c r="CK1" s="310" t="s">
        <v>803</v>
      </c>
      <c r="CL1" s="310" t="s">
        <v>803</v>
      </c>
      <c r="CM1" s="310" t="s">
        <v>803</v>
      </c>
      <c r="CN1" s="310" t="s">
        <v>803</v>
      </c>
      <c r="CO1" s="310" t="s">
        <v>803</v>
      </c>
      <c r="CP1" s="310" t="s">
        <v>803</v>
      </c>
      <c r="CQ1" s="310" t="s">
        <v>803</v>
      </c>
      <c r="CR1" s="310" t="s">
        <v>803</v>
      </c>
      <c r="CS1" s="310" t="s">
        <v>803</v>
      </c>
      <c r="CT1" s="310" t="s">
        <v>803</v>
      </c>
      <c r="CU1" s="310" t="s">
        <v>803</v>
      </c>
      <c r="CV1" s="310" t="s">
        <v>803</v>
      </c>
      <c r="CW1" s="310" t="s">
        <v>803</v>
      </c>
      <c r="CX1" s="310" t="s">
        <v>803</v>
      </c>
      <c r="CY1" s="310" t="s">
        <v>803</v>
      </c>
      <c r="CZ1" s="310" t="s">
        <v>803</v>
      </c>
      <c r="DA1" s="310" t="s">
        <v>803</v>
      </c>
      <c r="DB1" s="310" t="s">
        <v>803</v>
      </c>
      <c r="DC1" s="310" t="s">
        <v>803</v>
      </c>
      <c r="DD1" s="310" t="s">
        <v>803</v>
      </c>
      <c r="DE1" s="311" t="s">
        <v>804</v>
      </c>
      <c r="DF1" s="311" t="s">
        <v>804</v>
      </c>
      <c r="DG1" s="311" t="s">
        <v>804</v>
      </c>
      <c r="DH1" s="311" t="s">
        <v>804</v>
      </c>
      <c r="DI1" s="311" t="s">
        <v>804</v>
      </c>
      <c r="DJ1" s="311" t="s">
        <v>804</v>
      </c>
      <c r="DK1" s="311" t="s">
        <v>804</v>
      </c>
      <c r="DL1" s="311" t="s">
        <v>804</v>
      </c>
      <c r="DM1" s="311" t="s">
        <v>804</v>
      </c>
      <c r="DN1" s="311" t="s">
        <v>804</v>
      </c>
      <c r="DO1" s="311" t="s">
        <v>804</v>
      </c>
      <c r="DP1" s="311" t="s">
        <v>804</v>
      </c>
      <c r="DQ1" s="311" t="s">
        <v>804</v>
      </c>
      <c r="DR1" s="311" t="s">
        <v>804</v>
      </c>
      <c r="DS1" s="311" t="s">
        <v>804</v>
      </c>
      <c r="DT1" s="311" t="s">
        <v>804</v>
      </c>
      <c r="DU1" s="311" t="s">
        <v>804</v>
      </c>
      <c r="DV1" s="311" t="s">
        <v>804</v>
      </c>
      <c r="DW1" s="311" t="s">
        <v>804</v>
      </c>
      <c r="DX1" s="311" t="s">
        <v>804</v>
      </c>
      <c r="DY1" s="311" t="s">
        <v>804</v>
      </c>
      <c r="DZ1" s="311" t="s">
        <v>804</v>
      </c>
      <c r="EA1" s="311" t="s">
        <v>804</v>
      </c>
      <c r="EB1" s="311" t="s">
        <v>804</v>
      </c>
      <c r="EC1" s="311" t="s">
        <v>804</v>
      </c>
      <c r="ED1" s="311" t="s">
        <v>804</v>
      </c>
      <c r="EE1" s="311" t="s">
        <v>804</v>
      </c>
      <c r="EF1" s="311" t="s">
        <v>804</v>
      </c>
      <c r="EG1" s="312" t="s">
        <v>805</v>
      </c>
      <c r="EH1" s="312" t="s">
        <v>805</v>
      </c>
      <c r="EI1" s="312" t="s">
        <v>805</v>
      </c>
      <c r="EJ1" s="312" t="s">
        <v>805</v>
      </c>
      <c r="EK1" s="312" t="s">
        <v>805</v>
      </c>
      <c r="EL1" s="312" t="s">
        <v>805</v>
      </c>
      <c r="EM1" s="312" t="s">
        <v>805</v>
      </c>
      <c r="EN1" s="312" t="s">
        <v>805</v>
      </c>
      <c r="EO1" s="312" t="s">
        <v>805</v>
      </c>
      <c r="EP1" s="312" t="s">
        <v>805</v>
      </c>
      <c r="EQ1" s="312" t="s">
        <v>805</v>
      </c>
      <c r="ER1" s="312" t="s">
        <v>805</v>
      </c>
      <c r="ES1" s="312" t="s">
        <v>805</v>
      </c>
      <c r="ET1" s="312" t="s">
        <v>805</v>
      </c>
      <c r="EU1" s="312" t="s">
        <v>805</v>
      </c>
      <c r="EV1" s="312" t="s">
        <v>805</v>
      </c>
      <c r="EW1" s="312" t="s">
        <v>805</v>
      </c>
      <c r="EX1" s="312" t="s">
        <v>805</v>
      </c>
      <c r="EY1" s="312" t="s">
        <v>805</v>
      </c>
      <c r="EZ1" s="312" t="s">
        <v>805</v>
      </c>
      <c r="FA1" s="312" t="s">
        <v>805</v>
      </c>
      <c r="FB1" s="312" t="s">
        <v>805</v>
      </c>
      <c r="FC1" s="312" t="s">
        <v>805</v>
      </c>
      <c r="FD1" s="312" t="s">
        <v>805</v>
      </c>
      <c r="FE1" s="312" t="s">
        <v>805</v>
      </c>
      <c r="FF1" s="312" t="s">
        <v>805</v>
      </c>
      <c r="FG1" s="312" t="s">
        <v>805</v>
      </c>
      <c r="FH1" s="312" t="s">
        <v>805</v>
      </c>
      <c r="FI1" s="312" t="s">
        <v>805</v>
      </c>
      <c r="FJ1" s="312" t="s">
        <v>805</v>
      </c>
      <c r="FK1" s="312" t="s">
        <v>805</v>
      </c>
      <c r="FL1" s="312" t="s">
        <v>805</v>
      </c>
      <c r="FM1" s="312" t="s">
        <v>805</v>
      </c>
      <c r="FN1" s="312" t="s">
        <v>805</v>
      </c>
      <c r="FO1" s="312" t="s">
        <v>805</v>
      </c>
      <c r="FP1" s="312" t="s">
        <v>805</v>
      </c>
      <c r="FQ1" s="312" t="s">
        <v>805</v>
      </c>
      <c r="FR1" s="312" t="s">
        <v>805</v>
      </c>
      <c r="FS1" s="312" t="s">
        <v>805</v>
      </c>
      <c r="FT1" s="312" t="s">
        <v>805</v>
      </c>
      <c r="FU1" s="312" t="s">
        <v>805</v>
      </c>
      <c r="FV1" s="312" t="s">
        <v>805</v>
      </c>
      <c r="FW1" s="312" t="s">
        <v>805</v>
      </c>
      <c r="FX1" s="312" t="s">
        <v>805</v>
      </c>
      <c r="FY1" s="312" t="s">
        <v>805</v>
      </c>
      <c r="FZ1" s="312" t="s">
        <v>805</v>
      </c>
      <c r="GA1" s="312" t="s">
        <v>805</v>
      </c>
      <c r="GB1" s="312" t="s">
        <v>805</v>
      </c>
      <c r="GC1" s="312" t="s">
        <v>805</v>
      </c>
      <c r="GD1" s="312" t="s">
        <v>805</v>
      </c>
      <c r="GE1" s="312" t="s">
        <v>805</v>
      </c>
      <c r="GF1" s="312" t="s">
        <v>805</v>
      </c>
      <c r="GG1" s="312" t="s">
        <v>805</v>
      </c>
      <c r="GH1" s="312" t="s">
        <v>805</v>
      </c>
      <c r="GI1" s="312" t="s">
        <v>805</v>
      </c>
      <c r="GJ1" s="312" t="s">
        <v>805</v>
      </c>
      <c r="GK1" s="312" t="s">
        <v>805</v>
      </c>
      <c r="GL1" s="312" t="s">
        <v>805</v>
      </c>
      <c r="GM1" s="312" t="s">
        <v>805</v>
      </c>
      <c r="GN1" s="312" t="s">
        <v>805</v>
      </c>
      <c r="GO1" s="312" t="s">
        <v>805</v>
      </c>
      <c r="GP1" s="312" t="s">
        <v>805</v>
      </c>
      <c r="GQ1" s="312" t="s">
        <v>805</v>
      </c>
      <c r="GR1" s="312" t="s">
        <v>805</v>
      </c>
      <c r="GS1" s="312" t="s">
        <v>805</v>
      </c>
      <c r="GT1" s="312" t="s">
        <v>805</v>
      </c>
      <c r="GU1" s="312" t="s">
        <v>805</v>
      </c>
      <c r="GV1" s="312" t="s">
        <v>805</v>
      </c>
      <c r="GW1" s="312" t="s">
        <v>805</v>
      </c>
      <c r="GX1" s="312" t="s">
        <v>805</v>
      </c>
      <c r="GY1" s="312" t="s">
        <v>805</v>
      </c>
      <c r="GZ1" s="312" t="s">
        <v>805</v>
      </c>
      <c r="HA1" s="312" t="s">
        <v>805</v>
      </c>
      <c r="HB1" s="312" t="s">
        <v>805</v>
      </c>
      <c r="HC1" s="312" t="s">
        <v>805</v>
      </c>
      <c r="HD1" s="312" t="s">
        <v>805</v>
      </c>
      <c r="HE1" s="312" t="s">
        <v>805</v>
      </c>
      <c r="HF1" s="312" t="s">
        <v>805</v>
      </c>
      <c r="HG1" s="312" t="s">
        <v>805</v>
      </c>
      <c r="HH1" s="312" t="s">
        <v>805</v>
      </c>
      <c r="HI1" s="312" t="s">
        <v>805</v>
      </c>
      <c r="HJ1" s="312" t="s">
        <v>805</v>
      </c>
      <c r="HK1" s="312" t="s">
        <v>805</v>
      </c>
      <c r="HL1" s="312" t="s">
        <v>805</v>
      </c>
      <c r="HM1" s="312" t="s">
        <v>805</v>
      </c>
      <c r="HN1" s="312" t="s">
        <v>805</v>
      </c>
      <c r="HO1" s="312" t="s">
        <v>805</v>
      </c>
      <c r="HP1" s="312" t="s">
        <v>805</v>
      </c>
      <c r="HQ1" s="312" t="s">
        <v>805</v>
      </c>
      <c r="HR1" s="312" t="s">
        <v>805</v>
      </c>
      <c r="HS1" s="312" t="s">
        <v>805</v>
      </c>
      <c r="HT1" s="312" t="s">
        <v>805</v>
      </c>
      <c r="HU1" s="312" t="s">
        <v>805</v>
      </c>
      <c r="HV1" s="312" t="s">
        <v>805</v>
      </c>
      <c r="HW1" s="312" t="s">
        <v>805</v>
      </c>
      <c r="HX1" s="312" t="s">
        <v>805</v>
      </c>
      <c r="HY1" s="312" t="s">
        <v>805</v>
      </c>
      <c r="HZ1" s="312" t="s">
        <v>805</v>
      </c>
      <c r="IA1" s="312" t="s">
        <v>805</v>
      </c>
      <c r="IB1" s="312" t="s">
        <v>805</v>
      </c>
      <c r="IC1" s="312" t="s">
        <v>805</v>
      </c>
      <c r="ID1" s="312" t="s">
        <v>805</v>
      </c>
      <c r="IE1" s="312" t="s">
        <v>805</v>
      </c>
      <c r="IF1" s="312" t="s">
        <v>805</v>
      </c>
      <c r="IG1" s="312" t="s">
        <v>805</v>
      </c>
      <c r="IH1" s="312" t="s">
        <v>805</v>
      </c>
      <c r="II1" s="312" t="s">
        <v>805</v>
      </c>
      <c r="IJ1" s="312" t="s">
        <v>805</v>
      </c>
      <c r="IK1" s="312" t="s">
        <v>805</v>
      </c>
      <c r="IL1" s="312" t="s">
        <v>805</v>
      </c>
      <c r="IM1" s="312" t="s">
        <v>805</v>
      </c>
      <c r="IN1" s="312" t="s">
        <v>805</v>
      </c>
      <c r="IO1" s="312" t="s">
        <v>805</v>
      </c>
      <c r="IP1" s="312" t="s">
        <v>805</v>
      </c>
      <c r="IQ1" s="312" t="s">
        <v>805</v>
      </c>
      <c r="IR1" s="312" t="s">
        <v>805</v>
      </c>
      <c r="IS1" s="312" t="s">
        <v>805</v>
      </c>
      <c r="IT1" s="312" t="s">
        <v>805</v>
      </c>
      <c r="IU1" s="312" t="s">
        <v>805</v>
      </c>
      <c r="IV1" s="312" t="s">
        <v>805</v>
      </c>
      <c r="IW1" s="312" t="s">
        <v>805</v>
      </c>
      <c r="IX1" s="312" t="s">
        <v>805</v>
      </c>
      <c r="IY1" s="312" t="s">
        <v>805</v>
      </c>
      <c r="IZ1" s="312" t="s">
        <v>805</v>
      </c>
      <c r="JA1" s="312" t="s">
        <v>805</v>
      </c>
      <c r="JB1" s="312" t="s">
        <v>805</v>
      </c>
      <c r="JC1" s="312" t="s">
        <v>805</v>
      </c>
      <c r="JD1" s="312" t="s">
        <v>805</v>
      </c>
      <c r="JE1" s="312" t="s">
        <v>805</v>
      </c>
      <c r="JF1" s="312" t="s">
        <v>805</v>
      </c>
      <c r="JG1" s="312" t="s">
        <v>805</v>
      </c>
      <c r="JH1" s="312" t="s">
        <v>805</v>
      </c>
      <c r="JI1" s="312" t="s">
        <v>805</v>
      </c>
      <c r="JJ1" s="312" t="s">
        <v>805</v>
      </c>
      <c r="JK1" s="312" t="s">
        <v>805</v>
      </c>
      <c r="JL1" s="312" t="s">
        <v>805</v>
      </c>
      <c r="JM1" s="312" t="s">
        <v>805</v>
      </c>
      <c r="JN1" s="312" t="s">
        <v>805</v>
      </c>
      <c r="JO1" s="312" t="s">
        <v>805</v>
      </c>
      <c r="JP1" s="312" t="s">
        <v>805</v>
      </c>
      <c r="JQ1" s="312" t="s">
        <v>805</v>
      </c>
      <c r="JR1" s="312" t="s">
        <v>805</v>
      </c>
      <c r="JS1" s="312" t="s">
        <v>805</v>
      </c>
      <c r="JT1" s="312" t="s">
        <v>805</v>
      </c>
      <c r="JU1" s="312" t="s">
        <v>805</v>
      </c>
      <c r="JV1" s="312" t="s">
        <v>805</v>
      </c>
      <c r="JW1" s="312" t="s">
        <v>805</v>
      </c>
      <c r="JX1" s="312" t="s">
        <v>805</v>
      </c>
      <c r="JY1" s="312" t="s">
        <v>805</v>
      </c>
      <c r="JZ1" s="312" t="s">
        <v>805</v>
      </c>
      <c r="KA1" s="312" t="s">
        <v>805</v>
      </c>
      <c r="KB1" s="312" t="s">
        <v>805</v>
      </c>
      <c r="KC1" s="312" t="s">
        <v>805</v>
      </c>
      <c r="KD1" s="312" t="s">
        <v>805</v>
      </c>
      <c r="KE1" s="312" t="s">
        <v>805</v>
      </c>
      <c r="KF1" s="312" t="s">
        <v>805</v>
      </c>
      <c r="KG1" s="312" t="s">
        <v>805</v>
      </c>
      <c r="KH1" s="312" t="s">
        <v>805</v>
      </c>
      <c r="KI1" s="312" t="s">
        <v>805</v>
      </c>
      <c r="KJ1" s="312" t="s">
        <v>805</v>
      </c>
      <c r="KK1" s="312" t="s">
        <v>805</v>
      </c>
      <c r="KL1" s="312" t="s">
        <v>805</v>
      </c>
      <c r="KM1" s="312" t="s">
        <v>805</v>
      </c>
      <c r="KN1" s="312" t="s">
        <v>805</v>
      </c>
      <c r="KO1" s="312" t="s">
        <v>805</v>
      </c>
      <c r="KP1" s="312" t="s">
        <v>805</v>
      </c>
      <c r="KQ1" s="312" t="s">
        <v>805</v>
      </c>
      <c r="KR1" s="312" t="s">
        <v>805</v>
      </c>
      <c r="KS1" s="312" t="s">
        <v>805</v>
      </c>
      <c r="KT1" s="312" t="s">
        <v>805</v>
      </c>
      <c r="KU1" s="312" t="s">
        <v>805</v>
      </c>
      <c r="KV1" s="312" t="s">
        <v>805</v>
      </c>
      <c r="KW1" s="312" t="s">
        <v>805</v>
      </c>
      <c r="KX1" s="312" t="s">
        <v>805</v>
      </c>
      <c r="KY1" s="312" t="s">
        <v>805</v>
      </c>
      <c r="KZ1" s="312" t="s">
        <v>805</v>
      </c>
      <c r="LA1" s="312" t="s">
        <v>805</v>
      </c>
      <c r="LB1" s="312" t="s">
        <v>805</v>
      </c>
      <c r="LC1" s="312" t="s">
        <v>805</v>
      </c>
      <c r="LD1" s="312" t="s">
        <v>805</v>
      </c>
      <c r="LE1" s="312" t="s">
        <v>805</v>
      </c>
      <c r="LF1" s="312" t="s">
        <v>805</v>
      </c>
      <c r="LG1" s="312" t="s">
        <v>805</v>
      </c>
      <c r="LH1" s="312" t="s">
        <v>805</v>
      </c>
      <c r="LI1" s="312" t="s">
        <v>805</v>
      </c>
      <c r="LJ1" s="312" t="s">
        <v>805</v>
      </c>
      <c r="LK1" s="312" t="s">
        <v>805</v>
      </c>
      <c r="LL1" s="312" t="s">
        <v>805</v>
      </c>
      <c r="LM1" s="312" t="s">
        <v>805</v>
      </c>
      <c r="LN1" s="312" t="s">
        <v>805</v>
      </c>
      <c r="LO1" s="312" t="s">
        <v>805</v>
      </c>
      <c r="LP1" s="312" t="s">
        <v>805</v>
      </c>
      <c r="LQ1" s="312" t="s">
        <v>805</v>
      </c>
      <c r="LR1" s="312" t="s">
        <v>805</v>
      </c>
      <c r="LS1" s="312" t="s">
        <v>805</v>
      </c>
      <c r="LT1" s="312" t="s">
        <v>805</v>
      </c>
      <c r="LU1" s="312" t="s">
        <v>805</v>
      </c>
      <c r="LV1" s="312" t="s">
        <v>805</v>
      </c>
      <c r="LW1" s="312" t="s">
        <v>805</v>
      </c>
      <c r="LX1" s="312" t="s">
        <v>805</v>
      </c>
      <c r="LY1" s="312" t="s">
        <v>805</v>
      </c>
      <c r="LZ1" s="312" t="s">
        <v>805</v>
      </c>
      <c r="MA1" s="312" t="s">
        <v>805</v>
      </c>
      <c r="MB1" s="312" t="s">
        <v>805</v>
      </c>
      <c r="MC1" s="312" t="s">
        <v>805</v>
      </c>
      <c r="MD1" s="312" t="s">
        <v>805</v>
      </c>
      <c r="ME1" s="312" t="s">
        <v>805</v>
      </c>
      <c r="MF1" s="312" t="s">
        <v>805</v>
      </c>
      <c r="MG1" s="312" t="s">
        <v>805</v>
      </c>
      <c r="MH1" s="312" t="s">
        <v>805</v>
      </c>
      <c r="MI1" s="312" t="s">
        <v>805</v>
      </c>
      <c r="MJ1" s="312" t="s">
        <v>805</v>
      </c>
      <c r="MK1" s="312" t="s">
        <v>805</v>
      </c>
      <c r="ML1" s="312" t="s">
        <v>805</v>
      </c>
      <c r="MM1" s="312" t="s">
        <v>805</v>
      </c>
      <c r="MN1" s="312" t="s">
        <v>805</v>
      </c>
      <c r="MO1" s="312" t="s">
        <v>805</v>
      </c>
      <c r="MP1" s="312" t="s">
        <v>805</v>
      </c>
      <c r="MQ1" s="312" t="s">
        <v>805</v>
      </c>
      <c r="MR1" s="312" t="s">
        <v>805</v>
      </c>
      <c r="MS1" s="312" t="s">
        <v>805</v>
      </c>
      <c r="MT1" s="312" t="s">
        <v>805</v>
      </c>
      <c r="MU1" s="312" t="s">
        <v>805</v>
      </c>
      <c r="MV1" s="312" t="s">
        <v>805</v>
      </c>
      <c r="MW1" s="312" t="s">
        <v>805</v>
      </c>
      <c r="MX1" s="312" t="s">
        <v>805</v>
      </c>
      <c r="MY1" s="312" t="s">
        <v>805</v>
      </c>
      <c r="MZ1" s="312" t="s">
        <v>805</v>
      </c>
      <c r="NA1" s="312" t="s">
        <v>805</v>
      </c>
      <c r="NB1" s="312" t="s">
        <v>805</v>
      </c>
      <c r="NC1" s="312" t="s">
        <v>805</v>
      </c>
      <c r="ND1" s="312" t="s">
        <v>805</v>
      </c>
      <c r="NE1" s="312" t="s">
        <v>805</v>
      </c>
      <c r="NF1" s="312" t="s">
        <v>805</v>
      </c>
      <c r="NG1" s="312" t="s">
        <v>805</v>
      </c>
      <c r="NH1" s="312" t="s">
        <v>805</v>
      </c>
      <c r="NI1" s="312" t="s">
        <v>805</v>
      </c>
      <c r="NJ1" s="312" t="s">
        <v>805</v>
      </c>
      <c r="NK1" s="312" t="s">
        <v>805</v>
      </c>
      <c r="NL1" s="312" t="s">
        <v>805</v>
      </c>
      <c r="NM1" s="312" t="s">
        <v>805</v>
      </c>
      <c r="NN1" s="312" t="s">
        <v>805</v>
      </c>
      <c r="NO1" s="312" t="s">
        <v>805</v>
      </c>
      <c r="NP1" s="312" t="s">
        <v>805</v>
      </c>
      <c r="NQ1" s="312" t="s">
        <v>805</v>
      </c>
      <c r="NR1" s="312" t="s">
        <v>805</v>
      </c>
      <c r="NS1" s="312" t="s">
        <v>805</v>
      </c>
      <c r="NT1" s="312" t="s">
        <v>805</v>
      </c>
      <c r="NU1" s="312" t="s">
        <v>805</v>
      </c>
      <c r="NV1" s="312" t="s">
        <v>805</v>
      </c>
      <c r="NW1" s="312" t="s">
        <v>805</v>
      </c>
      <c r="NX1" s="312" t="s">
        <v>805</v>
      </c>
      <c r="NY1" s="312" t="s">
        <v>805</v>
      </c>
      <c r="NZ1" s="312" t="s">
        <v>805</v>
      </c>
      <c r="OA1" s="312" t="s">
        <v>805</v>
      </c>
      <c r="OB1" s="312" t="s">
        <v>805</v>
      </c>
      <c r="OC1" s="312" t="s">
        <v>805</v>
      </c>
      <c r="OD1" s="312" t="s">
        <v>805</v>
      </c>
      <c r="OE1" s="312" t="s">
        <v>805</v>
      </c>
      <c r="OF1" s="312" t="s">
        <v>805</v>
      </c>
      <c r="OG1" s="312" t="s">
        <v>805</v>
      </c>
      <c r="OH1" s="312" t="s">
        <v>805</v>
      </c>
      <c r="OI1" s="312" t="s">
        <v>805</v>
      </c>
      <c r="OJ1" s="312" t="s">
        <v>805</v>
      </c>
      <c r="OK1" s="312" t="s">
        <v>805</v>
      </c>
      <c r="OL1" s="312" t="s">
        <v>805</v>
      </c>
      <c r="OM1" s="312" t="s">
        <v>805</v>
      </c>
      <c r="ON1" s="312" t="s">
        <v>805</v>
      </c>
      <c r="OO1" s="312" t="s">
        <v>805</v>
      </c>
      <c r="OP1" s="312" t="s">
        <v>805</v>
      </c>
      <c r="OQ1" s="312" t="s">
        <v>805</v>
      </c>
      <c r="OR1" s="312" t="s">
        <v>805</v>
      </c>
      <c r="OS1" s="312" t="s">
        <v>805</v>
      </c>
      <c r="OT1" s="312" t="s">
        <v>805</v>
      </c>
      <c r="OU1" s="312" t="s">
        <v>805</v>
      </c>
      <c r="OV1" s="312" t="s">
        <v>805</v>
      </c>
      <c r="OW1" s="312" t="s">
        <v>805</v>
      </c>
      <c r="OX1" s="312" t="s">
        <v>805</v>
      </c>
      <c r="OY1" s="312" t="s">
        <v>805</v>
      </c>
      <c r="OZ1" s="312" t="s">
        <v>805</v>
      </c>
      <c r="PA1" s="312" t="s">
        <v>805</v>
      </c>
      <c r="PB1" s="312" t="s">
        <v>805</v>
      </c>
      <c r="PC1" s="312" t="s">
        <v>805</v>
      </c>
      <c r="PD1" s="312" t="s">
        <v>805</v>
      </c>
      <c r="PE1" s="312" t="s">
        <v>805</v>
      </c>
      <c r="PF1" s="312" t="s">
        <v>805</v>
      </c>
      <c r="PG1" s="312" t="s">
        <v>805</v>
      </c>
      <c r="PH1" s="312" t="s">
        <v>805</v>
      </c>
      <c r="PI1" s="312" t="s">
        <v>805</v>
      </c>
      <c r="PJ1" s="312" t="s">
        <v>805</v>
      </c>
      <c r="PK1" s="312" t="s">
        <v>805</v>
      </c>
      <c r="PL1" s="312" t="s">
        <v>805</v>
      </c>
      <c r="PM1" s="312" t="s">
        <v>805</v>
      </c>
      <c r="PN1" s="312" t="s">
        <v>805</v>
      </c>
      <c r="PO1" s="312" t="s">
        <v>805</v>
      </c>
      <c r="PP1" s="312" t="s">
        <v>805</v>
      </c>
      <c r="PQ1" s="312" t="s">
        <v>805</v>
      </c>
      <c r="PR1" s="312" t="s">
        <v>805</v>
      </c>
      <c r="PS1" s="312" t="s">
        <v>805</v>
      </c>
      <c r="PT1" s="312" t="s">
        <v>805</v>
      </c>
      <c r="PU1" s="312" t="s">
        <v>805</v>
      </c>
      <c r="PV1" s="312" t="s">
        <v>805</v>
      </c>
      <c r="PW1" s="312" t="s">
        <v>805</v>
      </c>
      <c r="PX1" s="312" t="s">
        <v>805</v>
      </c>
      <c r="PY1" s="312" t="s">
        <v>805</v>
      </c>
      <c r="PZ1" s="312" t="s">
        <v>805</v>
      </c>
      <c r="QA1" s="312" t="s">
        <v>805</v>
      </c>
      <c r="QB1" s="312" t="s">
        <v>805</v>
      </c>
      <c r="QC1" s="312" t="s">
        <v>805</v>
      </c>
      <c r="QD1" s="312" t="s">
        <v>805</v>
      </c>
      <c r="QE1" s="312" t="s">
        <v>805</v>
      </c>
      <c r="QF1" s="312" t="s">
        <v>805</v>
      </c>
      <c r="QG1" s="312" t="s">
        <v>805</v>
      </c>
      <c r="QH1" s="312" t="s">
        <v>805</v>
      </c>
      <c r="QI1" s="312" t="s">
        <v>805</v>
      </c>
      <c r="QJ1" s="312" t="s">
        <v>805</v>
      </c>
      <c r="QK1" s="312" t="s">
        <v>805</v>
      </c>
      <c r="QL1" s="312" t="s">
        <v>805</v>
      </c>
      <c r="QM1" s="312" t="s">
        <v>805</v>
      </c>
      <c r="QN1" s="312" t="s">
        <v>805</v>
      </c>
      <c r="QO1" s="312" t="s">
        <v>805</v>
      </c>
      <c r="QP1" s="312" t="s">
        <v>805</v>
      </c>
      <c r="QQ1" s="312" t="s">
        <v>805</v>
      </c>
      <c r="QR1" s="312" t="s">
        <v>805</v>
      </c>
      <c r="QS1" s="312" t="s">
        <v>805</v>
      </c>
      <c r="QT1" s="312" t="s">
        <v>805</v>
      </c>
      <c r="QU1" s="312" t="s">
        <v>805</v>
      </c>
      <c r="QV1" s="312" t="s">
        <v>805</v>
      </c>
      <c r="QW1" s="312" t="s">
        <v>805</v>
      </c>
      <c r="QX1" s="312" t="s">
        <v>805</v>
      </c>
      <c r="QY1" s="312" t="s">
        <v>805</v>
      </c>
      <c r="QZ1" s="312" t="s">
        <v>805</v>
      </c>
      <c r="RA1" s="312" t="s">
        <v>805</v>
      </c>
      <c r="RB1" s="312" t="s">
        <v>805</v>
      </c>
      <c r="RC1" s="312" t="s">
        <v>805</v>
      </c>
      <c r="RD1" s="312" t="s">
        <v>805</v>
      </c>
      <c r="RE1" s="312" t="s">
        <v>805</v>
      </c>
      <c r="RF1" s="312" t="s">
        <v>805</v>
      </c>
      <c r="RG1" s="312" t="s">
        <v>805</v>
      </c>
      <c r="RH1" s="312" t="s">
        <v>805</v>
      </c>
      <c r="RI1" s="312" t="s">
        <v>805</v>
      </c>
      <c r="RJ1" s="312" t="s">
        <v>805</v>
      </c>
      <c r="RK1" s="312" t="s">
        <v>805</v>
      </c>
      <c r="RL1" s="312" t="s">
        <v>805</v>
      </c>
      <c r="RM1" s="312" t="s">
        <v>805</v>
      </c>
      <c r="RN1" s="312" t="s">
        <v>805</v>
      </c>
      <c r="RO1" s="312" t="s">
        <v>805</v>
      </c>
      <c r="RP1" s="312" t="s">
        <v>805</v>
      </c>
      <c r="RQ1" s="312" t="s">
        <v>805</v>
      </c>
      <c r="RR1" s="312" t="s">
        <v>805</v>
      </c>
      <c r="RS1" s="312" t="s">
        <v>805</v>
      </c>
      <c r="RT1" s="312" t="s">
        <v>805</v>
      </c>
      <c r="RU1" s="312" t="s">
        <v>805</v>
      </c>
      <c r="RV1" s="312" t="s">
        <v>805</v>
      </c>
      <c r="RW1" s="312" t="s">
        <v>805</v>
      </c>
      <c r="RX1" s="312" t="s">
        <v>805</v>
      </c>
      <c r="RY1" s="312" t="s">
        <v>805</v>
      </c>
      <c r="RZ1" s="312" t="s">
        <v>805</v>
      </c>
      <c r="SA1" s="312" t="s">
        <v>805</v>
      </c>
      <c r="SB1" s="312" t="s">
        <v>805</v>
      </c>
      <c r="SC1" s="312" t="s">
        <v>805</v>
      </c>
      <c r="SD1" s="312" t="s">
        <v>805</v>
      </c>
      <c r="SE1" s="312" t="s">
        <v>805</v>
      </c>
      <c r="SF1" s="312" t="s">
        <v>805</v>
      </c>
      <c r="SG1" s="312" t="s">
        <v>805</v>
      </c>
      <c r="SH1" s="312" t="s">
        <v>805</v>
      </c>
      <c r="SI1" s="312" t="s">
        <v>805</v>
      </c>
      <c r="SJ1" s="312" t="s">
        <v>805</v>
      </c>
      <c r="SK1" s="312" t="s">
        <v>805</v>
      </c>
      <c r="SL1" s="312" t="s">
        <v>805</v>
      </c>
      <c r="SM1" s="312" t="s">
        <v>805</v>
      </c>
      <c r="SN1" s="312" t="s">
        <v>805</v>
      </c>
      <c r="SO1" s="312" t="s">
        <v>805</v>
      </c>
      <c r="SP1" s="312" t="s">
        <v>805</v>
      </c>
      <c r="SQ1" s="312" t="s">
        <v>805</v>
      </c>
      <c r="SR1" s="312" t="s">
        <v>805</v>
      </c>
      <c r="SS1" s="312" t="s">
        <v>805</v>
      </c>
      <c r="ST1" s="312" t="s">
        <v>805</v>
      </c>
      <c r="SU1" s="312" t="s">
        <v>805</v>
      </c>
      <c r="SV1" s="312" t="s">
        <v>805</v>
      </c>
      <c r="SW1" s="312" t="s">
        <v>805</v>
      </c>
      <c r="SX1" s="312" t="s">
        <v>805</v>
      </c>
      <c r="SY1" s="312" t="s">
        <v>805</v>
      </c>
      <c r="SZ1" s="312" t="s">
        <v>805</v>
      </c>
      <c r="TA1" s="312" t="s">
        <v>805</v>
      </c>
      <c r="TB1" s="312" t="s">
        <v>805</v>
      </c>
      <c r="TC1" s="312" t="s">
        <v>805</v>
      </c>
      <c r="TD1" s="312" t="s">
        <v>805</v>
      </c>
      <c r="TE1" s="312" t="s">
        <v>805</v>
      </c>
      <c r="TF1" s="312" t="s">
        <v>805</v>
      </c>
      <c r="TG1" s="312" t="s">
        <v>805</v>
      </c>
      <c r="TH1" s="312" t="s">
        <v>805</v>
      </c>
      <c r="TI1" s="312" t="s">
        <v>805</v>
      </c>
      <c r="TJ1" s="312" t="s">
        <v>805</v>
      </c>
      <c r="TK1" s="312" t="s">
        <v>805</v>
      </c>
      <c r="TL1" s="312" t="s">
        <v>805</v>
      </c>
      <c r="TM1" s="312" t="s">
        <v>805</v>
      </c>
      <c r="TN1" s="312" t="s">
        <v>805</v>
      </c>
      <c r="TO1" s="312" t="s">
        <v>805</v>
      </c>
      <c r="TP1" s="312" t="s">
        <v>805</v>
      </c>
      <c r="TQ1" s="312" t="s">
        <v>805</v>
      </c>
      <c r="TR1" s="312" t="s">
        <v>805</v>
      </c>
      <c r="TS1" s="312" t="s">
        <v>805</v>
      </c>
      <c r="TT1" s="312" t="s">
        <v>805</v>
      </c>
      <c r="TU1" s="312" t="s">
        <v>805</v>
      </c>
      <c r="TV1" s="312" t="s">
        <v>805</v>
      </c>
      <c r="TW1" s="312" t="s">
        <v>805</v>
      </c>
      <c r="TX1" s="312" t="s">
        <v>805</v>
      </c>
      <c r="TY1" s="312" t="s">
        <v>805</v>
      </c>
      <c r="TZ1" s="312" t="s">
        <v>805</v>
      </c>
      <c r="UA1" s="312" t="s">
        <v>805</v>
      </c>
      <c r="UB1" s="312" t="s">
        <v>805</v>
      </c>
      <c r="UC1" s="312" t="s">
        <v>805</v>
      </c>
      <c r="UD1" s="312" t="s">
        <v>805</v>
      </c>
      <c r="UE1" s="312" t="s">
        <v>805</v>
      </c>
      <c r="UF1" s="312" t="s">
        <v>805</v>
      </c>
      <c r="UG1" s="312" t="s">
        <v>805</v>
      </c>
      <c r="UH1" s="312" t="s">
        <v>805</v>
      </c>
      <c r="UI1" s="312" t="s">
        <v>805</v>
      </c>
      <c r="UJ1" s="312" t="s">
        <v>805</v>
      </c>
      <c r="UK1" s="312" t="s">
        <v>805</v>
      </c>
      <c r="UL1" s="312" t="s">
        <v>805</v>
      </c>
      <c r="UM1" s="312" t="s">
        <v>805</v>
      </c>
      <c r="UN1" s="312" t="s">
        <v>805</v>
      </c>
      <c r="UO1" s="312" t="s">
        <v>805</v>
      </c>
      <c r="UP1" s="312" t="s">
        <v>805</v>
      </c>
      <c r="UQ1" s="312" t="s">
        <v>805</v>
      </c>
      <c r="UR1" s="312" t="s">
        <v>805</v>
      </c>
      <c r="US1" s="312" t="s">
        <v>805</v>
      </c>
      <c r="UT1" s="312" t="s">
        <v>805</v>
      </c>
      <c r="UU1" s="312" t="s">
        <v>805</v>
      </c>
      <c r="UV1" s="312" t="s">
        <v>805</v>
      </c>
      <c r="UW1" s="312" t="s">
        <v>805</v>
      </c>
      <c r="UX1" s="312" t="s">
        <v>805</v>
      </c>
      <c r="UY1" s="312" t="s">
        <v>805</v>
      </c>
      <c r="UZ1" s="312" t="s">
        <v>805</v>
      </c>
      <c r="VA1" s="312" t="s">
        <v>805</v>
      </c>
      <c r="VB1" s="312" t="s">
        <v>805</v>
      </c>
      <c r="VC1" s="312" t="s">
        <v>805</v>
      </c>
      <c r="VD1" s="312" t="s">
        <v>805</v>
      </c>
      <c r="VE1" s="312" t="s">
        <v>805</v>
      </c>
      <c r="VF1" s="312" t="s">
        <v>805</v>
      </c>
      <c r="VG1" s="312" t="s">
        <v>805</v>
      </c>
      <c r="VH1" s="312" t="s">
        <v>805</v>
      </c>
      <c r="VI1" s="312" t="s">
        <v>805</v>
      </c>
      <c r="VJ1" s="312" t="s">
        <v>805</v>
      </c>
      <c r="VK1" s="312" t="s">
        <v>805</v>
      </c>
      <c r="VL1" s="312" t="s">
        <v>805</v>
      </c>
      <c r="VM1" s="312" t="s">
        <v>805</v>
      </c>
      <c r="VN1" s="312" t="s">
        <v>805</v>
      </c>
      <c r="VO1" s="312" t="s">
        <v>805</v>
      </c>
      <c r="VP1" s="312" t="s">
        <v>805</v>
      </c>
      <c r="VQ1" s="312" t="s">
        <v>805</v>
      </c>
      <c r="VR1" s="312" t="s">
        <v>805</v>
      </c>
      <c r="VS1" s="312" t="s">
        <v>805</v>
      </c>
      <c r="VT1" s="312" t="s">
        <v>805</v>
      </c>
      <c r="VU1" s="312" t="s">
        <v>805</v>
      </c>
      <c r="VV1" s="312" t="s">
        <v>805</v>
      </c>
      <c r="VW1" s="312" t="s">
        <v>805</v>
      </c>
      <c r="VX1" s="312" t="s">
        <v>805</v>
      </c>
      <c r="VY1" s="312" t="s">
        <v>805</v>
      </c>
      <c r="VZ1" s="312" t="s">
        <v>805</v>
      </c>
      <c r="WA1" s="312" t="s">
        <v>805</v>
      </c>
      <c r="WB1" s="312" t="s">
        <v>805</v>
      </c>
      <c r="WC1" s="312" t="s">
        <v>805</v>
      </c>
      <c r="WD1" s="312" t="s">
        <v>805</v>
      </c>
      <c r="WE1" s="312" t="s">
        <v>805</v>
      </c>
      <c r="WF1" s="312" t="s">
        <v>805</v>
      </c>
      <c r="WG1" s="312" t="s">
        <v>805</v>
      </c>
      <c r="WH1" s="312" t="s">
        <v>805</v>
      </c>
      <c r="WI1" s="312" t="s">
        <v>805</v>
      </c>
      <c r="WJ1" s="312" t="s">
        <v>805</v>
      </c>
      <c r="WK1" s="312" t="s">
        <v>805</v>
      </c>
      <c r="WL1" s="312" t="s">
        <v>805</v>
      </c>
      <c r="WM1" s="312" t="s">
        <v>805</v>
      </c>
      <c r="WN1" s="312" t="s">
        <v>805</v>
      </c>
      <c r="WO1" s="312" t="s">
        <v>805</v>
      </c>
      <c r="WP1" s="312" t="s">
        <v>805</v>
      </c>
      <c r="WQ1" s="312" t="s">
        <v>805</v>
      </c>
      <c r="WR1" s="312" t="s">
        <v>805</v>
      </c>
      <c r="WS1" s="312" t="s">
        <v>805</v>
      </c>
      <c r="WT1" s="312" t="s">
        <v>805</v>
      </c>
      <c r="WU1" s="312" t="s">
        <v>805</v>
      </c>
      <c r="WV1" s="312" t="s">
        <v>805</v>
      </c>
      <c r="WW1" s="312" t="s">
        <v>805</v>
      </c>
      <c r="WX1" s="312" t="s">
        <v>805</v>
      </c>
      <c r="WY1" s="312" t="s">
        <v>805</v>
      </c>
      <c r="WZ1" s="312" t="s">
        <v>805</v>
      </c>
      <c r="XA1" s="312" t="s">
        <v>805</v>
      </c>
      <c r="XB1" s="312" t="s">
        <v>805</v>
      </c>
      <c r="XC1" s="312" t="s">
        <v>805</v>
      </c>
      <c r="XD1" s="312" t="s">
        <v>805</v>
      </c>
      <c r="XE1" s="312" t="s">
        <v>805</v>
      </c>
      <c r="XF1" s="312" t="s">
        <v>805</v>
      </c>
      <c r="XG1" s="312" t="s">
        <v>805</v>
      </c>
      <c r="XH1" s="312" t="s">
        <v>805</v>
      </c>
      <c r="XI1" s="312" t="s">
        <v>805</v>
      </c>
      <c r="XJ1" s="312" t="s">
        <v>805</v>
      </c>
      <c r="XK1" s="312" t="s">
        <v>805</v>
      </c>
      <c r="XL1" s="312" t="s">
        <v>805</v>
      </c>
      <c r="XM1" s="312" t="s">
        <v>805</v>
      </c>
      <c r="XN1" s="312" t="s">
        <v>805</v>
      </c>
      <c r="XO1" s="312" t="s">
        <v>805</v>
      </c>
      <c r="XP1" s="312" t="s">
        <v>805</v>
      </c>
      <c r="XQ1" s="312" t="s">
        <v>805</v>
      </c>
      <c r="XR1" s="312" t="s">
        <v>805</v>
      </c>
      <c r="XS1" s="312" t="s">
        <v>805</v>
      </c>
      <c r="XT1" s="312" t="s">
        <v>805</v>
      </c>
      <c r="XU1" s="312" t="s">
        <v>805</v>
      </c>
      <c r="XV1" s="312" t="s">
        <v>805</v>
      </c>
      <c r="XW1" s="312" t="s">
        <v>805</v>
      </c>
      <c r="XX1" s="312" t="s">
        <v>805</v>
      </c>
      <c r="XY1" s="312" t="s">
        <v>805</v>
      </c>
      <c r="XZ1" s="312" t="s">
        <v>805</v>
      </c>
      <c r="YA1" s="312" t="s">
        <v>805</v>
      </c>
      <c r="YB1" s="312" t="s">
        <v>805</v>
      </c>
      <c r="YC1" s="312" t="s">
        <v>805</v>
      </c>
      <c r="YD1" s="312" t="s">
        <v>805</v>
      </c>
      <c r="YE1" s="312" t="s">
        <v>805</v>
      </c>
      <c r="YF1" s="312" t="s">
        <v>805</v>
      </c>
      <c r="YG1" s="312" t="s">
        <v>805</v>
      </c>
      <c r="YH1" s="312" t="s">
        <v>805</v>
      </c>
      <c r="YI1" s="312" t="s">
        <v>805</v>
      </c>
      <c r="YJ1" s="312" t="s">
        <v>805</v>
      </c>
      <c r="YK1" s="312" t="s">
        <v>805</v>
      </c>
      <c r="YL1" s="312" t="s">
        <v>805</v>
      </c>
      <c r="YM1" s="312" t="s">
        <v>805</v>
      </c>
      <c r="YN1" s="312" t="s">
        <v>805</v>
      </c>
      <c r="YO1" s="312" t="s">
        <v>805</v>
      </c>
      <c r="YP1" s="312" t="s">
        <v>805</v>
      </c>
      <c r="YQ1" s="312" t="s">
        <v>805</v>
      </c>
      <c r="YR1" s="312" t="s">
        <v>805</v>
      </c>
      <c r="YS1" s="312" t="s">
        <v>805</v>
      </c>
      <c r="YT1" s="312" t="s">
        <v>805</v>
      </c>
      <c r="YU1" s="312" t="s">
        <v>805</v>
      </c>
      <c r="YV1" s="312" t="s">
        <v>805</v>
      </c>
      <c r="YW1" s="312" t="s">
        <v>805</v>
      </c>
      <c r="YX1" s="312" t="s">
        <v>805</v>
      </c>
      <c r="YY1" s="312" t="s">
        <v>805</v>
      </c>
      <c r="YZ1" s="312" t="s">
        <v>805</v>
      </c>
      <c r="ZA1" s="312" t="s">
        <v>805</v>
      </c>
      <c r="ZB1" s="312" t="s">
        <v>805</v>
      </c>
      <c r="ZC1" s="312" t="s">
        <v>805</v>
      </c>
      <c r="ZD1" s="312" t="s">
        <v>805</v>
      </c>
      <c r="ZE1" s="312" t="s">
        <v>805</v>
      </c>
      <c r="ZF1" s="312" t="s">
        <v>805</v>
      </c>
      <c r="ZG1" s="312" t="s">
        <v>805</v>
      </c>
      <c r="ZH1" s="312" t="s">
        <v>805</v>
      </c>
      <c r="ZI1" s="312" t="s">
        <v>805</v>
      </c>
      <c r="ZJ1" s="312" t="s">
        <v>805</v>
      </c>
      <c r="ZK1" s="312" t="s">
        <v>805</v>
      </c>
      <c r="ZL1" s="312" t="s">
        <v>805</v>
      </c>
      <c r="ZM1" s="312" t="s">
        <v>805</v>
      </c>
      <c r="ZN1" s="312" t="s">
        <v>805</v>
      </c>
      <c r="ZO1" s="312" t="s">
        <v>805</v>
      </c>
      <c r="ZP1" s="312" t="s">
        <v>805</v>
      </c>
      <c r="ZQ1" s="312" t="s">
        <v>805</v>
      </c>
      <c r="ZR1" s="312" t="s">
        <v>805</v>
      </c>
      <c r="ZS1" s="312" t="s">
        <v>805</v>
      </c>
      <c r="ZT1" s="312" t="s">
        <v>805</v>
      </c>
      <c r="ZU1" s="312" t="s">
        <v>805</v>
      </c>
      <c r="ZV1" s="312" t="s">
        <v>805</v>
      </c>
      <c r="ZW1" s="312" t="s">
        <v>805</v>
      </c>
      <c r="ZX1" s="312" t="s">
        <v>805</v>
      </c>
      <c r="ZY1" s="312" t="s">
        <v>805</v>
      </c>
      <c r="ZZ1" s="312" t="s">
        <v>805</v>
      </c>
      <c r="AAA1" s="312" t="s">
        <v>805</v>
      </c>
      <c r="AAB1" s="312" t="s">
        <v>805</v>
      </c>
      <c r="AAC1" s="312" t="s">
        <v>805</v>
      </c>
      <c r="AAD1" s="312" t="s">
        <v>805</v>
      </c>
      <c r="AAE1" s="312" t="s">
        <v>805</v>
      </c>
      <c r="AAF1" s="312" t="s">
        <v>805</v>
      </c>
      <c r="AAG1" s="312" t="s">
        <v>805</v>
      </c>
      <c r="AAH1" s="312" t="s">
        <v>805</v>
      </c>
      <c r="AAI1" s="312" t="s">
        <v>805</v>
      </c>
      <c r="AAJ1" s="312" t="s">
        <v>805</v>
      </c>
      <c r="AAK1" s="312" t="s">
        <v>805</v>
      </c>
      <c r="AAL1" s="312" t="s">
        <v>805</v>
      </c>
      <c r="AAM1" s="312" t="s">
        <v>805</v>
      </c>
      <c r="AAN1" s="312" t="s">
        <v>805</v>
      </c>
      <c r="AAO1" s="312" t="s">
        <v>805</v>
      </c>
      <c r="AAP1" s="312" t="s">
        <v>805</v>
      </c>
      <c r="AAQ1" s="312" t="s">
        <v>805</v>
      </c>
      <c r="AAR1" s="312" t="s">
        <v>805</v>
      </c>
      <c r="AAS1" s="312" t="s">
        <v>805</v>
      </c>
      <c r="AAT1" s="312" t="s">
        <v>805</v>
      </c>
      <c r="AAU1" s="312" t="s">
        <v>805</v>
      </c>
      <c r="AAV1" s="312" t="s">
        <v>805</v>
      </c>
      <c r="AAW1" s="312" t="s">
        <v>805</v>
      </c>
      <c r="AAX1" s="312" t="s">
        <v>805</v>
      </c>
      <c r="AAY1" s="312" t="s">
        <v>805</v>
      </c>
      <c r="AAZ1" s="312" t="s">
        <v>805</v>
      </c>
      <c r="ABA1" s="312" t="s">
        <v>805</v>
      </c>
      <c r="ABB1" s="312" t="s">
        <v>805</v>
      </c>
      <c r="ABC1" s="312" t="s">
        <v>805</v>
      </c>
      <c r="ABD1" s="312" t="s">
        <v>805</v>
      </c>
      <c r="ABE1" s="312" t="s">
        <v>805</v>
      </c>
      <c r="ABF1" s="312" t="s">
        <v>805</v>
      </c>
      <c r="ABG1" s="312" t="s">
        <v>805</v>
      </c>
      <c r="ABH1" s="312" t="s">
        <v>805</v>
      </c>
      <c r="ABI1" s="312" t="s">
        <v>805</v>
      </c>
      <c r="ABJ1" s="312" t="s">
        <v>805</v>
      </c>
      <c r="ABK1" s="312" t="s">
        <v>805</v>
      </c>
      <c r="ABL1" s="312" t="s">
        <v>805</v>
      </c>
      <c r="ABM1" s="312" t="s">
        <v>805</v>
      </c>
      <c r="ABN1" s="312" t="s">
        <v>805</v>
      </c>
      <c r="ABO1" s="312" t="s">
        <v>805</v>
      </c>
      <c r="ABP1" s="312" t="s">
        <v>805</v>
      </c>
      <c r="ABQ1" s="312" t="s">
        <v>805</v>
      </c>
      <c r="ABR1" s="312" t="s">
        <v>805</v>
      </c>
      <c r="ABS1" s="312" t="s">
        <v>805</v>
      </c>
      <c r="ABT1" s="312" t="s">
        <v>805</v>
      </c>
      <c r="ABU1" s="312" t="s">
        <v>805</v>
      </c>
      <c r="ABV1" s="312" t="s">
        <v>805</v>
      </c>
      <c r="ABW1" s="312" t="s">
        <v>805</v>
      </c>
      <c r="ABX1" s="312" t="s">
        <v>805</v>
      </c>
      <c r="ABY1" s="312" t="s">
        <v>805</v>
      </c>
      <c r="ABZ1" s="312" t="s">
        <v>805</v>
      </c>
      <c r="ACA1" s="312" t="s">
        <v>805</v>
      </c>
      <c r="ACB1" s="312" t="s">
        <v>805</v>
      </c>
      <c r="ACC1" s="312" t="s">
        <v>805</v>
      </c>
      <c r="ACD1" s="312" t="s">
        <v>805</v>
      </c>
      <c r="ACE1" s="312" t="s">
        <v>805</v>
      </c>
      <c r="ACF1" s="312" t="s">
        <v>805</v>
      </c>
      <c r="ACG1" s="312" t="s">
        <v>805</v>
      </c>
      <c r="ACH1" s="312" t="s">
        <v>805</v>
      </c>
      <c r="ACI1" s="312" t="s">
        <v>805</v>
      </c>
      <c r="ACJ1" s="312" t="s">
        <v>805</v>
      </c>
      <c r="ACK1" s="312" t="s">
        <v>805</v>
      </c>
      <c r="ACL1" s="312" t="s">
        <v>805</v>
      </c>
      <c r="ACM1" s="312" t="s">
        <v>805</v>
      </c>
      <c r="ACN1" s="312" t="s">
        <v>805</v>
      </c>
      <c r="ACO1" s="312" t="s">
        <v>805</v>
      </c>
      <c r="ACP1" s="312" t="s">
        <v>805</v>
      </c>
      <c r="ACQ1" s="312" t="s">
        <v>805</v>
      </c>
      <c r="ACR1" s="312" t="s">
        <v>805</v>
      </c>
      <c r="ACS1" s="312" t="s">
        <v>805</v>
      </c>
      <c r="ACT1" s="312" t="s">
        <v>805</v>
      </c>
      <c r="ACU1" s="312" t="s">
        <v>805</v>
      </c>
      <c r="ACV1" s="312" t="s">
        <v>805</v>
      </c>
      <c r="ACW1" s="312" t="s">
        <v>805</v>
      </c>
      <c r="ACX1" s="312" t="s">
        <v>805</v>
      </c>
      <c r="ACY1" s="312" t="s">
        <v>805</v>
      </c>
      <c r="ACZ1" s="312" t="s">
        <v>805</v>
      </c>
      <c r="ADA1" s="312" t="s">
        <v>805</v>
      </c>
      <c r="ADB1" s="312" t="s">
        <v>805</v>
      </c>
      <c r="ADC1" s="312" t="s">
        <v>805</v>
      </c>
      <c r="ADD1" s="312" t="s">
        <v>805</v>
      </c>
      <c r="ADE1" s="312" t="s">
        <v>805</v>
      </c>
      <c r="ADF1" s="312" t="s">
        <v>805</v>
      </c>
      <c r="ADG1" s="312" t="s">
        <v>805</v>
      </c>
      <c r="ADH1" s="312" t="s">
        <v>805</v>
      </c>
      <c r="ADI1" s="312" t="s">
        <v>805</v>
      </c>
      <c r="ADJ1" s="312" t="s">
        <v>805</v>
      </c>
      <c r="ADK1" s="312" t="s">
        <v>805</v>
      </c>
      <c r="ADL1" s="312" t="s">
        <v>805</v>
      </c>
      <c r="ADM1" s="312" t="s">
        <v>805</v>
      </c>
      <c r="ADN1" s="312" t="s">
        <v>805</v>
      </c>
      <c r="ADO1" s="312" t="s">
        <v>805</v>
      </c>
      <c r="ADP1" s="312" t="s">
        <v>805</v>
      </c>
      <c r="ADQ1" s="312" t="s">
        <v>805</v>
      </c>
      <c r="ADR1" s="312" t="s">
        <v>805</v>
      </c>
      <c r="ADS1" s="312" t="s">
        <v>805</v>
      </c>
      <c r="ADT1" s="312" t="s">
        <v>805</v>
      </c>
      <c r="ADU1" s="312" t="s">
        <v>805</v>
      </c>
      <c r="ADV1" s="312" t="s">
        <v>805</v>
      </c>
      <c r="ADW1" s="312" t="s">
        <v>805</v>
      </c>
      <c r="ADX1" s="312" t="s">
        <v>805</v>
      </c>
      <c r="ADY1" s="312" t="s">
        <v>805</v>
      </c>
      <c r="ADZ1" s="312" t="s">
        <v>805</v>
      </c>
      <c r="AEA1" s="312" t="s">
        <v>805</v>
      </c>
      <c r="AEB1" s="312" t="s">
        <v>805</v>
      </c>
      <c r="AEC1" s="312" t="s">
        <v>805</v>
      </c>
      <c r="AED1" s="312" t="s">
        <v>805</v>
      </c>
      <c r="AEE1" s="312" t="s">
        <v>805</v>
      </c>
      <c r="AEF1" s="312" t="s">
        <v>805</v>
      </c>
      <c r="AEG1" s="312" t="s">
        <v>805</v>
      </c>
      <c r="AEH1" s="312" t="s">
        <v>805</v>
      </c>
      <c r="AEI1" s="312" t="s">
        <v>805</v>
      </c>
      <c r="AEJ1" s="312" t="s">
        <v>805</v>
      </c>
      <c r="AEK1" s="312" t="s">
        <v>805</v>
      </c>
      <c r="AEL1" s="312" t="s">
        <v>805</v>
      </c>
      <c r="AEM1" s="312" t="s">
        <v>805</v>
      </c>
      <c r="AEN1" s="312" t="s">
        <v>805</v>
      </c>
      <c r="AEO1" s="312" t="s">
        <v>805</v>
      </c>
      <c r="AEP1" s="312" t="s">
        <v>805</v>
      </c>
      <c r="AEQ1" s="312" t="s">
        <v>805</v>
      </c>
      <c r="AER1" s="312" t="s">
        <v>805</v>
      </c>
      <c r="AES1" s="312" t="s">
        <v>805</v>
      </c>
      <c r="AET1" s="312" t="s">
        <v>805</v>
      </c>
      <c r="AEU1" s="312" t="s">
        <v>805</v>
      </c>
      <c r="AEV1" s="312" t="s">
        <v>805</v>
      </c>
      <c r="AEW1" s="312" t="s">
        <v>805</v>
      </c>
      <c r="AEX1" s="312" t="s">
        <v>805</v>
      </c>
      <c r="AEY1" s="312" t="s">
        <v>805</v>
      </c>
      <c r="AEZ1" s="312" t="s">
        <v>805</v>
      </c>
      <c r="AFA1" s="312" t="s">
        <v>805</v>
      </c>
      <c r="AFB1" s="312" t="s">
        <v>805</v>
      </c>
      <c r="AFC1" s="312" t="s">
        <v>805</v>
      </c>
      <c r="AFD1" s="312" t="s">
        <v>805</v>
      </c>
      <c r="AFE1" s="312" t="s">
        <v>805</v>
      </c>
      <c r="AFF1" s="312" t="s">
        <v>805</v>
      </c>
      <c r="AFG1" s="312" t="s">
        <v>805</v>
      </c>
      <c r="AFH1" s="312" t="s">
        <v>805</v>
      </c>
      <c r="AFI1" s="312" t="s">
        <v>805</v>
      </c>
      <c r="AFJ1" s="312" t="s">
        <v>805</v>
      </c>
      <c r="AFK1" s="312" t="s">
        <v>805</v>
      </c>
      <c r="AFL1" s="312" t="s">
        <v>805</v>
      </c>
      <c r="AFM1" s="312" t="s">
        <v>805</v>
      </c>
      <c r="AFN1" s="312" t="s">
        <v>805</v>
      </c>
      <c r="AFO1" s="312" t="s">
        <v>805</v>
      </c>
      <c r="AFP1" s="312" t="s">
        <v>805</v>
      </c>
      <c r="AFQ1" s="312" t="s">
        <v>805</v>
      </c>
      <c r="AFR1" s="312" t="s">
        <v>805</v>
      </c>
      <c r="AFS1" s="312" t="s">
        <v>805</v>
      </c>
      <c r="AFT1" s="312" t="s">
        <v>805</v>
      </c>
      <c r="AFU1" s="312" t="s">
        <v>805</v>
      </c>
      <c r="AFV1" s="312" t="s">
        <v>805</v>
      </c>
      <c r="AFW1" s="312" t="s">
        <v>805</v>
      </c>
      <c r="AFX1" s="312" t="s">
        <v>805</v>
      </c>
      <c r="AFY1" s="312" t="s">
        <v>805</v>
      </c>
      <c r="AFZ1" s="312" t="s">
        <v>805</v>
      </c>
      <c r="AGA1" s="312" t="s">
        <v>805</v>
      </c>
      <c r="AGB1" s="312" t="s">
        <v>805</v>
      </c>
      <c r="AGC1" s="312" t="s">
        <v>805</v>
      </c>
      <c r="AGD1" s="312" t="s">
        <v>805</v>
      </c>
      <c r="AGE1" s="312" t="s">
        <v>805</v>
      </c>
      <c r="AGF1" s="312" t="s">
        <v>805</v>
      </c>
      <c r="AGG1" s="312" t="s">
        <v>805</v>
      </c>
      <c r="AGH1" s="312" t="s">
        <v>805</v>
      </c>
      <c r="AGI1" s="312" t="s">
        <v>805</v>
      </c>
      <c r="AGJ1" s="312" t="s">
        <v>805</v>
      </c>
      <c r="AGK1" s="312" t="s">
        <v>805</v>
      </c>
      <c r="AGL1" s="312" t="s">
        <v>805</v>
      </c>
      <c r="AGM1" s="312" t="s">
        <v>805</v>
      </c>
      <c r="AGN1" s="312" t="s">
        <v>805</v>
      </c>
      <c r="AGO1" s="312" t="s">
        <v>805</v>
      </c>
      <c r="AGP1" s="312" t="s">
        <v>805</v>
      </c>
      <c r="AGQ1" s="312" t="s">
        <v>805</v>
      </c>
      <c r="AGR1" s="312" t="s">
        <v>805</v>
      </c>
      <c r="AGS1" s="312" t="s">
        <v>805</v>
      </c>
      <c r="AGT1" s="312" t="s">
        <v>805</v>
      </c>
      <c r="AGU1" s="312" t="s">
        <v>805</v>
      </c>
      <c r="AGV1" s="312" t="s">
        <v>805</v>
      </c>
      <c r="AGW1" s="312" t="s">
        <v>805</v>
      </c>
      <c r="AGX1" s="312" t="s">
        <v>805</v>
      </c>
      <c r="AGY1" s="312" t="s">
        <v>805</v>
      </c>
      <c r="AGZ1" s="312" t="s">
        <v>805</v>
      </c>
      <c r="AHA1" s="312" t="s">
        <v>805</v>
      </c>
      <c r="AHB1" s="312" t="s">
        <v>805</v>
      </c>
      <c r="AHC1" s="312" t="s">
        <v>805</v>
      </c>
      <c r="AHD1" s="312" t="s">
        <v>805</v>
      </c>
      <c r="AHE1" s="312" t="s">
        <v>805</v>
      </c>
      <c r="AHF1" s="312" t="s">
        <v>805</v>
      </c>
      <c r="AHG1" s="312" t="s">
        <v>805</v>
      </c>
      <c r="AHH1" s="312" t="s">
        <v>805</v>
      </c>
      <c r="AHI1" s="312" t="s">
        <v>805</v>
      </c>
      <c r="AHJ1" s="312" t="s">
        <v>805</v>
      </c>
      <c r="AHK1" s="312" t="s">
        <v>805</v>
      </c>
      <c r="AHL1" s="312" t="s">
        <v>805</v>
      </c>
      <c r="AHM1" s="312" t="s">
        <v>805</v>
      </c>
      <c r="AHN1" s="312" t="s">
        <v>805</v>
      </c>
      <c r="AHO1" s="312" t="s">
        <v>805</v>
      </c>
      <c r="AHP1" s="312" t="s">
        <v>805</v>
      </c>
      <c r="AHQ1" s="312" t="s">
        <v>805</v>
      </c>
      <c r="AHR1" s="312" t="s">
        <v>805</v>
      </c>
      <c r="AHS1" s="312" t="s">
        <v>805</v>
      </c>
      <c r="AHT1" s="312" t="s">
        <v>805</v>
      </c>
      <c r="AHU1" s="312" t="s">
        <v>805</v>
      </c>
      <c r="AHV1" s="312" t="s">
        <v>805</v>
      </c>
      <c r="AHW1" s="312" t="s">
        <v>805</v>
      </c>
      <c r="AHX1" s="312" t="s">
        <v>805</v>
      </c>
      <c r="AHY1" s="312" t="s">
        <v>805</v>
      </c>
      <c r="AHZ1" s="312" t="s">
        <v>805</v>
      </c>
      <c r="AIA1" s="312" t="s">
        <v>805</v>
      </c>
      <c r="AIB1" s="312" t="s">
        <v>805</v>
      </c>
      <c r="AIC1" s="313" t="s">
        <v>806</v>
      </c>
      <c r="AID1" s="313" t="s">
        <v>806</v>
      </c>
      <c r="AIE1" s="313" t="s">
        <v>806</v>
      </c>
      <c r="AIF1" s="313" t="s">
        <v>806</v>
      </c>
      <c r="AIG1" s="313" t="s">
        <v>806</v>
      </c>
      <c r="AIH1" s="313" t="s">
        <v>806</v>
      </c>
      <c r="AII1" s="313" t="s">
        <v>806</v>
      </c>
      <c r="AIJ1" s="313" t="s">
        <v>806</v>
      </c>
      <c r="AIK1" s="313" t="s">
        <v>806</v>
      </c>
      <c r="AIL1" s="313" t="s">
        <v>806</v>
      </c>
      <c r="AIM1" s="313" t="s">
        <v>806</v>
      </c>
      <c r="AIN1" s="313" t="s">
        <v>806</v>
      </c>
      <c r="AIO1" s="313" t="s">
        <v>806</v>
      </c>
      <c r="AIP1" s="313" t="s">
        <v>806</v>
      </c>
      <c r="AIQ1" s="313" t="s">
        <v>806</v>
      </c>
      <c r="AIR1" s="313" t="s">
        <v>806</v>
      </c>
      <c r="AIS1" s="313" t="s">
        <v>806</v>
      </c>
      <c r="AIT1" s="313" t="s">
        <v>806</v>
      </c>
      <c r="AIU1" s="313" t="s">
        <v>806</v>
      </c>
      <c r="AIV1" s="313" t="s">
        <v>806</v>
      </c>
      <c r="AIW1" s="313" t="s">
        <v>806</v>
      </c>
      <c r="AIX1" s="313" t="s">
        <v>806</v>
      </c>
      <c r="AIY1" s="313" t="s">
        <v>806</v>
      </c>
      <c r="AIZ1" s="313" t="s">
        <v>806</v>
      </c>
      <c r="AJA1" s="313" t="s">
        <v>806</v>
      </c>
      <c r="AJB1" s="313" t="s">
        <v>806</v>
      </c>
      <c r="AJC1" s="313" t="s">
        <v>806</v>
      </c>
      <c r="AJD1" s="313" t="s">
        <v>806</v>
      </c>
      <c r="AJE1" s="313" t="s">
        <v>806</v>
      </c>
      <c r="AJF1" s="313" t="s">
        <v>806</v>
      </c>
      <c r="AJG1" s="313" t="s">
        <v>806</v>
      </c>
      <c r="AJH1" s="313" t="s">
        <v>806</v>
      </c>
      <c r="AJI1" s="313" t="s">
        <v>806</v>
      </c>
      <c r="AJJ1" s="313" t="s">
        <v>806</v>
      </c>
      <c r="AJK1" s="313" t="s">
        <v>806</v>
      </c>
      <c r="AJL1" s="313" t="s">
        <v>806</v>
      </c>
      <c r="AJM1" s="313" t="s">
        <v>806</v>
      </c>
      <c r="AJN1" s="313" t="s">
        <v>806</v>
      </c>
      <c r="AJO1" s="313" t="s">
        <v>806</v>
      </c>
      <c r="AJP1" s="313" t="s">
        <v>806</v>
      </c>
      <c r="AJQ1" s="313" t="s">
        <v>806</v>
      </c>
      <c r="AJR1" s="313" t="s">
        <v>806</v>
      </c>
      <c r="AJS1" s="313" t="s">
        <v>806</v>
      </c>
      <c r="AJT1" s="313" t="s">
        <v>806</v>
      </c>
      <c r="AJU1" s="313" t="s">
        <v>806</v>
      </c>
      <c r="AJV1" s="313" t="s">
        <v>806</v>
      </c>
      <c r="AJW1" s="313" t="s">
        <v>806</v>
      </c>
      <c r="AJX1" s="313" t="s">
        <v>806</v>
      </c>
      <c r="AJY1" s="313" t="s">
        <v>806</v>
      </c>
      <c r="AJZ1" s="313" t="s">
        <v>806</v>
      </c>
      <c r="AKA1" s="313" t="s">
        <v>806</v>
      </c>
      <c r="AKB1" s="313" t="s">
        <v>806</v>
      </c>
      <c r="AKC1" s="313" t="s">
        <v>806</v>
      </c>
      <c r="AKD1" s="313" t="s">
        <v>806</v>
      </c>
      <c r="AKE1" s="313" t="s">
        <v>806</v>
      </c>
      <c r="AKF1" s="313" t="s">
        <v>806</v>
      </c>
      <c r="AKG1" s="313" t="s">
        <v>806</v>
      </c>
      <c r="AKH1" s="313" t="s">
        <v>806</v>
      </c>
      <c r="AKI1" s="313" t="s">
        <v>806</v>
      </c>
      <c r="AKJ1" s="313" t="s">
        <v>806</v>
      </c>
      <c r="AKK1" s="313" t="s">
        <v>806</v>
      </c>
      <c r="AKL1" s="313" t="s">
        <v>806</v>
      </c>
      <c r="AKM1" s="313" t="s">
        <v>806</v>
      </c>
      <c r="AKN1" s="313" t="s">
        <v>806</v>
      </c>
      <c r="AKO1" s="313" t="s">
        <v>806</v>
      </c>
      <c r="AKP1" s="313" t="s">
        <v>806</v>
      </c>
      <c r="AKQ1" s="313" t="s">
        <v>806</v>
      </c>
      <c r="AKR1" s="313" t="s">
        <v>806</v>
      </c>
      <c r="AKS1" s="313" t="s">
        <v>806</v>
      </c>
      <c r="AKT1" s="313" t="s">
        <v>806</v>
      </c>
      <c r="AKU1" s="313" t="s">
        <v>806</v>
      </c>
      <c r="AKV1" s="313" t="s">
        <v>806</v>
      </c>
      <c r="AKW1" s="313" t="s">
        <v>806</v>
      </c>
      <c r="AKX1" s="313" t="s">
        <v>806</v>
      </c>
      <c r="AKY1" s="313" t="s">
        <v>806</v>
      </c>
      <c r="AKZ1" s="313" t="s">
        <v>806</v>
      </c>
      <c r="ALA1" s="313" t="s">
        <v>806</v>
      </c>
      <c r="ALB1" s="313" t="s">
        <v>806</v>
      </c>
      <c r="ALC1" s="313" t="s">
        <v>806</v>
      </c>
      <c r="ALD1" s="313" t="s">
        <v>806</v>
      </c>
      <c r="ALE1" s="313" t="s">
        <v>806</v>
      </c>
      <c r="ALF1" s="313" t="s">
        <v>806</v>
      </c>
      <c r="ALG1" s="313" t="s">
        <v>806</v>
      </c>
      <c r="ALH1" s="313" t="s">
        <v>806</v>
      </c>
      <c r="ALI1" s="313" t="s">
        <v>806</v>
      </c>
      <c r="ALJ1" s="313" t="s">
        <v>806</v>
      </c>
      <c r="ALK1" s="313" t="s">
        <v>806</v>
      </c>
      <c r="ALL1" s="313" t="s">
        <v>806</v>
      </c>
      <c r="ALM1" s="313" t="s">
        <v>806</v>
      </c>
      <c r="ALN1" s="313" t="s">
        <v>806</v>
      </c>
      <c r="ALO1" s="313" t="s">
        <v>806</v>
      </c>
      <c r="ALP1" s="313" t="s">
        <v>806</v>
      </c>
      <c r="ALQ1" s="313" t="s">
        <v>806</v>
      </c>
      <c r="ALR1" s="313" t="s">
        <v>806</v>
      </c>
      <c r="ALS1" s="313" t="s">
        <v>806</v>
      </c>
      <c r="ALT1" s="313" t="s">
        <v>806</v>
      </c>
      <c r="ALU1" s="313" t="s">
        <v>806</v>
      </c>
      <c r="ALV1" s="313" t="s">
        <v>806</v>
      </c>
      <c r="ALW1" s="313" t="s">
        <v>806</v>
      </c>
      <c r="ALX1" s="313" t="s">
        <v>806</v>
      </c>
      <c r="ALY1" s="313" t="s">
        <v>806</v>
      </c>
      <c r="ALZ1" s="313" t="s">
        <v>806</v>
      </c>
      <c r="AMA1" s="313" t="s">
        <v>806</v>
      </c>
      <c r="AMB1" s="313" t="s">
        <v>806</v>
      </c>
      <c r="AMC1" s="313" t="s">
        <v>806</v>
      </c>
      <c r="AMD1" s="313" t="s">
        <v>806</v>
      </c>
      <c r="AME1" s="313" t="s">
        <v>806</v>
      </c>
      <c r="AMF1" s="313" t="s">
        <v>806</v>
      </c>
      <c r="AMG1" s="313" t="s">
        <v>806</v>
      </c>
      <c r="AMH1" s="313" t="s">
        <v>806</v>
      </c>
      <c r="AMI1" s="313" t="s">
        <v>806</v>
      </c>
      <c r="AMJ1" s="313" t="s">
        <v>806</v>
      </c>
      <c r="AMK1" s="313" t="s">
        <v>806</v>
      </c>
      <c r="AML1" s="313" t="s">
        <v>806</v>
      </c>
      <c r="AMM1" s="313" t="s">
        <v>806</v>
      </c>
      <c r="AMN1" s="313" t="s">
        <v>806</v>
      </c>
      <c r="AMO1" s="313" t="s">
        <v>806</v>
      </c>
      <c r="AMP1" s="313" t="s">
        <v>806</v>
      </c>
      <c r="AMQ1" s="313" t="s">
        <v>806</v>
      </c>
      <c r="AMR1" s="313" t="s">
        <v>806</v>
      </c>
      <c r="AMS1" s="313" t="s">
        <v>806</v>
      </c>
      <c r="AMT1" s="313" t="s">
        <v>806</v>
      </c>
      <c r="AMU1" s="313" t="s">
        <v>806</v>
      </c>
      <c r="AMV1" s="313" t="s">
        <v>806</v>
      </c>
      <c r="AMW1" s="313" t="s">
        <v>806</v>
      </c>
      <c r="AMX1" s="313" t="s">
        <v>806</v>
      </c>
      <c r="AMY1" s="313" t="s">
        <v>806</v>
      </c>
      <c r="AMZ1" s="313" t="s">
        <v>806</v>
      </c>
      <c r="ANA1" s="313" t="s">
        <v>806</v>
      </c>
      <c r="ANB1" s="313" t="s">
        <v>806</v>
      </c>
      <c r="ANC1" s="313" t="s">
        <v>806</v>
      </c>
      <c r="AND1" s="313" t="s">
        <v>806</v>
      </c>
      <c r="ANE1" s="313" t="s">
        <v>806</v>
      </c>
      <c r="ANF1" s="313" t="s">
        <v>806</v>
      </c>
      <c r="ANG1" s="313" t="s">
        <v>806</v>
      </c>
      <c r="ANH1" s="313" t="s">
        <v>806</v>
      </c>
      <c r="ANI1" s="313" t="s">
        <v>806</v>
      </c>
      <c r="ANJ1" s="313" t="s">
        <v>806</v>
      </c>
      <c r="ANK1" s="313" t="s">
        <v>806</v>
      </c>
      <c r="ANL1" s="313" t="s">
        <v>806</v>
      </c>
      <c r="ANM1" s="313" t="s">
        <v>806</v>
      </c>
      <c r="ANN1" s="313" t="s">
        <v>806</v>
      </c>
      <c r="ANO1" s="313" t="s">
        <v>806</v>
      </c>
      <c r="ANP1" s="313" t="s">
        <v>806</v>
      </c>
      <c r="ANQ1" s="313" t="s">
        <v>806</v>
      </c>
      <c r="ANR1" s="313" t="s">
        <v>806</v>
      </c>
      <c r="ANS1" s="313" t="s">
        <v>806</v>
      </c>
      <c r="ANT1" s="313" t="s">
        <v>806</v>
      </c>
      <c r="ANU1" s="313" t="s">
        <v>806</v>
      </c>
      <c r="ANV1" s="313" t="s">
        <v>806</v>
      </c>
      <c r="ANW1" s="313" t="s">
        <v>806</v>
      </c>
      <c r="ANX1" s="313" t="s">
        <v>806</v>
      </c>
      <c r="ANY1" s="313" t="s">
        <v>806</v>
      </c>
      <c r="ANZ1" s="313" t="s">
        <v>806</v>
      </c>
      <c r="AOA1" s="313" t="s">
        <v>806</v>
      </c>
      <c r="AOB1" s="313" t="s">
        <v>806</v>
      </c>
      <c r="AOC1" s="313" t="s">
        <v>806</v>
      </c>
      <c r="AOD1" s="313" t="s">
        <v>806</v>
      </c>
      <c r="AOE1" s="313" t="s">
        <v>806</v>
      </c>
      <c r="AOF1" s="313" t="s">
        <v>806</v>
      </c>
      <c r="AOG1" s="313" t="s">
        <v>806</v>
      </c>
      <c r="AOH1" s="313" t="s">
        <v>806</v>
      </c>
      <c r="AOI1" s="313" t="s">
        <v>806</v>
      </c>
      <c r="AOJ1" s="313" t="s">
        <v>806</v>
      </c>
      <c r="AOK1" s="313" t="s">
        <v>806</v>
      </c>
      <c r="AOL1" s="313" t="s">
        <v>806</v>
      </c>
      <c r="AOM1" s="313" t="s">
        <v>806</v>
      </c>
      <c r="AON1" s="313" t="s">
        <v>806</v>
      </c>
      <c r="AOO1" s="313" t="s">
        <v>806</v>
      </c>
      <c r="AOP1" s="313" t="s">
        <v>806</v>
      </c>
      <c r="AOQ1" s="313" t="s">
        <v>806</v>
      </c>
      <c r="AOR1" s="313" t="s">
        <v>806</v>
      </c>
      <c r="AOS1" s="313" t="s">
        <v>806</v>
      </c>
      <c r="AOT1" s="313" t="s">
        <v>806</v>
      </c>
      <c r="AOU1" s="313" t="s">
        <v>806</v>
      </c>
      <c r="AOV1" s="313" t="s">
        <v>806</v>
      </c>
      <c r="AOW1" s="313" t="s">
        <v>806</v>
      </c>
      <c r="AOX1" s="313" t="s">
        <v>806</v>
      </c>
      <c r="AOY1" s="313" t="s">
        <v>806</v>
      </c>
      <c r="AOZ1" s="313" t="s">
        <v>806</v>
      </c>
      <c r="APA1" s="313" t="s">
        <v>806</v>
      </c>
      <c r="APB1" s="313" t="s">
        <v>806</v>
      </c>
      <c r="APC1" s="313" t="s">
        <v>806</v>
      </c>
      <c r="APD1" s="313" t="s">
        <v>806</v>
      </c>
      <c r="APE1" s="313" t="s">
        <v>806</v>
      </c>
      <c r="APF1" s="313" t="s">
        <v>806</v>
      </c>
      <c r="APG1" s="313" t="s">
        <v>806</v>
      </c>
      <c r="APH1" s="313" t="s">
        <v>806</v>
      </c>
      <c r="API1" s="313" t="s">
        <v>806</v>
      </c>
      <c r="APJ1" s="313" t="s">
        <v>806</v>
      </c>
      <c r="APK1" s="313" t="s">
        <v>806</v>
      </c>
      <c r="APL1" s="313" t="s">
        <v>806</v>
      </c>
      <c r="APM1" s="313" t="s">
        <v>806</v>
      </c>
      <c r="APN1" s="313" t="s">
        <v>806</v>
      </c>
      <c r="APO1" s="313" t="s">
        <v>806</v>
      </c>
      <c r="APP1" s="313" t="s">
        <v>806</v>
      </c>
      <c r="APQ1" s="313" t="s">
        <v>806</v>
      </c>
      <c r="APR1" s="313" t="s">
        <v>806</v>
      </c>
      <c r="APS1" s="313" t="s">
        <v>806</v>
      </c>
      <c r="APT1" s="313" t="s">
        <v>806</v>
      </c>
      <c r="APU1" s="313" t="s">
        <v>806</v>
      </c>
      <c r="APV1" s="313" t="s">
        <v>806</v>
      </c>
      <c r="APW1" s="313" t="s">
        <v>806</v>
      </c>
      <c r="APX1" s="313" t="s">
        <v>806</v>
      </c>
      <c r="APY1" s="313" t="s">
        <v>806</v>
      </c>
      <c r="APZ1" s="313" t="s">
        <v>806</v>
      </c>
      <c r="AQA1" s="313" t="s">
        <v>806</v>
      </c>
      <c r="AQB1" s="313" t="s">
        <v>806</v>
      </c>
      <c r="AQC1" s="313" t="s">
        <v>806</v>
      </c>
      <c r="AQD1" s="313" t="s">
        <v>806</v>
      </c>
      <c r="AQE1" s="313" t="s">
        <v>806</v>
      </c>
      <c r="AQF1" s="313" t="s">
        <v>806</v>
      </c>
      <c r="AQG1" s="313" t="s">
        <v>806</v>
      </c>
      <c r="AQH1" s="313" t="s">
        <v>806</v>
      </c>
      <c r="AQI1" s="313" t="s">
        <v>806</v>
      </c>
      <c r="AQJ1" s="313" t="s">
        <v>806</v>
      </c>
      <c r="AQK1" s="313" t="s">
        <v>806</v>
      </c>
      <c r="AQL1" s="313" t="s">
        <v>806</v>
      </c>
      <c r="AQM1" s="313" t="s">
        <v>806</v>
      </c>
      <c r="AQN1" s="313" t="s">
        <v>806</v>
      </c>
      <c r="AQO1" s="313" t="s">
        <v>806</v>
      </c>
      <c r="AQP1" s="313" t="s">
        <v>806</v>
      </c>
      <c r="AQQ1" s="313" t="s">
        <v>806</v>
      </c>
      <c r="AQR1" s="313" t="s">
        <v>806</v>
      </c>
      <c r="AQS1" s="313" t="s">
        <v>806</v>
      </c>
      <c r="AQT1" s="313" t="s">
        <v>806</v>
      </c>
      <c r="AQU1" s="313" t="s">
        <v>806</v>
      </c>
      <c r="AQV1" s="313" t="s">
        <v>806</v>
      </c>
      <c r="AQW1" s="313" t="s">
        <v>806</v>
      </c>
      <c r="AQX1" s="313" t="s">
        <v>806</v>
      </c>
      <c r="AQY1" s="313" t="s">
        <v>806</v>
      </c>
      <c r="AQZ1" s="313" t="s">
        <v>806</v>
      </c>
      <c r="ARA1" s="313" t="s">
        <v>806</v>
      </c>
      <c r="ARB1" s="313" t="s">
        <v>806</v>
      </c>
      <c r="ARC1" s="313" t="s">
        <v>806</v>
      </c>
      <c r="ARD1" s="313" t="s">
        <v>806</v>
      </c>
      <c r="ARE1" s="313" t="s">
        <v>806</v>
      </c>
      <c r="ARF1" s="313" t="s">
        <v>806</v>
      </c>
      <c r="ARG1" s="313" t="s">
        <v>806</v>
      </c>
      <c r="ARH1" s="313" t="s">
        <v>806</v>
      </c>
      <c r="ARI1" s="313" t="s">
        <v>806</v>
      </c>
      <c r="ARJ1" s="313" t="s">
        <v>806</v>
      </c>
      <c r="ARK1" s="313" t="s">
        <v>806</v>
      </c>
      <c r="ARL1" s="313" t="s">
        <v>806</v>
      </c>
      <c r="ARM1" s="313" t="s">
        <v>806</v>
      </c>
      <c r="ARN1" s="313" t="s">
        <v>806</v>
      </c>
      <c r="ARO1" s="313" t="s">
        <v>806</v>
      </c>
      <c r="ARP1" s="313" t="s">
        <v>806</v>
      </c>
      <c r="ARQ1" s="313" t="s">
        <v>806</v>
      </c>
      <c r="ARR1" s="313" t="s">
        <v>806</v>
      </c>
      <c r="ARS1" s="313" t="s">
        <v>806</v>
      </c>
      <c r="ART1" s="313" t="s">
        <v>806</v>
      </c>
      <c r="ARU1" s="313" t="s">
        <v>806</v>
      </c>
      <c r="ARV1" s="313" t="s">
        <v>806</v>
      </c>
      <c r="ARW1" s="313" t="s">
        <v>806</v>
      </c>
      <c r="ARX1" s="313" t="s">
        <v>806</v>
      </c>
      <c r="ARY1" s="313" t="s">
        <v>806</v>
      </c>
      <c r="ARZ1" s="313" t="s">
        <v>806</v>
      </c>
      <c r="ASA1" s="313" t="s">
        <v>806</v>
      </c>
      <c r="ASB1" s="313" t="s">
        <v>806</v>
      </c>
      <c r="ASC1" s="313" t="s">
        <v>806</v>
      </c>
      <c r="ASD1" s="313" t="s">
        <v>806</v>
      </c>
      <c r="ASE1" s="313" t="s">
        <v>806</v>
      </c>
      <c r="ASF1" s="313" t="s">
        <v>806</v>
      </c>
      <c r="ASG1" s="313" t="s">
        <v>806</v>
      </c>
      <c r="ASH1" s="313" t="s">
        <v>806</v>
      </c>
      <c r="ASI1" s="313" t="s">
        <v>806</v>
      </c>
      <c r="ASJ1" s="313" t="s">
        <v>806</v>
      </c>
      <c r="ASK1" s="313" t="s">
        <v>806</v>
      </c>
      <c r="ASL1" s="313" t="s">
        <v>806</v>
      </c>
      <c r="ASM1" s="313" t="s">
        <v>806</v>
      </c>
      <c r="ASN1" s="313" t="s">
        <v>806</v>
      </c>
      <c r="ASO1" s="313" t="s">
        <v>806</v>
      </c>
      <c r="ASP1" s="313" t="s">
        <v>806</v>
      </c>
      <c r="ASQ1" s="313" t="s">
        <v>806</v>
      </c>
      <c r="ASR1" s="313" t="s">
        <v>806</v>
      </c>
      <c r="ASS1" s="313" t="s">
        <v>806</v>
      </c>
      <c r="AST1" s="313" t="s">
        <v>806</v>
      </c>
      <c r="ASU1" s="313" t="s">
        <v>806</v>
      </c>
      <c r="ASV1" s="313" t="s">
        <v>806</v>
      </c>
      <c r="ASW1" s="313" t="s">
        <v>806</v>
      </c>
      <c r="ASX1" s="313" t="s">
        <v>806</v>
      </c>
      <c r="ASY1" s="313" t="s">
        <v>806</v>
      </c>
      <c r="ASZ1" s="313" t="s">
        <v>806</v>
      </c>
      <c r="ATA1" s="313" t="s">
        <v>806</v>
      </c>
      <c r="ATB1" s="313" t="s">
        <v>806</v>
      </c>
      <c r="ATC1" s="313" t="s">
        <v>806</v>
      </c>
      <c r="ATD1" s="313" t="s">
        <v>806</v>
      </c>
      <c r="ATE1" s="313" t="s">
        <v>806</v>
      </c>
      <c r="ATF1" s="313" t="s">
        <v>806</v>
      </c>
      <c r="ATG1" s="313" t="s">
        <v>806</v>
      </c>
      <c r="ATH1" s="313" t="s">
        <v>806</v>
      </c>
      <c r="ATI1" s="313" t="s">
        <v>806</v>
      </c>
      <c r="ATJ1" s="313" t="s">
        <v>806</v>
      </c>
      <c r="ATK1" s="313" t="s">
        <v>806</v>
      </c>
      <c r="ATL1" s="313" t="s">
        <v>806</v>
      </c>
      <c r="ATM1" s="313" t="s">
        <v>806</v>
      </c>
      <c r="ATN1" s="313" t="s">
        <v>806</v>
      </c>
      <c r="ATO1" s="313" t="s">
        <v>806</v>
      </c>
      <c r="ATP1" s="313" t="s">
        <v>806</v>
      </c>
      <c r="ATQ1" s="313" t="s">
        <v>806</v>
      </c>
      <c r="ATR1" s="313" t="s">
        <v>806</v>
      </c>
      <c r="ATS1" s="313" t="s">
        <v>806</v>
      </c>
      <c r="ATT1" s="313" t="s">
        <v>806</v>
      </c>
      <c r="ATU1" s="313" t="s">
        <v>806</v>
      </c>
      <c r="ATV1" s="313" t="s">
        <v>806</v>
      </c>
      <c r="ATW1" s="313" t="s">
        <v>806</v>
      </c>
      <c r="ATX1" s="313" t="s">
        <v>806</v>
      </c>
      <c r="ATY1" s="313" t="s">
        <v>806</v>
      </c>
      <c r="ATZ1" s="313" t="s">
        <v>806</v>
      </c>
      <c r="AUA1" s="313" t="s">
        <v>806</v>
      </c>
      <c r="AUB1" s="313" t="s">
        <v>806</v>
      </c>
      <c r="AUC1" s="313" t="s">
        <v>806</v>
      </c>
      <c r="AUD1" s="313" t="s">
        <v>806</v>
      </c>
      <c r="AUE1" s="313" t="s">
        <v>806</v>
      </c>
      <c r="AUF1" s="313" t="s">
        <v>806</v>
      </c>
      <c r="AUG1" s="313" t="s">
        <v>806</v>
      </c>
      <c r="AUH1" s="313" t="s">
        <v>806</v>
      </c>
      <c r="AUI1" s="313" t="s">
        <v>806</v>
      </c>
      <c r="AUJ1" s="313" t="s">
        <v>806</v>
      </c>
      <c r="AUK1" s="313" t="s">
        <v>806</v>
      </c>
      <c r="AUL1" s="313" t="s">
        <v>806</v>
      </c>
      <c r="AUM1" s="313" t="s">
        <v>806</v>
      </c>
      <c r="AUN1" s="313" t="s">
        <v>806</v>
      </c>
      <c r="AUO1" s="313" t="s">
        <v>806</v>
      </c>
      <c r="AUP1" s="313" t="s">
        <v>806</v>
      </c>
      <c r="AUQ1" s="313" t="s">
        <v>806</v>
      </c>
      <c r="AUR1" s="313" t="s">
        <v>806</v>
      </c>
      <c r="AUS1" s="313" t="s">
        <v>806</v>
      </c>
      <c r="AUT1" s="313" t="s">
        <v>806</v>
      </c>
      <c r="AUU1" s="313" t="s">
        <v>806</v>
      </c>
      <c r="AUV1" s="313" t="s">
        <v>806</v>
      </c>
      <c r="AUW1" s="313" t="s">
        <v>806</v>
      </c>
      <c r="AUX1" s="313" t="s">
        <v>806</v>
      </c>
      <c r="AUY1" s="313" t="s">
        <v>806</v>
      </c>
      <c r="AUZ1" s="314" t="s">
        <v>807</v>
      </c>
      <c r="AVA1" s="314" t="s">
        <v>807</v>
      </c>
      <c r="AVB1" s="314" t="s">
        <v>807</v>
      </c>
      <c r="AVC1" s="314" t="s">
        <v>807</v>
      </c>
      <c r="AVD1" s="314" t="s">
        <v>807</v>
      </c>
      <c r="AVE1" s="314" t="s">
        <v>807</v>
      </c>
      <c r="AVF1" s="314" t="s">
        <v>807</v>
      </c>
      <c r="AVG1" s="314" t="s">
        <v>807</v>
      </c>
      <c r="AVH1" s="314" t="s">
        <v>807</v>
      </c>
      <c r="AVI1" s="314" t="s">
        <v>807</v>
      </c>
      <c r="AVJ1" s="314" t="s">
        <v>807</v>
      </c>
      <c r="AVK1" s="314" t="s">
        <v>807</v>
      </c>
      <c r="AVL1" s="314" t="s">
        <v>807</v>
      </c>
      <c r="AVM1" s="314" t="s">
        <v>807</v>
      </c>
      <c r="AVN1" s="314" t="s">
        <v>807</v>
      </c>
      <c r="AVO1" s="314" t="s">
        <v>807</v>
      </c>
      <c r="AVP1" s="314" t="s">
        <v>807</v>
      </c>
      <c r="AVQ1" s="314" t="s">
        <v>807</v>
      </c>
      <c r="AVR1" s="314" t="s">
        <v>807</v>
      </c>
      <c r="AVS1" s="314" t="s">
        <v>807</v>
      </c>
      <c r="AVT1" s="314" t="s">
        <v>807</v>
      </c>
      <c r="AVU1" s="314" t="s">
        <v>807</v>
      </c>
      <c r="AVV1" s="314" t="s">
        <v>807</v>
      </c>
      <c r="AVW1" s="314" t="s">
        <v>807</v>
      </c>
      <c r="AVX1" s="314" t="s">
        <v>807</v>
      </c>
      <c r="AVY1" s="314" t="s">
        <v>807</v>
      </c>
      <c r="AVZ1" s="314" t="s">
        <v>807</v>
      </c>
      <c r="AWA1" s="314" t="s">
        <v>807</v>
      </c>
      <c r="AWB1" s="315" t="s">
        <v>808</v>
      </c>
      <c r="AWC1" s="315" t="s">
        <v>808</v>
      </c>
      <c r="AWD1" s="315" t="s">
        <v>808</v>
      </c>
      <c r="AWE1" s="315" t="s">
        <v>808</v>
      </c>
      <c r="AWF1" s="315" t="s">
        <v>808</v>
      </c>
      <c r="AWG1" s="315" t="s">
        <v>808</v>
      </c>
      <c r="AWH1" s="315" t="s">
        <v>808</v>
      </c>
      <c r="AWI1" s="315" t="s">
        <v>808</v>
      </c>
      <c r="AWJ1" s="315" t="s">
        <v>808</v>
      </c>
      <c r="AWK1" s="315" t="s">
        <v>808</v>
      </c>
      <c r="AWL1" s="315" t="s">
        <v>808</v>
      </c>
      <c r="AWM1" s="315" t="s">
        <v>808</v>
      </c>
      <c r="AWN1" s="315" t="s">
        <v>808</v>
      </c>
      <c r="AWO1" s="315" t="s">
        <v>808</v>
      </c>
      <c r="AWP1" s="315" t="s">
        <v>808</v>
      </c>
      <c r="AWQ1" s="315" t="s">
        <v>808</v>
      </c>
      <c r="AWR1" s="315" t="s">
        <v>808</v>
      </c>
      <c r="AWS1" s="315" t="s">
        <v>808</v>
      </c>
      <c r="AWT1" s="315" t="s">
        <v>808</v>
      </c>
      <c r="AWU1" s="315" t="s">
        <v>808</v>
      </c>
      <c r="AWV1" s="315" t="s">
        <v>808</v>
      </c>
      <c r="AWW1" s="315" t="s">
        <v>808</v>
      </c>
      <c r="AWX1" s="315" t="s">
        <v>808</v>
      </c>
      <c r="AWY1" s="315" t="s">
        <v>808</v>
      </c>
      <c r="AWZ1" s="315" t="s">
        <v>808</v>
      </c>
      <c r="AXA1" s="315" t="s">
        <v>808</v>
      </c>
      <c r="AXB1" s="315" t="s">
        <v>808</v>
      </c>
      <c r="AXC1" s="315" t="s">
        <v>808</v>
      </c>
      <c r="AXD1" s="315" t="s">
        <v>808</v>
      </c>
      <c r="AXE1" s="315" t="s">
        <v>808</v>
      </c>
      <c r="AXF1" s="315" t="s">
        <v>808</v>
      </c>
      <c r="AXG1" s="315" t="s">
        <v>808</v>
      </c>
      <c r="AXH1" s="315" t="s">
        <v>808</v>
      </c>
      <c r="AXI1" s="315" t="s">
        <v>808</v>
      </c>
      <c r="AXJ1" s="315" t="s">
        <v>808</v>
      </c>
      <c r="AXK1" s="315" t="s">
        <v>808</v>
      </c>
      <c r="AXL1" s="315" t="s">
        <v>808</v>
      </c>
      <c r="AXM1" s="315" t="s">
        <v>808</v>
      </c>
      <c r="AXN1" s="315" t="s">
        <v>808</v>
      </c>
      <c r="AXO1" s="315" t="s">
        <v>808</v>
      </c>
      <c r="AXP1" s="315" t="s">
        <v>808</v>
      </c>
      <c r="AXQ1" s="315" t="s">
        <v>808</v>
      </c>
      <c r="AXR1" s="315" t="s">
        <v>808</v>
      </c>
      <c r="AXS1" s="315" t="s">
        <v>808</v>
      </c>
      <c r="AXT1" s="315" t="s">
        <v>808</v>
      </c>
      <c r="AXU1" s="315" t="s">
        <v>808</v>
      </c>
      <c r="AXV1" s="315" t="s">
        <v>808</v>
      </c>
      <c r="AXW1" s="315" t="s">
        <v>808</v>
      </c>
      <c r="AXX1" s="315" t="s">
        <v>808</v>
      </c>
      <c r="AXY1" s="315" t="s">
        <v>808</v>
      </c>
      <c r="AXZ1" s="315" t="s">
        <v>808</v>
      </c>
      <c r="AYA1" s="315" t="s">
        <v>808</v>
      </c>
      <c r="AYB1" s="315" t="s">
        <v>808</v>
      </c>
      <c r="AYC1" s="315" t="s">
        <v>808</v>
      </c>
      <c r="AYD1" s="315" t="s">
        <v>808</v>
      </c>
      <c r="AYE1" s="315" t="s">
        <v>808</v>
      </c>
      <c r="AYF1" s="315" t="s">
        <v>808</v>
      </c>
      <c r="AYG1" s="315" t="s">
        <v>808</v>
      </c>
      <c r="AYH1" s="315" t="s">
        <v>808</v>
      </c>
      <c r="AYI1" s="315" t="s">
        <v>808</v>
      </c>
      <c r="AYJ1" s="315" t="s">
        <v>808</v>
      </c>
      <c r="AYK1" s="315" t="s">
        <v>808</v>
      </c>
      <c r="AYL1" s="315" t="s">
        <v>808</v>
      </c>
      <c r="AYM1" s="315" t="s">
        <v>808</v>
      </c>
      <c r="AYN1" s="315" t="s">
        <v>808</v>
      </c>
      <c r="AYO1" s="315" t="s">
        <v>808</v>
      </c>
      <c r="AYP1" s="315" t="s">
        <v>808</v>
      </c>
      <c r="AYQ1" s="315" t="s">
        <v>808</v>
      </c>
      <c r="AYR1" s="315" t="s">
        <v>808</v>
      </c>
      <c r="AYS1" s="315" t="s">
        <v>808</v>
      </c>
      <c r="AYT1" s="315" t="s">
        <v>808</v>
      </c>
      <c r="AYU1" s="315" t="s">
        <v>808</v>
      </c>
      <c r="AYV1" s="315" t="s">
        <v>808</v>
      </c>
      <c r="AYW1" s="315" t="s">
        <v>808</v>
      </c>
      <c r="AYX1" s="315" t="s">
        <v>808</v>
      </c>
      <c r="AYY1" s="315" t="s">
        <v>808</v>
      </c>
      <c r="AYZ1" s="315" t="s">
        <v>808</v>
      </c>
      <c r="AZA1" s="315" t="s">
        <v>808</v>
      </c>
      <c r="AZB1" s="315" t="s">
        <v>808</v>
      </c>
      <c r="AZC1" s="315" t="s">
        <v>808</v>
      </c>
      <c r="AZD1" s="315" t="s">
        <v>808</v>
      </c>
      <c r="AZE1" s="315" t="s">
        <v>808</v>
      </c>
      <c r="AZF1" s="315" t="s">
        <v>808</v>
      </c>
      <c r="AZG1" s="315" t="s">
        <v>808</v>
      </c>
      <c r="AZH1" s="315" t="s">
        <v>808</v>
      </c>
      <c r="AZI1" s="315" t="s">
        <v>808</v>
      </c>
      <c r="AZJ1" s="315" t="s">
        <v>808</v>
      </c>
      <c r="AZK1" s="315" t="s">
        <v>808</v>
      </c>
      <c r="AZL1" s="315" t="s">
        <v>808</v>
      </c>
      <c r="AZM1" s="315" t="s">
        <v>808</v>
      </c>
      <c r="AZN1" s="315" t="s">
        <v>808</v>
      </c>
      <c r="AZO1" s="315" t="s">
        <v>808</v>
      </c>
      <c r="AZP1" s="315" t="s">
        <v>808</v>
      </c>
      <c r="AZQ1" s="315" t="s">
        <v>808</v>
      </c>
      <c r="AZR1" s="315" t="s">
        <v>808</v>
      </c>
      <c r="AZS1" s="315" t="s">
        <v>808</v>
      </c>
      <c r="AZT1" s="315" t="s">
        <v>808</v>
      </c>
      <c r="AZU1" s="315" t="s">
        <v>808</v>
      </c>
      <c r="AZV1" s="315" t="s">
        <v>808</v>
      </c>
      <c r="AZW1" s="307" t="s">
        <v>809</v>
      </c>
      <c r="AZX1" s="307" t="s">
        <v>809</v>
      </c>
      <c r="AZY1" s="307" t="s">
        <v>809</v>
      </c>
      <c r="AZZ1" s="307" t="s">
        <v>809</v>
      </c>
      <c r="BAA1" s="307" t="s">
        <v>809</v>
      </c>
      <c r="BAB1" s="307" t="s">
        <v>809</v>
      </c>
      <c r="BAC1" s="307" t="s">
        <v>809</v>
      </c>
      <c r="BAD1" s="307" t="s">
        <v>809</v>
      </c>
      <c r="BAE1" s="307" t="s">
        <v>809</v>
      </c>
      <c r="BAF1" s="307" t="s">
        <v>809</v>
      </c>
      <c r="BAG1" s="307" t="s">
        <v>809</v>
      </c>
      <c r="BAH1" s="307" t="s">
        <v>809</v>
      </c>
      <c r="BAI1" s="307" t="s">
        <v>809</v>
      </c>
      <c r="BAJ1" s="307" t="s">
        <v>809</v>
      </c>
      <c r="BAK1" s="307" t="s">
        <v>809</v>
      </c>
      <c r="BAL1" s="307" t="s">
        <v>809</v>
      </c>
      <c r="BAM1" s="307" t="s">
        <v>809</v>
      </c>
      <c r="BAN1" s="307" t="s">
        <v>809</v>
      </c>
      <c r="BAO1" s="307" t="s">
        <v>809</v>
      </c>
      <c r="BAP1" s="307" t="s">
        <v>809</v>
      </c>
      <c r="BAQ1" s="307" t="s">
        <v>809</v>
      </c>
      <c r="BAR1" s="307" t="s">
        <v>809</v>
      </c>
      <c r="BAS1" s="307" t="s">
        <v>809</v>
      </c>
      <c r="BAT1" s="307" t="s">
        <v>809</v>
      </c>
      <c r="BAU1" s="307" t="s">
        <v>809</v>
      </c>
    </row>
    <row r="2" spans="1:1399" s="316" customFormat="1" ht="104" x14ac:dyDescent="0.35">
      <c r="A2" s="316" t="s">
        <v>314</v>
      </c>
      <c r="B2" s="317" t="s">
        <v>4</v>
      </c>
      <c r="C2" s="317" t="s">
        <v>810</v>
      </c>
      <c r="D2" s="317" t="s">
        <v>9</v>
      </c>
      <c r="E2" s="317" t="s">
        <v>11</v>
      </c>
      <c r="F2" s="317" t="s">
        <v>13</v>
      </c>
      <c r="G2" s="317" t="s">
        <v>15</v>
      </c>
      <c r="H2" s="317" t="s">
        <v>16</v>
      </c>
      <c r="I2" s="317" t="s">
        <v>811</v>
      </c>
      <c r="J2" s="317" t="s">
        <v>812</v>
      </c>
      <c r="K2" s="317" t="s">
        <v>20</v>
      </c>
      <c r="L2" s="317" t="s">
        <v>21</v>
      </c>
      <c r="M2" s="317" t="s">
        <v>22</v>
      </c>
      <c r="N2" s="317" t="s">
        <v>812</v>
      </c>
      <c r="O2" s="317" t="s">
        <v>11</v>
      </c>
      <c r="P2" s="317" t="s">
        <v>13</v>
      </c>
      <c r="Q2" s="317" t="s">
        <v>15</v>
      </c>
      <c r="R2" s="317" t="s">
        <v>16</v>
      </c>
      <c r="S2" s="317" t="s">
        <v>812</v>
      </c>
      <c r="T2" s="317" t="s">
        <v>11</v>
      </c>
      <c r="U2" s="317" t="s">
        <v>13</v>
      </c>
      <c r="V2" s="317" t="s">
        <v>15</v>
      </c>
      <c r="W2" s="317" t="s">
        <v>16</v>
      </c>
      <c r="X2" s="317" t="s">
        <v>812</v>
      </c>
      <c r="Y2" s="317" t="s">
        <v>11</v>
      </c>
      <c r="Z2" s="317" t="s">
        <v>13</v>
      </c>
      <c r="AA2" s="317" t="s">
        <v>15</v>
      </c>
      <c r="AB2" s="317" t="s">
        <v>16</v>
      </c>
      <c r="AC2" s="317" t="s">
        <v>812</v>
      </c>
      <c r="AD2" s="317" t="s">
        <v>11</v>
      </c>
      <c r="AE2" s="317" t="s">
        <v>13</v>
      </c>
      <c r="AF2" s="317" t="s">
        <v>15</v>
      </c>
      <c r="AG2" s="317" t="s">
        <v>16</v>
      </c>
      <c r="AH2" s="317" t="s">
        <v>812</v>
      </c>
      <c r="AI2" s="317" t="s">
        <v>11</v>
      </c>
      <c r="AJ2" s="317" t="s">
        <v>13</v>
      </c>
      <c r="AK2" s="317" t="s">
        <v>15</v>
      </c>
      <c r="AL2" s="317" t="s">
        <v>16</v>
      </c>
      <c r="AM2" s="317" t="s">
        <v>812</v>
      </c>
      <c r="AN2" s="317" t="s">
        <v>11</v>
      </c>
      <c r="AO2" s="317" t="s">
        <v>13</v>
      </c>
      <c r="AP2" s="317" t="s">
        <v>15</v>
      </c>
      <c r="AQ2" s="317" t="s">
        <v>16</v>
      </c>
      <c r="AR2" s="317" t="s">
        <v>812</v>
      </c>
      <c r="AS2" s="317" t="s">
        <v>11</v>
      </c>
      <c r="AT2" s="317" t="s">
        <v>13</v>
      </c>
      <c r="AU2" s="317" t="s">
        <v>15</v>
      </c>
      <c r="AV2" s="317" t="s">
        <v>16</v>
      </c>
      <c r="AW2" s="317" t="s">
        <v>812</v>
      </c>
      <c r="AX2" s="317" t="s">
        <v>11</v>
      </c>
      <c r="AY2" s="317" t="s">
        <v>13</v>
      </c>
      <c r="AZ2" s="317" t="s">
        <v>15</v>
      </c>
      <c r="BA2" s="317" t="s">
        <v>16</v>
      </c>
      <c r="BB2" s="317" t="s">
        <v>812</v>
      </c>
      <c r="BC2" s="317" t="s">
        <v>11</v>
      </c>
      <c r="BD2" s="317" t="s">
        <v>13</v>
      </c>
      <c r="BE2" s="317" t="s">
        <v>15</v>
      </c>
      <c r="BF2" s="317" t="s">
        <v>16</v>
      </c>
      <c r="BG2" s="317" t="s">
        <v>812</v>
      </c>
      <c r="BH2" s="317" t="s">
        <v>11</v>
      </c>
      <c r="BI2" s="317" t="s">
        <v>13</v>
      </c>
      <c r="BJ2" s="317" t="s">
        <v>15</v>
      </c>
      <c r="BK2" s="317" t="s">
        <v>16</v>
      </c>
      <c r="BL2" s="318" t="s">
        <v>813</v>
      </c>
      <c r="BM2" s="318" t="s">
        <v>814</v>
      </c>
      <c r="BN2" s="318" t="s">
        <v>636</v>
      </c>
      <c r="BO2" s="318" t="s">
        <v>815</v>
      </c>
      <c r="BP2" s="318" t="s">
        <v>816</v>
      </c>
      <c r="BQ2" s="318" t="s">
        <v>817</v>
      </c>
      <c r="BR2" s="422" t="s">
        <v>2820</v>
      </c>
      <c r="BS2" s="422" t="s">
        <v>2821</v>
      </c>
      <c r="BT2" s="422" t="s">
        <v>2822</v>
      </c>
      <c r="BU2" s="422" t="s">
        <v>2823</v>
      </c>
      <c r="BV2" s="319" t="s">
        <v>818</v>
      </c>
      <c r="BW2" s="422" t="s">
        <v>2812</v>
      </c>
      <c r="BX2" s="422" t="s">
        <v>2813</v>
      </c>
      <c r="BY2" s="422" t="s">
        <v>2816</v>
      </c>
      <c r="BZ2" s="422" t="s">
        <v>2817</v>
      </c>
      <c r="CA2" s="422" t="s">
        <v>2824</v>
      </c>
      <c r="CB2" s="422" t="s">
        <v>2825</v>
      </c>
      <c r="CC2" s="422" t="s">
        <v>2826</v>
      </c>
      <c r="CD2" s="422" t="s">
        <v>2827</v>
      </c>
      <c r="CE2" s="319" t="s">
        <v>819</v>
      </c>
      <c r="CF2" s="422" t="s">
        <v>2814</v>
      </c>
      <c r="CG2" s="422" t="s">
        <v>2815</v>
      </c>
      <c r="CH2" s="422" t="s">
        <v>2818</v>
      </c>
      <c r="CI2" s="422" t="s">
        <v>2819</v>
      </c>
      <c r="CJ2" s="319" t="s">
        <v>54</v>
      </c>
      <c r="CK2" s="319" t="s">
        <v>57</v>
      </c>
      <c r="CL2" s="319" t="s">
        <v>58</v>
      </c>
      <c r="CM2" s="422" t="s">
        <v>2828</v>
      </c>
      <c r="CN2" s="319" t="s">
        <v>820</v>
      </c>
      <c r="CO2" s="319" t="s">
        <v>821</v>
      </c>
      <c r="CP2" s="319" t="s">
        <v>822</v>
      </c>
      <c r="CQ2" s="319" t="s">
        <v>823</v>
      </c>
      <c r="CR2" s="319" t="s">
        <v>824</v>
      </c>
      <c r="CS2" s="319" t="s">
        <v>825</v>
      </c>
      <c r="CT2" s="319" t="s">
        <v>826</v>
      </c>
      <c r="CU2" s="319" t="s">
        <v>827</v>
      </c>
      <c r="CV2" s="319" t="s">
        <v>828</v>
      </c>
      <c r="CW2" s="319" t="s">
        <v>829</v>
      </c>
      <c r="CX2" s="319" t="s">
        <v>830</v>
      </c>
      <c r="CY2" s="319" t="s">
        <v>831</v>
      </c>
      <c r="CZ2" s="319" t="s">
        <v>832</v>
      </c>
      <c r="DA2" s="319" t="s">
        <v>833</v>
      </c>
      <c r="DB2" s="319" t="s">
        <v>834</v>
      </c>
      <c r="DC2" s="319" t="s">
        <v>835</v>
      </c>
      <c r="DD2" s="319" t="s">
        <v>836</v>
      </c>
      <c r="DE2" s="320" t="s">
        <v>78</v>
      </c>
      <c r="DF2" s="320" t="s">
        <v>80</v>
      </c>
      <c r="DG2" s="320" t="s">
        <v>81</v>
      </c>
      <c r="DH2" s="320" t="s">
        <v>82</v>
      </c>
      <c r="DI2" s="320" t="s">
        <v>84</v>
      </c>
      <c r="DJ2" s="320" t="s">
        <v>85</v>
      </c>
      <c r="DK2" s="320" t="s">
        <v>86</v>
      </c>
      <c r="DL2" s="320" t="s">
        <v>87</v>
      </c>
      <c r="DM2" s="320" t="s">
        <v>88</v>
      </c>
      <c r="DN2" s="320" t="s">
        <v>837</v>
      </c>
      <c r="DO2" s="320" t="s">
        <v>838</v>
      </c>
      <c r="DP2" s="320" t="s">
        <v>839</v>
      </c>
      <c r="DQ2" s="320" t="s">
        <v>840</v>
      </c>
      <c r="DR2" s="320" t="s">
        <v>841</v>
      </c>
      <c r="DS2" s="320" t="s">
        <v>842</v>
      </c>
      <c r="DT2" s="320" t="s">
        <v>843</v>
      </c>
      <c r="DU2" s="320" t="s">
        <v>844</v>
      </c>
      <c r="DV2" s="320" t="s">
        <v>845</v>
      </c>
      <c r="DW2" s="320" t="s">
        <v>846</v>
      </c>
      <c r="DX2" s="320" t="s">
        <v>847</v>
      </c>
      <c r="DY2" s="320" t="s">
        <v>848</v>
      </c>
      <c r="DZ2" s="320" t="s">
        <v>849</v>
      </c>
      <c r="EA2" s="320" t="s">
        <v>850</v>
      </c>
      <c r="EB2" s="320" t="s">
        <v>851</v>
      </c>
      <c r="EC2" s="320" t="s">
        <v>852</v>
      </c>
      <c r="ED2" s="320" t="s">
        <v>853</v>
      </c>
      <c r="EE2" s="320" t="s">
        <v>854</v>
      </c>
      <c r="EF2" s="320" t="s">
        <v>855</v>
      </c>
      <c r="EG2" s="321" t="s">
        <v>856</v>
      </c>
      <c r="EH2" s="321" t="s">
        <v>857</v>
      </c>
      <c r="EI2" s="321" t="s">
        <v>858</v>
      </c>
      <c r="EJ2" s="321" t="s">
        <v>859</v>
      </c>
      <c r="EK2" s="321" t="s">
        <v>860</v>
      </c>
      <c r="EL2" s="321" t="s">
        <v>861</v>
      </c>
      <c r="EM2" s="321" t="s">
        <v>862</v>
      </c>
      <c r="EN2" s="321" t="s">
        <v>863</v>
      </c>
      <c r="EO2" s="321" t="s">
        <v>864</v>
      </c>
      <c r="EP2" s="321" t="s">
        <v>865</v>
      </c>
      <c r="EQ2" s="321" t="s">
        <v>866</v>
      </c>
      <c r="ER2" s="321" t="s">
        <v>867</v>
      </c>
      <c r="ES2" s="321" t="s">
        <v>868</v>
      </c>
      <c r="ET2" s="321" t="s">
        <v>869</v>
      </c>
      <c r="EU2" s="321" t="s">
        <v>870</v>
      </c>
      <c r="EV2" s="321" t="s">
        <v>871</v>
      </c>
      <c r="EW2" s="321" t="s">
        <v>871</v>
      </c>
      <c r="EX2" s="321" t="s">
        <v>871</v>
      </c>
      <c r="EY2" s="321" t="s">
        <v>871</v>
      </c>
      <c r="EZ2" s="321" t="s">
        <v>871</v>
      </c>
      <c r="FA2" s="321" t="s">
        <v>871</v>
      </c>
      <c r="FB2" s="321" t="s">
        <v>871</v>
      </c>
      <c r="FC2" s="321" t="s">
        <v>871</v>
      </c>
      <c r="FD2" s="321" t="s">
        <v>871</v>
      </c>
      <c r="FE2" s="321" t="s">
        <v>871</v>
      </c>
      <c r="FF2" s="321" t="s">
        <v>871</v>
      </c>
      <c r="FG2" s="321" t="s">
        <v>871</v>
      </c>
      <c r="FH2" s="321" t="s">
        <v>871</v>
      </c>
      <c r="FI2" s="321" t="s">
        <v>871</v>
      </c>
      <c r="FJ2" s="321" t="s">
        <v>871</v>
      </c>
      <c r="FK2" s="321" t="s">
        <v>871</v>
      </c>
      <c r="FL2" s="321" t="s">
        <v>871</v>
      </c>
      <c r="FM2" s="321" t="s">
        <v>871</v>
      </c>
      <c r="FN2" s="321" t="s">
        <v>871</v>
      </c>
      <c r="FO2" s="321" t="s">
        <v>871</v>
      </c>
      <c r="FP2" s="321" t="s">
        <v>871</v>
      </c>
      <c r="FQ2" s="321" t="s">
        <v>871</v>
      </c>
      <c r="FR2" s="321" t="s">
        <v>871</v>
      </c>
      <c r="FS2" s="321" t="s">
        <v>871</v>
      </c>
      <c r="FT2" s="321" t="s">
        <v>871</v>
      </c>
      <c r="FU2" s="321" t="s">
        <v>872</v>
      </c>
      <c r="FV2" s="321" t="s">
        <v>872</v>
      </c>
      <c r="FW2" s="321" t="s">
        <v>872</v>
      </c>
      <c r="FX2" s="321" t="s">
        <v>872</v>
      </c>
      <c r="FY2" s="321" t="s">
        <v>872</v>
      </c>
      <c r="FZ2" s="321" t="s">
        <v>872</v>
      </c>
      <c r="GA2" s="321" t="s">
        <v>872</v>
      </c>
      <c r="GB2" s="321" t="s">
        <v>872</v>
      </c>
      <c r="GC2" s="321" t="s">
        <v>872</v>
      </c>
      <c r="GD2" s="321" t="s">
        <v>872</v>
      </c>
      <c r="GE2" s="321" t="s">
        <v>872</v>
      </c>
      <c r="GF2" s="321" t="s">
        <v>872</v>
      </c>
      <c r="GG2" s="321" t="s">
        <v>872</v>
      </c>
      <c r="GH2" s="321" t="s">
        <v>872</v>
      </c>
      <c r="GI2" s="321" t="s">
        <v>872</v>
      </c>
      <c r="GJ2" s="321" t="s">
        <v>872</v>
      </c>
      <c r="GK2" s="321" t="s">
        <v>872</v>
      </c>
      <c r="GL2" s="321" t="s">
        <v>872</v>
      </c>
      <c r="GM2" s="321" t="s">
        <v>872</v>
      </c>
      <c r="GN2" s="321" t="s">
        <v>872</v>
      </c>
      <c r="GO2" s="321" t="s">
        <v>872</v>
      </c>
      <c r="GP2" s="321" t="s">
        <v>872</v>
      </c>
      <c r="GQ2" s="321" t="s">
        <v>872</v>
      </c>
      <c r="GR2" s="321" t="s">
        <v>872</v>
      </c>
      <c r="GS2" s="321" t="s">
        <v>872</v>
      </c>
      <c r="GT2" s="321" t="s">
        <v>873</v>
      </c>
      <c r="GU2" s="321" t="s">
        <v>874</v>
      </c>
      <c r="GV2" s="321" t="s">
        <v>875</v>
      </c>
      <c r="GW2" s="321" t="s">
        <v>876</v>
      </c>
      <c r="GX2" s="321" t="s">
        <v>877</v>
      </c>
      <c r="GY2" s="321" t="s">
        <v>878</v>
      </c>
      <c r="GZ2" s="321" t="s">
        <v>879</v>
      </c>
      <c r="HA2" s="321" t="s">
        <v>880</v>
      </c>
      <c r="HB2" s="321" t="s">
        <v>881</v>
      </c>
      <c r="HC2" s="321" t="s">
        <v>882</v>
      </c>
      <c r="HD2" s="321" t="s">
        <v>883</v>
      </c>
      <c r="HE2" s="321" t="s">
        <v>884</v>
      </c>
      <c r="HF2" s="321" t="s">
        <v>885</v>
      </c>
      <c r="HG2" s="321" t="s">
        <v>886</v>
      </c>
      <c r="HH2" s="321" t="s">
        <v>887</v>
      </c>
      <c r="HI2" s="321" t="s">
        <v>888</v>
      </c>
      <c r="HJ2" s="321" t="s">
        <v>888</v>
      </c>
      <c r="HK2" s="321" t="s">
        <v>888</v>
      </c>
      <c r="HL2" s="321" t="s">
        <v>888</v>
      </c>
      <c r="HM2" s="321" t="s">
        <v>888</v>
      </c>
      <c r="HN2" s="321" t="s">
        <v>888</v>
      </c>
      <c r="HO2" s="321" t="s">
        <v>888</v>
      </c>
      <c r="HP2" s="321" t="s">
        <v>888</v>
      </c>
      <c r="HQ2" s="321" t="s">
        <v>888</v>
      </c>
      <c r="HR2" s="321" t="s">
        <v>888</v>
      </c>
      <c r="HS2" s="321" t="s">
        <v>888</v>
      </c>
      <c r="HT2" s="321" t="s">
        <v>888</v>
      </c>
      <c r="HU2" s="321" t="s">
        <v>888</v>
      </c>
      <c r="HV2" s="321" t="s">
        <v>888</v>
      </c>
      <c r="HW2" s="321" t="s">
        <v>888</v>
      </c>
      <c r="HX2" s="321" t="s">
        <v>888</v>
      </c>
      <c r="HY2" s="321" t="s">
        <v>888</v>
      </c>
      <c r="HZ2" s="321" t="s">
        <v>888</v>
      </c>
      <c r="IA2" s="321" t="s">
        <v>888</v>
      </c>
      <c r="IB2" s="321" t="s">
        <v>888</v>
      </c>
      <c r="IC2" s="321" t="s">
        <v>888</v>
      </c>
      <c r="ID2" s="321" t="s">
        <v>888</v>
      </c>
      <c r="IE2" s="321" t="s">
        <v>888</v>
      </c>
      <c r="IF2" s="321" t="s">
        <v>888</v>
      </c>
      <c r="IG2" s="321" t="s">
        <v>888</v>
      </c>
      <c r="IH2" s="321" t="s">
        <v>889</v>
      </c>
      <c r="II2" s="321" t="s">
        <v>890</v>
      </c>
      <c r="IJ2" s="321" t="s">
        <v>891</v>
      </c>
      <c r="IK2" s="321" t="s">
        <v>892</v>
      </c>
      <c r="IL2" s="321" t="s">
        <v>893</v>
      </c>
      <c r="IM2" s="321" t="s">
        <v>894</v>
      </c>
      <c r="IN2" s="321" t="s">
        <v>895</v>
      </c>
      <c r="IO2" s="321" t="s">
        <v>896</v>
      </c>
      <c r="IP2" s="321" t="s">
        <v>897</v>
      </c>
      <c r="IQ2" s="321" t="s">
        <v>898</v>
      </c>
      <c r="IR2" s="321" t="s">
        <v>899</v>
      </c>
      <c r="IS2" s="321" t="s">
        <v>900</v>
      </c>
      <c r="IT2" s="321" t="s">
        <v>901</v>
      </c>
      <c r="IU2" s="321" t="s">
        <v>902</v>
      </c>
      <c r="IV2" s="321" t="s">
        <v>903</v>
      </c>
      <c r="IW2" s="321" t="s">
        <v>888</v>
      </c>
      <c r="IX2" s="321" t="s">
        <v>888</v>
      </c>
      <c r="IY2" s="321" t="s">
        <v>888</v>
      </c>
      <c r="IZ2" s="321" t="s">
        <v>888</v>
      </c>
      <c r="JA2" s="321" t="s">
        <v>888</v>
      </c>
      <c r="JB2" s="321" t="s">
        <v>888</v>
      </c>
      <c r="JC2" s="321" t="s">
        <v>888</v>
      </c>
      <c r="JD2" s="321" t="s">
        <v>888</v>
      </c>
      <c r="JE2" s="321" t="s">
        <v>888</v>
      </c>
      <c r="JF2" s="321" t="s">
        <v>888</v>
      </c>
      <c r="JG2" s="321" t="s">
        <v>888</v>
      </c>
      <c r="JH2" s="321" t="s">
        <v>888</v>
      </c>
      <c r="JI2" s="321" t="s">
        <v>888</v>
      </c>
      <c r="JJ2" s="321" t="s">
        <v>888</v>
      </c>
      <c r="JK2" s="321" t="s">
        <v>888</v>
      </c>
      <c r="JL2" s="321" t="s">
        <v>888</v>
      </c>
      <c r="JM2" s="321" t="s">
        <v>888</v>
      </c>
      <c r="JN2" s="321" t="s">
        <v>888</v>
      </c>
      <c r="JO2" s="321" t="s">
        <v>888</v>
      </c>
      <c r="JP2" s="321" t="s">
        <v>888</v>
      </c>
      <c r="JQ2" s="321" t="s">
        <v>888</v>
      </c>
      <c r="JR2" s="321" t="s">
        <v>888</v>
      </c>
      <c r="JS2" s="321" t="s">
        <v>888</v>
      </c>
      <c r="JT2" s="321" t="s">
        <v>888</v>
      </c>
      <c r="JU2" s="321" t="s">
        <v>888</v>
      </c>
      <c r="JV2" s="321" t="s">
        <v>904</v>
      </c>
      <c r="JW2" s="321" t="s">
        <v>905</v>
      </c>
      <c r="JX2" s="321" t="s">
        <v>906</v>
      </c>
      <c r="JY2" s="321" t="s">
        <v>907</v>
      </c>
      <c r="JZ2" s="321" t="s">
        <v>908</v>
      </c>
      <c r="KA2" s="321" t="s">
        <v>909</v>
      </c>
      <c r="KB2" s="321" t="s">
        <v>910</v>
      </c>
      <c r="KC2" s="321" t="s">
        <v>911</v>
      </c>
      <c r="KD2" s="321" t="s">
        <v>912</v>
      </c>
      <c r="KE2" s="321" t="s">
        <v>913</v>
      </c>
      <c r="KF2" s="321" t="s">
        <v>914</v>
      </c>
      <c r="KG2" s="321" t="s">
        <v>915</v>
      </c>
      <c r="KH2" s="321" t="s">
        <v>916</v>
      </c>
      <c r="KI2" s="321" t="s">
        <v>917</v>
      </c>
      <c r="KJ2" s="321" t="s">
        <v>918</v>
      </c>
      <c r="KK2" s="321" t="s">
        <v>888</v>
      </c>
      <c r="KL2" s="321" t="s">
        <v>888</v>
      </c>
      <c r="KM2" s="321" t="s">
        <v>888</v>
      </c>
      <c r="KN2" s="321" t="s">
        <v>888</v>
      </c>
      <c r="KO2" s="321" t="s">
        <v>888</v>
      </c>
      <c r="KP2" s="321" t="s">
        <v>888</v>
      </c>
      <c r="KQ2" s="321" t="s">
        <v>888</v>
      </c>
      <c r="KR2" s="321" t="s">
        <v>888</v>
      </c>
      <c r="KS2" s="321" t="s">
        <v>888</v>
      </c>
      <c r="KT2" s="321" t="s">
        <v>888</v>
      </c>
      <c r="KU2" s="321" t="s">
        <v>888</v>
      </c>
      <c r="KV2" s="321" t="s">
        <v>888</v>
      </c>
      <c r="KW2" s="321" t="s">
        <v>888</v>
      </c>
      <c r="KX2" s="321" t="s">
        <v>888</v>
      </c>
      <c r="KY2" s="321" t="s">
        <v>888</v>
      </c>
      <c r="KZ2" s="321" t="s">
        <v>888</v>
      </c>
      <c r="LA2" s="321" t="s">
        <v>888</v>
      </c>
      <c r="LB2" s="321" t="s">
        <v>888</v>
      </c>
      <c r="LC2" s="321" t="s">
        <v>888</v>
      </c>
      <c r="LD2" s="321" t="s">
        <v>888</v>
      </c>
      <c r="LE2" s="321" t="s">
        <v>888</v>
      </c>
      <c r="LF2" s="321" t="s">
        <v>888</v>
      </c>
      <c r="LG2" s="321" t="s">
        <v>888</v>
      </c>
      <c r="LH2" s="321" t="s">
        <v>888</v>
      </c>
      <c r="LI2" s="321" t="s">
        <v>888</v>
      </c>
      <c r="LJ2" s="321" t="s">
        <v>919</v>
      </c>
      <c r="LK2" s="321" t="s">
        <v>920</v>
      </c>
      <c r="LL2" s="321" t="s">
        <v>921</v>
      </c>
      <c r="LM2" s="321" t="s">
        <v>922</v>
      </c>
      <c r="LN2" s="321" t="s">
        <v>923</v>
      </c>
      <c r="LO2" s="321" t="s">
        <v>924</v>
      </c>
      <c r="LP2" s="321" t="s">
        <v>925</v>
      </c>
      <c r="LQ2" s="321" t="s">
        <v>926</v>
      </c>
      <c r="LR2" s="321" t="s">
        <v>927</v>
      </c>
      <c r="LS2" s="321" t="s">
        <v>928</v>
      </c>
      <c r="LT2" s="321" t="s">
        <v>929</v>
      </c>
      <c r="LU2" s="321" t="s">
        <v>930</v>
      </c>
      <c r="LV2" s="321" t="s">
        <v>931</v>
      </c>
      <c r="LW2" s="321" t="s">
        <v>932</v>
      </c>
      <c r="LX2" s="321" t="s">
        <v>933</v>
      </c>
      <c r="LY2" s="321" t="s">
        <v>888</v>
      </c>
      <c r="LZ2" s="321" t="s">
        <v>888</v>
      </c>
      <c r="MA2" s="321" t="s">
        <v>888</v>
      </c>
      <c r="MB2" s="321" t="s">
        <v>888</v>
      </c>
      <c r="MC2" s="321" t="s">
        <v>888</v>
      </c>
      <c r="MD2" s="321" t="s">
        <v>888</v>
      </c>
      <c r="ME2" s="321" t="s">
        <v>888</v>
      </c>
      <c r="MF2" s="321" t="s">
        <v>888</v>
      </c>
      <c r="MG2" s="321" t="s">
        <v>888</v>
      </c>
      <c r="MH2" s="321" t="s">
        <v>888</v>
      </c>
      <c r="MI2" s="321" t="s">
        <v>888</v>
      </c>
      <c r="MJ2" s="321" t="s">
        <v>888</v>
      </c>
      <c r="MK2" s="321" t="s">
        <v>888</v>
      </c>
      <c r="ML2" s="321" t="s">
        <v>888</v>
      </c>
      <c r="MM2" s="321" t="s">
        <v>888</v>
      </c>
      <c r="MN2" s="321" t="s">
        <v>888</v>
      </c>
      <c r="MO2" s="321" t="s">
        <v>888</v>
      </c>
      <c r="MP2" s="321" t="s">
        <v>888</v>
      </c>
      <c r="MQ2" s="321" t="s">
        <v>888</v>
      </c>
      <c r="MR2" s="321" t="s">
        <v>888</v>
      </c>
      <c r="MS2" s="321" t="s">
        <v>888</v>
      </c>
      <c r="MT2" s="321" t="s">
        <v>888</v>
      </c>
      <c r="MU2" s="321" t="s">
        <v>888</v>
      </c>
      <c r="MV2" s="321" t="s">
        <v>888</v>
      </c>
      <c r="MW2" s="321" t="s">
        <v>888</v>
      </c>
      <c r="MX2" s="321" t="s">
        <v>934</v>
      </c>
      <c r="MY2" s="321" t="s">
        <v>935</v>
      </c>
      <c r="MZ2" s="321" t="s">
        <v>936</v>
      </c>
      <c r="NA2" s="321" t="s">
        <v>937</v>
      </c>
      <c r="NB2" s="321" t="s">
        <v>938</v>
      </c>
      <c r="NC2" s="321" t="s">
        <v>939</v>
      </c>
      <c r="ND2" s="321" t="s">
        <v>940</v>
      </c>
      <c r="NE2" s="321" t="s">
        <v>941</v>
      </c>
      <c r="NF2" s="321" t="s">
        <v>942</v>
      </c>
      <c r="NG2" s="321" t="s">
        <v>943</v>
      </c>
      <c r="NH2" s="321" t="s">
        <v>944</v>
      </c>
      <c r="NI2" s="321" t="s">
        <v>945</v>
      </c>
      <c r="NJ2" s="321" t="s">
        <v>946</v>
      </c>
      <c r="NK2" s="321" t="s">
        <v>947</v>
      </c>
      <c r="NL2" s="321" t="s">
        <v>948</v>
      </c>
      <c r="NM2" s="321" t="s">
        <v>888</v>
      </c>
      <c r="NN2" s="321" t="s">
        <v>888</v>
      </c>
      <c r="NO2" s="321" t="s">
        <v>888</v>
      </c>
      <c r="NP2" s="321" t="s">
        <v>888</v>
      </c>
      <c r="NQ2" s="321" t="s">
        <v>888</v>
      </c>
      <c r="NR2" s="321" t="s">
        <v>888</v>
      </c>
      <c r="NS2" s="321" t="s">
        <v>888</v>
      </c>
      <c r="NT2" s="321" t="s">
        <v>888</v>
      </c>
      <c r="NU2" s="321" t="s">
        <v>888</v>
      </c>
      <c r="NV2" s="321" t="s">
        <v>888</v>
      </c>
      <c r="NW2" s="321" t="s">
        <v>888</v>
      </c>
      <c r="NX2" s="321" t="s">
        <v>888</v>
      </c>
      <c r="NY2" s="321" t="s">
        <v>888</v>
      </c>
      <c r="NZ2" s="321" t="s">
        <v>888</v>
      </c>
      <c r="OA2" s="321" t="s">
        <v>888</v>
      </c>
      <c r="OB2" s="321" t="s">
        <v>888</v>
      </c>
      <c r="OC2" s="321" t="s">
        <v>888</v>
      </c>
      <c r="OD2" s="321" t="s">
        <v>888</v>
      </c>
      <c r="OE2" s="321" t="s">
        <v>888</v>
      </c>
      <c r="OF2" s="321" t="s">
        <v>888</v>
      </c>
      <c r="OG2" s="321" t="s">
        <v>888</v>
      </c>
      <c r="OH2" s="321" t="s">
        <v>888</v>
      </c>
      <c r="OI2" s="321" t="s">
        <v>888</v>
      </c>
      <c r="OJ2" s="321" t="s">
        <v>888</v>
      </c>
      <c r="OK2" s="321" t="s">
        <v>888</v>
      </c>
      <c r="OL2" s="321" t="s">
        <v>949</v>
      </c>
      <c r="OM2" s="321" t="s">
        <v>950</v>
      </c>
      <c r="ON2" s="321" t="s">
        <v>951</v>
      </c>
      <c r="OO2" s="321" t="s">
        <v>952</v>
      </c>
      <c r="OP2" s="321" t="s">
        <v>953</v>
      </c>
      <c r="OQ2" s="321" t="s">
        <v>954</v>
      </c>
      <c r="OR2" s="321" t="s">
        <v>955</v>
      </c>
      <c r="OS2" s="321" t="s">
        <v>956</v>
      </c>
      <c r="OT2" s="321" t="s">
        <v>957</v>
      </c>
      <c r="OU2" s="321" t="s">
        <v>958</v>
      </c>
      <c r="OV2" s="321" t="s">
        <v>959</v>
      </c>
      <c r="OW2" s="321" t="s">
        <v>960</v>
      </c>
      <c r="OX2" s="321" t="s">
        <v>961</v>
      </c>
      <c r="OY2" s="321" t="s">
        <v>962</v>
      </c>
      <c r="OZ2" s="321" t="s">
        <v>963</v>
      </c>
      <c r="PA2" s="321" t="s">
        <v>888</v>
      </c>
      <c r="PB2" s="321" t="s">
        <v>888</v>
      </c>
      <c r="PC2" s="321" t="s">
        <v>888</v>
      </c>
      <c r="PD2" s="321" t="s">
        <v>888</v>
      </c>
      <c r="PE2" s="321" t="s">
        <v>888</v>
      </c>
      <c r="PF2" s="321" t="s">
        <v>888</v>
      </c>
      <c r="PG2" s="321" t="s">
        <v>888</v>
      </c>
      <c r="PH2" s="321" t="s">
        <v>888</v>
      </c>
      <c r="PI2" s="321" t="s">
        <v>888</v>
      </c>
      <c r="PJ2" s="321" t="s">
        <v>888</v>
      </c>
      <c r="PK2" s="321" t="s">
        <v>888</v>
      </c>
      <c r="PL2" s="321" t="s">
        <v>888</v>
      </c>
      <c r="PM2" s="321" t="s">
        <v>888</v>
      </c>
      <c r="PN2" s="321" t="s">
        <v>888</v>
      </c>
      <c r="PO2" s="321" t="s">
        <v>888</v>
      </c>
      <c r="PP2" s="321" t="s">
        <v>888</v>
      </c>
      <c r="PQ2" s="321" t="s">
        <v>888</v>
      </c>
      <c r="PR2" s="321" t="s">
        <v>888</v>
      </c>
      <c r="PS2" s="321" t="s">
        <v>888</v>
      </c>
      <c r="PT2" s="321" t="s">
        <v>888</v>
      </c>
      <c r="PU2" s="321" t="s">
        <v>888</v>
      </c>
      <c r="PV2" s="321" t="s">
        <v>888</v>
      </c>
      <c r="PW2" s="321" t="s">
        <v>888</v>
      </c>
      <c r="PX2" s="321" t="s">
        <v>888</v>
      </c>
      <c r="PY2" s="321" t="s">
        <v>888</v>
      </c>
      <c r="PZ2" s="321" t="s">
        <v>964</v>
      </c>
      <c r="QA2" s="321" t="s">
        <v>965</v>
      </c>
      <c r="QB2" s="321" t="s">
        <v>966</v>
      </c>
      <c r="QC2" s="321" t="s">
        <v>967</v>
      </c>
      <c r="QD2" s="321" t="s">
        <v>968</v>
      </c>
      <c r="QE2" s="321" t="s">
        <v>969</v>
      </c>
      <c r="QF2" s="321" t="s">
        <v>970</v>
      </c>
      <c r="QG2" s="321" t="s">
        <v>971</v>
      </c>
      <c r="QH2" s="321" t="s">
        <v>972</v>
      </c>
      <c r="QI2" s="321" t="s">
        <v>973</v>
      </c>
      <c r="QJ2" s="321" t="s">
        <v>974</v>
      </c>
      <c r="QK2" s="321" t="s">
        <v>975</v>
      </c>
      <c r="QL2" s="321" t="s">
        <v>976</v>
      </c>
      <c r="QM2" s="321" t="s">
        <v>977</v>
      </c>
      <c r="QN2" s="321" t="s">
        <v>978</v>
      </c>
      <c r="QO2" s="321" t="s">
        <v>888</v>
      </c>
      <c r="QP2" s="321" t="s">
        <v>888</v>
      </c>
      <c r="QQ2" s="321" t="s">
        <v>888</v>
      </c>
      <c r="QR2" s="321" t="s">
        <v>888</v>
      </c>
      <c r="QS2" s="321" t="s">
        <v>888</v>
      </c>
      <c r="QT2" s="321" t="s">
        <v>888</v>
      </c>
      <c r="QU2" s="321" t="s">
        <v>888</v>
      </c>
      <c r="QV2" s="321" t="s">
        <v>888</v>
      </c>
      <c r="QW2" s="321" t="s">
        <v>888</v>
      </c>
      <c r="QX2" s="321" t="s">
        <v>888</v>
      </c>
      <c r="QY2" s="321" t="s">
        <v>888</v>
      </c>
      <c r="QZ2" s="321" t="s">
        <v>888</v>
      </c>
      <c r="RA2" s="321" t="s">
        <v>888</v>
      </c>
      <c r="RB2" s="321" t="s">
        <v>888</v>
      </c>
      <c r="RC2" s="321" t="s">
        <v>888</v>
      </c>
      <c r="RD2" s="321" t="s">
        <v>888</v>
      </c>
      <c r="RE2" s="321" t="s">
        <v>888</v>
      </c>
      <c r="RF2" s="321" t="s">
        <v>888</v>
      </c>
      <c r="RG2" s="321" t="s">
        <v>888</v>
      </c>
      <c r="RH2" s="321" t="s">
        <v>888</v>
      </c>
      <c r="RI2" s="321" t="s">
        <v>888</v>
      </c>
      <c r="RJ2" s="321" t="s">
        <v>888</v>
      </c>
      <c r="RK2" s="321" t="s">
        <v>888</v>
      </c>
      <c r="RL2" s="321" t="s">
        <v>888</v>
      </c>
      <c r="RM2" s="321" t="s">
        <v>888</v>
      </c>
      <c r="RN2" s="321" t="s">
        <v>979</v>
      </c>
      <c r="RO2" s="321" t="s">
        <v>980</v>
      </c>
      <c r="RP2" s="321" t="s">
        <v>981</v>
      </c>
      <c r="RQ2" s="321" t="s">
        <v>982</v>
      </c>
      <c r="RR2" s="321" t="s">
        <v>983</v>
      </c>
      <c r="RS2" s="321" t="s">
        <v>984</v>
      </c>
      <c r="RT2" s="321" t="s">
        <v>985</v>
      </c>
      <c r="RU2" s="321" t="s">
        <v>986</v>
      </c>
      <c r="RV2" s="321" t="s">
        <v>987</v>
      </c>
      <c r="RW2" s="321" t="s">
        <v>988</v>
      </c>
      <c r="RX2" s="321" t="s">
        <v>989</v>
      </c>
      <c r="RY2" s="321" t="s">
        <v>990</v>
      </c>
      <c r="RZ2" s="321" t="s">
        <v>991</v>
      </c>
      <c r="SA2" s="321" t="s">
        <v>992</v>
      </c>
      <c r="SB2" s="321" t="s">
        <v>888</v>
      </c>
      <c r="SC2" s="321" t="s">
        <v>888</v>
      </c>
      <c r="SD2" s="321" t="s">
        <v>888</v>
      </c>
      <c r="SE2" s="321" t="s">
        <v>888</v>
      </c>
      <c r="SF2" s="321" t="s">
        <v>888</v>
      </c>
      <c r="SG2" s="321" t="s">
        <v>888</v>
      </c>
      <c r="SH2" s="321" t="s">
        <v>888</v>
      </c>
      <c r="SI2" s="321" t="s">
        <v>888</v>
      </c>
      <c r="SJ2" s="321" t="s">
        <v>888</v>
      </c>
      <c r="SK2" s="321" t="s">
        <v>888</v>
      </c>
      <c r="SL2" s="321" t="s">
        <v>888</v>
      </c>
      <c r="SM2" s="321" t="s">
        <v>888</v>
      </c>
      <c r="SN2" s="321" t="s">
        <v>888</v>
      </c>
      <c r="SO2" s="321" t="s">
        <v>888</v>
      </c>
      <c r="SP2" s="321" t="s">
        <v>888</v>
      </c>
      <c r="SQ2" s="321" t="s">
        <v>888</v>
      </c>
      <c r="SR2" s="321" t="s">
        <v>888</v>
      </c>
      <c r="SS2" s="321" t="s">
        <v>888</v>
      </c>
      <c r="ST2" s="321" t="s">
        <v>888</v>
      </c>
      <c r="SU2" s="321" t="s">
        <v>888</v>
      </c>
      <c r="SV2" s="321" t="s">
        <v>888</v>
      </c>
      <c r="SW2" s="321" t="s">
        <v>888</v>
      </c>
      <c r="SX2" s="321" t="s">
        <v>888</v>
      </c>
      <c r="SY2" s="321" t="s">
        <v>888</v>
      </c>
      <c r="SZ2" s="321" t="s">
        <v>888</v>
      </c>
      <c r="TA2" s="321" t="s">
        <v>904</v>
      </c>
      <c r="TB2" s="321" t="s">
        <v>905</v>
      </c>
      <c r="TC2" s="321" t="s">
        <v>906</v>
      </c>
      <c r="TD2" s="321" t="s">
        <v>907</v>
      </c>
      <c r="TE2" s="321" t="s">
        <v>908</v>
      </c>
      <c r="TF2" s="321" t="s">
        <v>909</v>
      </c>
      <c r="TG2" s="321" t="s">
        <v>910</v>
      </c>
      <c r="TH2" s="321" t="s">
        <v>911</v>
      </c>
      <c r="TI2" s="321" t="s">
        <v>912</v>
      </c>
      <c r="TJ2" s="321" t="s">
        <v>913</v>
      </c>
      <c r="TK2" s="321" t="s">
        <v>914</v>
      </c>
      <c r="TL2" s="321" t="s">
        <v>915</v>
      </c>
      <c r="TM2" s="321" t="s">
        <v>916</v>
      </c>
      <c r="TN2" s="321" t="s">
        <v>917</v>
      </c>
      <c r="TO2" s="321" t="s">
        <v>918</v>
      </c>
      <c r="TP2" s="321" t="s">
        <v>888</v>
      </c>
      <c r="TQ2" s="321" t="s">
        <v>888</v>
      </c>
      <c r="TR2" s="321" t="s">
        <v>888</v>
      </c>
      <c r="TS2" s="321" t="s">
        <v>888</v>
      </c>
      <c r="TT2" s="321" t="s">
        <v>888</v>
      </c>
      <c r="TU2" s="321" t="s">
        <v>888</v>
      </c>
      <c r="TV2" s="321" t="s">
        <v>888</v>
      </c>
      <c r="TW2" s="321" t="s">
        <v>888</v>
      </c>
      <c r="TX2" s="321" t="s">
        <v>888</v>
      </c>
      <c r="TY2" s="321" t="s">
        <v>888</v>
      </c>
      <c r="TZ2" s="321" t="s">
        <v>888</v>
      </c>
      <c r="UA2" s="321" t="s">
        <v>888</v>
      </c>
      <c r="UB2" s="321" t="s">
        <v>888</v>
      </c>
      <c r="UC2" s="321" t="s">
        <v>888</v>
      </c>
      <c r="UD2" s="321" t="s">
        <v>888</v>
      </c>
      <c r="UE2" s="321" t="s">
        <v>888</v>
      </c>
      <c r="UF2" s="321" t="s">
        <v>888</v>
      </c>
      <c r="UG2" s="321" t="s">
        <v>888</v>
      </c>
      <c r="UH2" s="321" t="s">
        <v>888</v>
      </c>
      <c r="UI2" s="321" t="s">
        <v>888</v>
      </c>
      <c r="UJ2" s="321" t="s">
        <v>888</v>
      </c>
      <c r="UK2" s="321" t="s">
        <v>888</v>
      </c>
      <c r="UL2" s="321" t="s">
        <v>888</v>
      </c>
      <c r="UM2" s="321" t="s">
        <v>888</v>
      </c>
      <c r="UN2" s="321" t="s">
        <v>888</v>
      </c>
      <c r="UO2" s="321" t="s">
        <v>993</v>
      </c>
      <c r="UP2" s="321" t="s">
        <v>994</v>
      </c>
      <c r="UQ2" s="321" t="s">
        <v>995</v>
      </c>
      <c r="UR2" s="321" t="s">
        <v>996</v>
      </c>
      <c r="US2" s="321" t="s">
        <v>997</v>
      </c>
      <c r="UT2" s="321" t="s">
        <v>998</v>
      </c>
      <c r="UU2" s="321" t="s">
        <v>999</v>
      </c>
      <c r="UV2" s="321" t="s">
        <v>1000</v>
      </c>
      <c r="UW2" s="321" t="s">
        <v>1001</v>
      </c>
      <c r="UX2" s="321" t="s">
        <v>1002</v>
      </c>
      <c r="UY2" s="321" t="s">
        <v>1003</v>
      </c>
      <c r="UZ2" s="321" t="s">
        <v>1004</v>
      </c>
      <c r="VA2" s="321" t="s">
        <v>1005</v>
      </c>
      <c r="VB2" s="321" t="s">
        <v>888</v>
      </c>
      <c r="VC2" s="321" t="s">
        <v>888</v>
      </c>
      <c r="VD2" s="321" t="s">
        <v>888</v>
      </c>
      <c r="VE2" s="321" t="s">
        <v>888</v>
      </c>
      <c r="VF2" s="321" t="s">
        <v>888</v>
      </c>
      <c r="VG2" s="321" t="s">
        <v>888</v>
      </c>
      <c r="VH2" s="321" t="s">
        <v>888</v>
      </c>
      <c r="VI2" s="321" t="s">
        <v>888</v>
      </c>
      <c r="VJ2" s="321" t="s">
        <v>888</v>
      </c>
      <c r="VK2" s="321" t="s">
        <v>888</v>
      </c>
      <c r="VL2" s="321" t="s">
        <v>888</v>
      </c>
      <c r="VM2" s="321" t="s">
        <v>888</v>
      </c>
      <c r="VN2" s="321" t="s">
        <v>888</v>
      </c>
      <c r="VO2" s="321" t="s">
        <v>888</v>
      </c>
      <c r="VP2" s="321" t="s">
        <v>888</v>
      </c>
      <c r="VQ2" s="321" t="s">
        <v>888</v>
      </c>
      <c r="VR2" s="321" t="s">
        <v>888</v>
      </c>
      <c r="VS2" s="321" t="s">
        <v>888</v>
      </c>
      <c r="VT2" s="321" t="s">
        <v>888</v>
      </c>
      <c r="VU2" s="321" t="s">
        <v>888</v>
      </c>
      <c r="VV2" s="321" t="s">
        <v>888</v>
      </c>
      <c r="VW2" s="321" t="s">
        <v>888</v>
      </c>
      <c r="VX2" s="321" t="s">
        <v>888</v>
      </c>
      <c r="VY2" s="321" t="s">
        <v>888</v>
      </c>
      <c r="VZ2" s="321" t="s">
        <v>888</v>
      </c>
      <c r="WA2" s="321" t="s">
        <v>1006</v>
      </c>
      <c r="WB2" s="321" t="s">
        <v>1007</v>
      </c>
      <c r="WC2" s="321" t="s">
        <v>1008</v>
      </c>
      <c r="WD2" s="321" t="s">
        <v>1009</v>
      </c>
      <c r="WE2" s="321" t="s">
        <v>1010</v>
      </c>
      <c r="WF2" s="321" t="s">
        <v>1011</v>
      </c>
      <c r="WG2" s="321" t="s">
        <v>1012</v>
      </c>
      <c r="WH2" s="321" t="s">
        <v>1013</v>
      </c>
      <c r="WI2" s="321" t="s">
        <v>1014</v>
      </c>
      <c r="WJ2" s="321" t="s">
        <v>1015</v>
      </c>
      <c r="WK2" s="321" t="s">
        <v>1016</v>
      </c>
      <c r="WL2" s="321" t="s">
        <v>1017</v>
      </c>
      <c r="WM2" s="321" t="s">
        <v>1018</v>
      </c>
      <c r="WN2" s="321" t="s">
        <v>1019</v>
      </c>
      <c r="WO2" s="321" t="s">
        <v>1020</v>
      </c>
      <c r="WP2" s="321" t="s">
        <v>888</v>
      </c>
      <c r="WQ2" s="321" t="s">
        <v>888</v>
      </c>
      <c r="WR2" s="321" t="s">
        <v>888</v>
      </c>
      <c r="WS2" s="321" t="s">
        <v>888</v>
      </c>
      <c r="WT2" s="321" t="s">
        <v>888</v>
      </c>
      <c r="WU2" s="321" t="s">
        <v>888</v>
      </c>
      <c r="WV2" s="321" t="s">
        <v>888</v>
      </c>
      <c r="WW2" s="321" t="s">
        <v>888</v>
      </c>
      <c r="WX2" s="321" t="s">
        <v>888</v>
      </c>
      <c r="WY2" s="321" t="s">
        <v>888</v>
      </c>
      <c r="WZ2" s="321" t="s">
        <v>888</v>
      </c>
      <c r="XA2" s="321" t="s">
        <v>888</v>
      </c>
      <c r="XB2" s="321" t="s">
        <v>888</v>
      </c>
      <c r="XC2" s="321" t="s">
        <v>888</v>
      </c>
      <c r="XD2" s="321" t="s">
        <v>888</v>
      </c>
      <c r="XE2" s="321" t="s">
        <v>888</v>
      </c>
      <c r="XF2" s="321" t="s">
        <v>888</v>
      </c>
      <c r="XG2" s="321" t="s">
        <v>888</v>
      </c>
      <c r="XH2" s="321" t="s">
        <v>888</v>
      </c>
      <c r="XI2" s="321" t="s">
        <v>888</v>
      </c>
      <c r="XJ2" s="321" t="s">
        <v>888</v>
      </c>
      <c r="XK2" s="321" t="s">
        <v>888</v>
      </c>
      <c r="XL2" s="321" t="s">
        <v>888</v>
      </c>
      <c r="XM2" s="321" t="s">
        <v>888</v>
      </c>
      <c r="XN2" s="321" t="s">
        <v>888</v>
      </c>
      <c r="XO2" s="321" t="s">
        <v>1021</v>
      </c>
      <c r="XP2" s="321" t="s">
        <v>1022</v>
      </c>
      <c r="XQ2" s="321" t="s">
        <v>1023</v>
      </c>
      <c r="XR2" s="321" t="s">
        <v>1024</v>
      </c>
      <c r="XS2" s="321" t="s">
        <v>1025</v>
      </c>
      <c r="XT2" s="321" t="s">
        <v>1026</v>
      </c>
      <c r="XU2" s="321" t="s">
        <v>1027</v>
      </c>
      <c r="XV2" s="321" t="s">
        <v>1028</v>
      </c>
      <c r="XW2" s="321" t="s">
        <v>1029</v>
      </c>
      <c r="XX2" s="321" t="s">
        <v>1030</v>
      </c>
      <c r="XY2" s="321" t="s">
        <v>1031</v>
      </c>
      <c r="XZ2" s="321" t="s">
        <v>1032</v>
      </c>
      <c r="YA2" s="321" t="s">
        <v>1033</v>
      </c>
      <c r="YB2" s="321" t="s">
        <v>1034</v>
      </c>
      <c r="YC2" s="321" t="s">
        <v>1035</v>
      </c>
      <c r="YD2" s="321" t="s">
        <v>888</v>
      </c>
      <c r="YE2" s="321" t="s">
        <v>888</v>
      </c>
      <c r="YF2" s="321" t="s">
        <v>888</v>
      </c>
      <c r="YG2" s="321" t="s">
        <v>888</v>
      </c>
      <c r="YH2" s="321" t="s">
        <v>888</v>
      </c>
      <c r="YI2" s="321" t="s">
        <v>888</v>
      </c>
      <c r="YJ2" s="321" t="s">
        <v>888</v>
      </c>
      <c r="YK2" s="321" t="s">
        <v>888</v>
      </c>
      <c r="YL2" s="321" t="s">
        <v>888</v>
      </c>
      <c r="YM2" s="321" t="s">
        <v>888</v>
      </c>
      <c r="YN2" s="321" t="s">
        <v>888</v>
      </c>
      <c r="YO2" s="321" t="s">
        <v>888</v>
      </c>
      <c r="YP2" s="321" t="s">
        <v>888</v>
      </c>
      <c r="YQ2" s="321" t="s">
        <v>888</v>
      </c>
      <c r="YR2" s="321" t="s">
        <v>888</v>
      </c>
      <c r="YS2" s="321" t="s">
        <v>888</v>
      </c>
      <c r="YT2" s="321" t="s">
        <v>888</v>
      </c>
      <c r="YU2" s="321" t="s">
        <v>888</v>
      </c>
      <c r="YV2" s="321" t="s">
        <v>888</v>
      </c>
      <c r="YW2" s="321" t="s">
        <v>888</v>
      </c>
      <c r="YX2" s="321" t="s">
        <v>888</v>
      </c>
      <c r="YY2" s="321" t="s">
        <v>888</v>
      </c>
      <c r="YZ2" s="321" t="s">
        <v>888</v>
      </c>
      <c r="ZA2" s="321" t="s">
        <v>888</v>
      </c>
      <c r="ZB2" s="321" t="s">
        <v>888</v>
      </c>
      <c r="ZC2" s="321" t="s">
        <v>1036</v>
      </c>
      <c r="ZD2" s="321" t="s">
        <v>1037</v>
      </c>
      <c r="ZE2" s="321" t="s">
        <v>1038</v>
      </c>
      <c r="ZF2" s="321" t="s">
        <v>1039</v>
      </c>
      <c r="ZG2" s="321" t="s">
        <v>1040</v>
      </c>
      <c r="ZH2" s="321" t="s">
        <v>1041</v>
      </c>
      <c r="ZI2" s="321" t="s">
        <v>1042</v>
      </c>
      <c r="ZJ2" s="321" t="s">
        <v>1043</v>
      </c>
      <c r="ZK2" s="321" t="s">
        <v>1044</v>
      </c>
      <c r="ZL2" s="321" t="s">
        <v>1045</v>
      </c>
      <c r="ZM2" s="321" t="s">
        <v>1046</v>
      </c>
      <c r="ZN2" s="321" t="s">
        <v>1047</v>
      </c>
      <c r="ZO2" s="321" t="s">
        <v>1048</v>
      </c>
      <c r="ZP2" s="321" t="s">
        <v>1049</v>
      </c>
      <c r="ZQ2" s="321" t="s">
        <v>1050</v>
      </c>
      <c r="ZR2" s="321" t="s">
        <v>888</v>
      </c>
      <c r="ZS2" s="321" t="s">
        <v>888</v>
      </c>
      <c r="ZT2" s="321" t="s">
        <v>888</v>
      </c>
      <c r="ZU2" s="321" t="s">
        <v>888</v>
      </c>
      <c r="ZV2" s="321" t="s">
        <v>888</v>
      </c>
      <c r="ZW2" s="321" t="s">
        <v>888</v>
      </c>
      <c r="ZX2" s="321" t="s">
        <v>888</v>
      </c>
      <c r="ZY2" s="321" t="s">
        <v>888</v>
      </c>
      <c r="ZZ2" s="321" t="s">
        <v>888</v>
      </c>
      <c r="AAA2" s="321" t="s">
        <v>888</v>
      </c>
      <c r="AAB2" s="321" t="s">
        <v>888</v>
      </c>
      <c r="AAC2" s="321" t="s">
        <v>888</v>
      </c>
      <c r="AAD2" s="321" t="s">
        <v>888</v>
      </c>
      <c r="AAE2" s="321" t="s">
        <v>888</v>
      </c>
      <c r="AAF2" s="321" t="s">
        <v>888</v>
      </c>
      <c r="AAG2" s="321" t="s">
        <v>888</v>
      </c>
      <c r="AAH2" s="321" t="s">
        <v>888</v>
      </c>
      <c r="AAI2" s="321" t="s">
        <v>888</v>
      </c>
      <c r="AAJ2" s="321" t="s">
        <v>888</v>
      </c>
      <c r="AAK2" s="321" t="s">
        <v>888</v>
      </c>
      <c r="AAL2" s="321" t="s">
        <v>888</v>
      </c>
      <c r="AAM2" s="321" t="s">
        <v>888</v>
      </c>
      <c r="AAN2" s="321" t="s">
        <v>888</v>
      </c>
      <c r="AAO2" s="321" t="s">
        <v>888</v>
      </c>
      <c r="AAP2" s="321" t="s">
        <v>888</v>
      </c>
      <c r="AAQ2" s="321" t="s">
        <v>1051</v>
      </c>
      <c r="AAR2" s="321" t="s">
        <v>1052</v>
      </c>
      <c r="AAS2" s="321" t="s">
        <v>1053</v>
      </c>
      <c r="AAT2" s="321" t="s">
        <v>1054</v>
      </c>
      <c r="AAU2" s="321" t="s">
        <v>1055</v>
      </c>
      <c r="AAV2" s="321" t="s">
        <v>1056</v>
      </c>
      <c r="AAW2" s="321" t="s">
        <v>1057</v>
      </c>
      <c r="AAX2" s="321" t="s">
        <v>1058</v>
      </c>
      <c r="AAY2" s="321" t="s">
        <v>1059</v>
      </c>
      <c r="AAZ2" s="321" t="s">
        <v>1060</v>
      </c>
      <c r="ABA2" s="321" t="s">
        <v>1061</v>
      </c>
      <c r="ABB2" s="321" t="s">
        <v>1062</v>
      </c>
      <c r="ABC2" s="321" t="s">
        <v>1063</v>
      </c>
      <c r="ABD2" s="321" t="s">
        <v>1064</v>
      </c>
      <c r="ABE2" s="321" t="s">
        <v>1065</v>
      </c>
      <c r="ABF2" s="321" t="s">
        <v>888</v>
      </c>
      <c r="ABG2" s="321" t="s">
        <v>888</v>
      </c>
      <c r="ABH2" s="321" t="s">
        <v>888</v>
      </c>
      <c r="ABI2" s="321" t="s">
        <v>888</v>
      </c>
      <c r="ABJ2" s="321" t="s">
        <v>888</v>
      </c>
      <c r="ABK2" s="321" t="s">
        <v>888</v>
      </c>
      <c r="ABL2" s="321" t="s">
        <v>888</v>
      </c>
      <c r="ABM2" s="321" t="s">
        <v>888</v>
      </c>
      <c r="ABN2" s="321" t="s">
        <v>888</v>
      </c>
      <c r="ABO2" s="321" t="s">
        <v>888</v>
      </c>
      <c r="ABP2" s="321" t="s">
        <v>888</v>
      </c>
      <c r="ABQ2" s="321" t="s">
        <v>888</v>
      </c>
      <c r="ABR2" s="321" t="s">
        <v>888</v>
      </c>
      <c r="ABS2" s="321" t="s">
        <v>888</v>
      </c>
      <c r="ABT2" s="321" t="s">
        <v>888</v>
      </c>
      <c r="ABU2" s="321" t="s">
        <v>888</v>
      </c>
      <c r="ABV2" s="321" t="s">
        <v>888</v>
      </c>
      <c r="ABW2" s="321" t="s">
        <v>888</v>
      </c>
      <c r="ABX2" s="321" t="s">
        <v>888</v>
      </c>
      <c r="ABY2" s="321" t="s">
        <v>888</v>
      </c>
      <c r="ABZ2" s="321" t="s">
        <v>888</v>
      </c>
      <c r="ACA2" s="321" t="s">
        <v>888</v>
      </c>
      <c r="ACB2" s="321" t="s">
        <v>888</v>
      </c>
      <c r="ACC2" s="321" t="s">
        <v>888</v>
      </c>
      <c r="ACD2" s="321" t="s">
        <v>888</v>
      </c>
      <c r="ACE2" s="321" t="s">
        <v>1066</v>
      </c>
      <c r="ACF2" s="321" t="s">
        <v>1067</v>
      </c>
      <c r="ACG2" s="321" t="s">
        <v>1068</v>
      </c>
      <c r="ACH2" s="321" t="s">
        <v>1069</v>
      </c>
      <c r="ACI2" s="321" t="s">
        <v>1070</v>
      </c>
      <c r="ACJ2" s="321" t="s">
        <v>1071</v>
      </c>
      <c r="ACK2" s="321" t="s">
        <v>1072</v>
      </c>
      <c r="ACL2" s="321" t="s">
        <v>1073</v>
      </c>
      <c r="ACM2" s="321" t="s">
        <v>1074</v>
      </c>
      <c r="ACN2" s="321" t="s">
        <v>1075</v>
      </c>
      <c r="ACO2" s="321" t="s">
        <v>1076</v>
      </c>
      <c r="ACP2" s="321" t="s">
        <v>1077</v>
      </c>
      <c r="ACQ2" s="321" t="s">
        <v>1078</v>
      </c>
      <c r="ACR2" s="321" t="s">
        <v>1079</v>
      </c>
      <c r="ACS2" s="321" t="s">
        <v>1080</v>
      </c>
      <c r="ACT2" s="321" t="s">
        <v>888</v>
      </c>
      <c r="ACU2" s="321" t="s">
        <v>888</v>
      </c>
      <c r="ACV2" s="321" t="s">
        <v>888</v>
      </c>
      <c r="ACW2" s="321" t="s">
        <v>888</v>
      </c>
      <c r="ACX2" s="321" t="s">
        <v>888</v>
      </c>
      <c r="ACY2" s="321" t="s">
        <v>888</v>
      </c>
      <c r="ACZ2" s="321" t="s">
        <v>888</v>
      </c>
      <c r="ADA2" s="321" t="s">
        <v>888</v>
      </c>
      <c r="ADB2" s="321" t="s">
        <v>888</v>
      </c>
      <c r="ADC2" s="321" t="s">
        <v>888</v>
      </c>
      <c r="ADD2" s="321" t="s">
        <v>888</v>
      </c>
      <c r="ADE2" s="321" t="s">
        <v>888</v>
      </c>
      <c r="ADF2" s="321" t="s">
        <v>888</v>
      </c>
      <c r="ADG2" s="321" t="s">
        <v>888</v>
      </c>
      <c r="ADH2" s="321" t="s">
        <v>888</v>
      </c>
      <c r="ADI2" s="321" t="s">
        <v>888</v>
      </c>
      <c r="ADJ2" s="321" t="s">
        <v>888</v>
      </c>
      <c r="ADK2" s="321" t="s">
        <v>888</v>
      </c>
      <c r="ADL2" s="321" t="s">
        <v>888</v>
      </c>
      <c r="ADM2" s="321" t="s">
        <v>888</v>
      </c>
      <c r="ADN2" s="321" t="s">
        <v>888</v>
      </c>
      <c r="ADO2" s="321" t="s">
        <v>888</v>
      </c>
      <c r="ADP2" s="321" t="s">
        <v>888</v>
      </c>
      <c r="ADQ2" s="321" t="s">
        <v>888</v>
      </c>
      <c r="ADR2" s="321" t="s">
        <v>888</v>
      </c>
      <c r="ADS2" s="321" t="s">
        <v>1081</v>
      </c>
      <c r="ADT2" s="321" t="s">
        <v>1082</v>
      </c>
      <c r="ADU2" s="321" t="s">
        <v>1083</v>
      </c>
      <c r="ADV2" s="321" t="s">
        <v>1084</v>
      </c>
      <c r="ADW2" s="321" t="s">
        <v>1085</v>
      </c>
      <c r="ADX2" s="321" t="s">
        <v>1086</v>
      </c>
      <c r="ADY2" s="321" t="s">
        <v>1087</v>
      </c>
      <c r="ADZ2" s="321" t="s">
        <v>1088</v>
      </c>
      <c r="AEA2" s="321" t="s">
        <v>1089</v>
      </c>
      <c r="AEB2" s="321" t="s">
        <v>1090</v>
      </c>
      <c r="AEC2" s="321" t="s">
        <v>1091</v>
      </c>
      <c r="AED2" s="321" t="s">
        <v>1092</v>
      </c>
      <c r="AEE2" s="321" t="s">
        <v>1093</v>
      </c>
      <c r="AEF2" s="321" t="s">
        <v>888</v>
      </c>
      <c r="AEG2" s="321" t="s">
        <v>888</v>
      </c>
      <c r="AEH2" s="321" t="s">
        <v>888</v>
      </c>
      <c r="AEI2" s="321" t="s">
        <v>888</v>
      </c>
      <c r="AEJ2" s="321" t="s">
        <v>888</v>
      </c>
      <c r="AEK2" s="321" t="s">
        <v>888</v>
      </c>
      <c r="AEL2" s="321" t="s">
        <v>888</v>
      </c>
      <c r="AEM2" s="321" t="s">
        <v>888</v>
      </c>
      <c r="AEN2" s="321" t="s">
        <v>888</v>
      </c>
      <c r="AEO2" s="321" t="s">
        <v>888</v>
      </c>
      <c r="AEP2" s="321" t="s">
        <v>888</v>
      </c>
      <c r="AEQ2" s="321" t="s">
        <v>888</v>
      </c>
      <c r="AER2" s="321" t="s">
        <v>888</v>
      </c>
      <c r="AES2" s="321" t="s">
        <v>888</v>
      </c>
      <c r="AET2" s="321" t="s">
        <v>888</v>
      </c>
      <c r="AEU2" s="321" t="s">
        <v>888</v>
      </c>
      <c r="AEV2" s="321" t="s">
        <v>888</v>
      </c>
      <c r="AEW2" s="321" t="s">
        <v>888</v>
      </c>
      <c r="AEX2" s="321" t="s">
        <v>888</v>
      </c>
      <c r="AEY2" s="321" t="s">
        <v>888</v>
      </c>
      <c r="AEZ2" s="321" t="s">
        <v>888</v>
      </c>
      <c r="AFA2" s="321" t="s">
        <v>888</v>
      </c>
      <c r="AFB2" s="321" t="s">
        <v>888</v>
      </c>
      <c r="AFC2" s="321" t="s">
        <v>888</v>
      </c>
      <c r="AFD2" s="321" t="s">
        <v>888</v>
      </c>
      <c r="AFE2" s="321" t="s">
        <v>1094</v>
      </c>
      <c r="AFF2" s="321" t="s">
        <v>1095</v>
      </c>
      <c r="AFG2" s="321" t="s">
        <v>1096</v>
      </c>
      <c r="AFH2" s="321" t="s">
        <v>1097</v>
      </c>
      <c r="AFI2" s="321" t="s">
        <v>1098</v>
      </c>
      <c r="AFJ2" s="321" t="s">
        <v>1099</v>
      </c>
      <c r="AFK2" s="321" t="s">
        <v>1100</v>
      </c>
      <c r="AFL2" s="321" t="s">
        <v>1101</v>
      </c>
      <c r="AFM2" s="321" t="s">
        <v>1102</v>
      </c>
      <c r="AFN2" s="321" t="s">
        <v>1103</v>
      </c>
      <c r="AFO2" s="321" t="s">
        <v>1104</v>
      </c>
      <c r="AFP2" s="321" t="s">
        <v>1105</v>
      </c>
      <c r="AFQ2" s="321" t="s">
        <v>1106</v>
      </c>
      <c r="AFR2" s="321" t="s">
        <v>888</v>
      </c>
      <c r="AFS2" s="321" t="s">
        <v>888</v>
      </c>
      <c r="AFT2" s="321" t="s">
        <v>888</v>
      </c>
      <c r="AFU2" s="321" t="s">
        <v>888</v>
      </c>
      <c r="AFV2" s="321" t="s">
        <v>888</v>
      </c>
      <c r="AFW2" s="321" t="s">
        <v>888</v>
      </c>
      <c r="AFX2" s="321" t="s">
        <v>888</v>
      </c>
      <c r="AFY2" s="321" t="s">
        <v>888</v>
      </c>
      <c r="AFZ2" s="321" t="s">
        <v>888</v>
      </c>
      <c r="AGA2" s="321" t="s">
        <v>888</v>
      </c>
      <c r="AGB2" s="321" t="s">
        <v>888</v>
      </c>
      <c r="AGC2" s="321" t="s">
        <v>888</v>
      </c>
      <c r="AGD2" s="321" t="s">
        <v>888</v>
      </c>
      <c r="AGE2" s="321" t="s">
        <v>888</v>
      </c>
      <c r="AGF2" s="321" t="s">
        <v>888</v>
      </c>
      <c r="AGG2" s="321" t="s">
        <v>888</v>
      </c>
      <c r="AGH2" s="321" t="s">
        <v>888</v>
      </c>
      <c r="AGI2" s="321" t="s">
        <v>888</v>
      </c>
      <c r="AGJ2" s="321" t="s">
        <v>888</v>
      </c>
      <c r="AGK2" s="321" t="s">
        <v>888</v>
      </c>
      <c r="AGL2" s="321" t="s">
        <v>888</v>
      </c>
      <c r="AGM2" s="321" t="s">
        <v>888</v>
      </c>
      <c r="AGN2" s="321" t="s">
        <v>888</v>
      </c>
      <c r="AGO2" s="321" t="s">
        <v>888</v>
      </c>
      <c r="AGP2" s="321" t="s">
        <v>888</v>
      </c>
      <c r="AGQ2" s="321" t="s">
        <v>1107</v>
      </c>
      <c r="AGR2" s="321" t="s">
        <v>1108</v>
      </c>
      <c r="AGS2" s="321" t="s">
        <v>1109</v>
      </c>
      <c r="AGT2" s="321" t="s">
        <v>1110</v>
      </c>
      <c r="AGU2" s="321" t="s">
        <v>1111</v>
      </c>
      <c r="AGV2" s="321" t="s">
        <v>1112</v>
      </c>
      <c r="AGW2" s="321" t="s">
        <v>1113</v>
      </c>
      <c r="AGX2" s="321" t="s">
        <v>1114</v>
      </c>
      <c r="AGY2" s="321" t="s">
        <v>1115</v>
      </c>
      <c r="AGZ2" s="321" t="s">
        <v>1116</v>
      </c>
      <c r="AHA2" s="321" t="s">
        <v>1117</v>
      </c>
      <c r="AHB2" s="321" t="s">
        <v>1118</v>
      </c>
      <c r="AHC2" s="321" t="s">
        <v>1119</v>
      </c>
      <c r="AHD2" s="321" t="s">
        <v>888</v>
      </c>
      <c r="AHE2" s="321" t="s">
        <v>888</v>
      </c>
      <c r="AHF2" s="321" t="s">
        <v>888</v>
      </c>
      <c r="AHG2" s="321" t="s">
        <v>888</v>
      </c>
      <c r="AHH2" s="321" t="s">
        <v>888</v>
      </c>
      <c r="AHI2" s="321" t="s">
        <v>888</v>
      </c>
      <c r="AHJ2" s="321" t="s">
        <v>888</v>
      </c>
      <c r="AHK2" s="321" t="s">
        <v>888</v>
      </c>
      <c r="AHL2" s="321" t="s">
        <v>888</v>
      </c>
      <c r="AHM2" s="321" t="s">
        <v>888</v>
      </c>
      <c r="AHN2" s="321" t="s">
        <v>888</v>
      </c>
      <c r="AHO2" s="321" t="s">
        <v>888</v>
      </c>
      <c r="AHP2" s="321" t="s">
        <v>888</v>
      </c>
      <c r="AHQ2" s="321" t="s">
        <v>888</v>
      </c>
      <c r="AHR2" s="321" t="s">
        <v>888</v>
      </c>
      <c r="AHS2" s="321" t="s">
        <v>888</v>
      </c>
      <c r="AHT2" s="321" t="s">
        <v>888</v>
      </c>
      <c r="AHU2" s="321" t="s">
        <v>888</v>
      </c>
      <c r="AHV2" s="321" t="s">
        <v>888</v>
      </c>
      <c r="AHW2" s="321" t="s">
        <v>888</v>
      </c>
      <c r="AHX2" s="321" t="s">
        <v>888</v>
      </c>
      <c r="AHY2" s="321" t="s">
        <v>888</v>
      </c>
      <c r="AHZ2" s="321" t="s">
        <v>888</v>
      </c>
      <c r="AIA2" s="321" t="s">
        <v>888</v>
      </c>
      <c r="AIB2" s="321" t="s">
        <v>888</v>
      </c>
      <c r="AIC2" s="322" t="s">
        <v>1120</v>
      </c>
      <c r="AID2" s="322" t="s">
        <v>1121</v>
      </c>
      <c r="AIE2" s="322" t="s">
        <v>1122</v>
      </c>
      <c r="AIF2" s="322" t="s">
        <v>1123</v>
      </c>
      <c r="AIG2" s="322" t="s">
        <v>1124</v>
      </c>
      <c r="AIH2" s="322" t="s">
        <v>1125</v>
      </c>
      <c r="AII2" s="322" t="s">
        <v>1126</v>
      </c>
      <c r="AIJ2" s="322" t="s">
        <v>1127</v>
      </c>
      <c r="AIK2" s="322" t="s">
        <v>1128</v>
      </c>
      <c r="AIL2" s="322" t="s">
        <v>1129</v>
      </c>
      <c r="AIM2" s="322" t="s">
        <v>1130</v>
      </c>
      <c r="AIN2" s="322" t="s">
        <v>1131</v>
      </c>
      <c r="AIO2" s="322" t="s">
        <v>1132</v>
      </c>
      <c r="AIP2" s="322" t="s">
        <v>1133</v>
      </c>
      <c r="AIQ2" s="322" t="s">
        <v>1134</v>
      </c>
      <c r="AIR2" s="322" t="s">
        <v>1135</v>
      </c>
      <c r="AIS2" s="322" t="s">
        <v>1136</v>
      </c>
      <c r="AIT2" s="322" t="s">
        <v>1137</v>
      </c>
      <c r="AIU2" s="322" t="s">
        <v>1138</v>
      </c>
      <c r="AIV2" s="322" t="s">
        <v>1139</v>
      </c>
      <c r="AIW2" s="322" t="s">
        <v>1140</v>
      </c>
      <c r="AIX2" s="322" t="s">
        <v>1141</v>
      </c>
      <c r="AIY2" s="322" t="s">
        <v>1142</v>
      </c>
      <c r="AIZ2" s="322" t="s">
        <v>1143</v>
      </c>
      <c r="AJA2" s="322" t="s">
        <v>1144</v>
      </c>
      <c r="AJB2" s="322" t="s">
        <v>1145</v>
      </c>
      <c r="AJC2" s="322" t="s">
        <v>1146</v>
      </c>
      <c r="AJD2" s="322" t="s">
        <v>1147</v>
      </c>
      <c r="AJE2" s="322" t="s">
        <v>1147</v>
      </c>
      <c r="AJF2" s="322" t="s">
        <v>1147</v>
      </c>
      <c r="AJG2" s="322" t="s">
        <v>1147</v>
      </c>
      <c r="AJH2" s="322" t="s">
        <v>1147</v>
      </c>
      <c r="AJI2" s="322" t="s">
        <v>1147</v>
      </c>
      <c r="AJJ2" s="322" t="s">
        <v>1147</v>
      </c>
      <c r="AJK2" s="322" t="s">
        <v>1147</v>
      </c>
      <c r="AJL2" s="322" t="s">
        <v>1147</v>
      </c>
      <c r="AJM2" s="322" t="s">
        <v>1147</v>
      </c>
      <c r="AJN2" s="322" t="s">
        <v>1147</v>
      </c>
      <c r="AJO2" s="322" t="s">
        <v>1147</v>
      </c>
      <c r="AJP2" s="322" t="s">
        <v>1147</v>
      </c>
      <c r="AJQ2" s="322" t="s">
        <v>1147</v>
      </c>
      <c r="AJR2" s="322" t="s">
        <v>1147</v>
      </c>
      <c r="AJS2" s="322" t="s">
        <v>1147</v>
      </c>
      <c r="AJT2" s="322" t="s">
        <v>1147</v>
      </c>
      <c r="AJU2" s="322" t="s">
        <v>1147</v>
      </c>
      <c r="AJV2" s="322" t="s">
        <v>1147</v>
      </c>
      <c r="AJW2" s="322" t="s">
        <v>1147</v>
      </c>
      <c r="AJX2" s="322" t="s">
        <v>1147</v>
      </c>
      <c r="AJY2" s="322" t="s">
        <v>1147</v>
      </c>
      <c r="AJZ2" s="322" t="s">
        <v>1147</v>
      </c>
      <c r="AKA2" s="322" t="s">
        <v>1147</v>
      </c>
      <c r="AKB2" s="322" t="s">
        <v>1147</v>
      </c>
      <c r="AKC2" s="322" t="s">
        <v>1148</v>
      </c>
      <c r="AKD2" s="322" t="s">
        <v>1148</v>
      </c>
      <c r="AKE2" s="322" t="s">
        <v>1148</v>
      </c>
      <c r="AKF2" s="322" t="s">
        <v>1148</v>
      </c>
      <c r="AKG2" s="322" t="s">
        <v>1148</v>
      </c>
      <c r="AKH2" s="322" t="s">
        <v>1148</v>
      </c>
      <c r="AKI2" s="322" t="s">
        <v>1148</v>
      </c>
      <c r="AKJ2" s="322" t="s">
        <v>1148</v>
      </c>
      <c r="AKK2" s="322" t="s">
        <v>1148</v>
      </c>
      <c r="AKL2" s="322" t="s">
        <v>1148</v>
      </c>
      <c r="AKM2" s="322" t="s">
        <v>1148</v>
      </c>
      <c r="AKN2" s="322" t="s">
        <v>1148</v>
      </c>
      <c r="AKO2" s="322" t="s">
        <v>1148</v>
      </c>
      <c r="AKP2" s="322" t="s">
        <v>1148</v>
      </c>
      <c r="AKQ2" s="322" t="s">
        <v>1148</v>
      </c>
      <c r="AKR2" s="322" t="s">
        <v>1148</v>
      </c>
      <c r="AKS2" s="322" t="s">
        <v>1148</v>
      </c>
      <c r="AKT2" s="322" t="s">
        <v>1148</v>
      </c>
      <c r="AKU2" s="322" t="s">
        <v>1148</v>
      </c>
      <c r="AKV2" s="322" t="s">
        <v>1148</v>
      </c>
      <c r="AKW2" s="322" t="s">
        <v>1148</v>
      </c>
      <c r="AKX2" s="322" t="s">
        <v>1148</v>
      </c>
      <c r="AKY2" s="322" t="s">
        <v>1148</v>
      </c>
      <c r="AKZ2" s="322" t="s">
        <v>1148</v>
      </c>
      <c r="ALA2" s="322" t="s">
        <v>1148</v>
      </c>
      <c r="ALB2" s="322" t="s">
        <v>1149</v>
      </c>
      <c r="ALC2" s="322" t="s">
        <v>1150</v>
      </c>
      <c r="ALD2" s="322" t="s">
        <v>1151</v>
      </c>
      <c r="ALE2" s="322" t="s">
        <v>1152</v>
      </c>
      <c r="ALF2" s="322" t="s">
        <v>1153</v>
      </c>
      <c r="ALG2" s="322" t="s">
        <v>1154</v>
      </c>
      <c r="ALH2" s="322" t="s">
        <v>1155</v>
      </c>
      <c r="ALI2" s="322" t="s">
        <v>1156</v>
      </c>
      <c r="ALJ2" s="322" t="s">
        <v>1157</v>
      </c>
      <c r="ALK2" s="322" t="s">
        <v>1158</v>
      </c>
      <c r="ALL2" s="322" t="s">
        <v>1159</v>
      </c>
      <c r="ALM2" s="322" t="s">
        <v>1160</v>
      </c>
      <c r="ALN2" s="322" t="s">
        <v>1161</v>
      </c>
      <c r="ALO2" s="322" t="s">
        <v>1162</v>
      </c>
      <c r="ALP2" s="322" t="s">
        <v>1163</v>
      </c>
      <c r="ALQ2" s="322" t="s">
        <v>1164</v>
      </c>
      <c r="ALR2" s="322" t="s">
        <v>1165</v>
      </c>
      <c r="ALS2" s="322" t="s">
        <v>1166</v>
      </c>
      <c r="ALT2" s="322" t="s">
        <v>1167</v>
      </c>
      <c r="ALU2" s="322" t="s">
        <v>1168</v>
      </c>
      <c r="ALV2" s="322" t="s">
        <v>1169</v>
      </c>
      <c r="ALW2" s="322" t="s">
        <v>1170</v>
      </c>
      <c r="ALX2" s="322" t="s">
        <v>1171</v>
      </c>
      <c r="ALY2" s="322" t="s">
        <v>1171</v>
      </c>
      <c r="ALZ2" s="322" t="s">
        <v>1171</v>
      </c>
      <c r="AMA2" s="322" t="s">
        <v>1171</v>
      </c>
      <c r="AMB2" s="322" t="s">
        <v>1171</v>
      </c>
      <c r="AMC2" s="322" t="s">
        <v>1171</v>
      </c>
      <c r="AMD2" s="322" t="s">
        <v>1171</v>
      </c>
      <c r="AME2" s="322" t="s">
        <v>1171</v>
      </c>
      <c r="AMF2" s="322" t="s">
        <v>1171</v>
      </c>
      <c r="AMG2" s="322" t="s">
        <v>1171</v>
      </c>
      <c r="AMH2" s="322" t="s">
        <v>1171</v>
      </c>
      <c r="AMI2" s="322" t="s">
        <v>1171</v>
      </c>
      <c r="AMJ2" s="322" t="s">
        <v>1171</v>
      </c>
      <c r="AMK2" s="322" t="s">
        <v>1171</v>
      </c>
      <c r="AML2" s="322" t="s">
        <v>1171</v>
      </c>
      <c r="AMM2" s="322" t="s">
        <v>1171</v>
      </c>
      <c r="AMN2" s="322" t="s">
        <v>1171</v>
      </c>
      <c r="AMO2" s="322" t="s">
        <v>1171</v>
      </c>
      <c r="AMP2" s="322" t="s">
        <v>1171</v>
      </c>
      <c r="AMQ2" s="322" t="s">
        <v>1171</v>
      </c>
      <c r="AMR2" s="322" t="s">
        <v>1171</v>
      </c>
      <c r="AMS2" s="322" t="s">
        <v>1171</v>
      </c>
      <c r="AMT2" s="322" t="s">
        <v>1171</v>
      </c>
      <c r="AMU2" s="322" t="s">
        <v>1171</v>
      </c>
      <c r="AMV2" s="322" t="s">
        <v>1171</v>
      </c>
      <c r="AMW2" s="322" t="s">
        <v>1172</v>
      </c>
      <c r="AMX2" s="322" t="s">
        <v>1173</v>
      </c>
      <c r="AMY2" s="322" t="s">
        <v>1174</v>
      </c>
      <c r="AMZ2" s="322" t="s">
        <v>1175</v>
      </c>
      <c r="ANA2" s="322" t="s">
        <v>1176</v>
      </c>
      <c r="ANB2" s="322" t="s">
        <v>1177</v>
      </c>
      <c r="ANC2" s="322" t="s">
        <v>1178</v>
      </c>
      <c r="AND2" s="322" t="s">
        <v>1179</v>
      </c>
      <c r="ANE2" s="322" t="s">
        <v>1180</v>
      </c>
      <c r="ANF2" s="322" t="s">
        <v>1181</v>
      </c>
      <c r="ANG2" s="322" t="s">
        <v>1182</v>
      </c>
      <c r="ANH2" s="322" t="s">
        <v>1183</v>
      </c>
      <c r="ANI2" s="322" t="s">
        <v>1184</v>
      </c>
      <c r="ANJ2" s="322" t="s">
        <v>1185</v>
      </c>
      <c r="ANK2" s="322" t="s">
        <v>1186</v>
      </c>
      <c r="ANL2" s="322" t="s">
        <v>1187</v>
      </c>
      <c r="ANM2" s="322" t="s">
        <v>1188</v>
      </c>
      <c r="ANN2" s="322" t="s">
        <v>1189</v>
      </c>
      <c r="ANO2" s="322" t="s">
        <v>1190</v>
      </c>
      <c r="ANP2" s="322" t="s">
        <v>1191</v>
      </c>
      <c r="ANQ2" s="322" t="s">
        <v>1192</v>
      </c>
      <c r="ANR2" s="322" t="s">
        <v>1193</v>
      </c>
      <c r="ANS2" s="322" t="s">
        <v>1194</v>
      </c>
      <c r="ANT2" s="322" t="s">
        <v>1195</v>
      </c>
      <c r="ANU2" s="322" t="s">
        <v>1196</v>
      </c>
      <c r="ANV2" s="322" t="s">
        <v>1197</v>
      </c>
      <c r="ANW2" s="322" t="s">
        <v>1198</v>
      </c>
      <c r="ANX2" s="322" t="s">
        <v>1198</v>
      </c>
      <c r="ANY2" s="322" t="s">
        <v>1198</v>
      </c>
      <c r="ANZ2" s="322" t="s">
        <v>1198</v>
      </c>
      <c r="AOA2" s="322" t="s">
        <v>1198</v>
      </c>
      <c r="AOB2" s="322" t="s">
        <v>1198</v>
      </c>
      <c r="AOC2" s="322" t="s">
        <v>1198</v>
      </c>
      <c r="AOD2" s="322" t="s">
        <v>1198</v>
      </c>
      <c r="AOE2" s="322" t="s">
        <v>1198</v>
      </c>
      <c r="AOF2" s="322" t="s">
        <v>1198</v>
      </c>
      <c r="AOG2" s="322" t="s">
        <v>1198</v>
      </c>
      <c r="AOH2" s="322" t="s">
        <v>1198</v>
      </c>
      <c r="AOI2" s="322" t="s">
        <v>1198</v>
      </c>
      <c r="AOJ2" s="322" t="s">
        <v>1198</v>
      </c>
      <c r="AOK2" s="322" t="s">
        <v>1198</v>
      </c>
      <c r="AOL2" s="322" t="s">
        <v>1198</v>
      </c>
      <c r="AOM2" s="322" t="s">
        <v>1198</v>
      </c>
      <c r="AON2" s="322" t="s">
        <v>1198</v>
      </c>
      <c r="AOO2" s="322" t="s">
        <v>1198</v>
      </c>
      <c r="AOP2" s="322" t="s">
        <v>1198</v>
      </c>
      <c r="AOQ2" s="322" t="s">
        <v>1198</v>
      </c>
      <c r="AOR2" s="322" t="s">
        <v>1198</v>
      </c>
      <c r="AOS2" s="322" t="s">
        <v>1198</v>
      </c>
      <c r="AOT2" s="322" t="s">
        <v>1198</v>
      </c>
      <c r="AOU2" s="322" t="s">
        <v>1198</v>
      </c>
      <c r="AOV2" s="322" t="s">
        <v>1199</v>
      </c>
      <c r="AOW2" s="322" t="s">
        <v>1200</v>
      </c>
      <c r="AOX2" s="322" t="s">
        <v>1201</v>
      </c>
      <c r="AOY2" s="322" t="s">
        <v>1202</v>
      </c>
      <c r="AOZ2" s="322" t="s">
        <v>1203</v>
      </c>
      <c r="APA2" s="322" t="s">
        <v>1204</v>
      </c>
      <c r="APB2" s="322" t="s">
        <v>1205</v>
      </c>
      <c r="APC2" s="322" t="s">
        <v>1206</v>
      </c>
      <c r="APD2" s="322" t="s">
        <v>1207</v>
      </c>
      <c r="APE2" s="322" t="s">
        <v>1208</v>
      </c>
      <c r="APF2" s="322" t="s">
        <v>1209</v>
      </c>
      <c r="APG2" s="322" t="s">
        <v>1210</v>
      </c>
      <c r="APH2" s="322" t="s">
        <v>1211</v>
      </c>
      <c r="API2" s="322" t="s">
        <v>1212</v>
      </c>
      <c r="APJ2" s="322" t="s">
        <v>1213</v>
      </c>
      <c r="APK2" s="322" t="s">
        <v>1214</v>
      </c>
      <c r="APL2" s="322" t="s">
        <v>1215</v>
      </c>
      <c r="APM2" s="322" t="s">
        <v>1216</v>
      </c>
      <c r="APN2" s="322" t="s">
        <v>1217</v>
      </c>
      <c r="APO2" s="322" t="s">
        <v>1218</v>
      </c>
      <c r="APP2" s="322" t="s">
        <v>1219</v>
      </c>
      <c r="APQ2" s="322" t="s">
        <v>1220</v>
      </c>
      <c r="APR2" s="322" t="s">
        <v>1221</v>
      </c>
      <c r="APS2" s="322" t="s">
        <v>1222</v>
      </c>
      <c r="APT2" s="322" t="s">
        <v>1223</v>
      </c>
      <c r="APU2" s="322" t="s">
        <v>1224</v>
      </c>
      <c r="APV2" s="322" t="s">
        <v>1225</v>
      </c>
      <c r="APW2" s="322" t="s">
        <v>1226</v>
      </c>
      <c r="APX2" s="322" t="s">
        <v>1227</v>
      </c>
      <c r="APY2" s="322" t="s">
        <v>1228</v>
      </c>
      <c r="APZ2" s="322" t="s">
        <v>1229</v>
      </c>
      <c r="AQA2" s="322" t="s">
        <v>1229</v>
      </c>
      <c r="AQB2" s="322" t="s">
        <v>1229</v>
      </c>
      <c r="AQC2" s="322" t="s">
        <v>1229</v>
      </c>
      <c r="AQD2" s="322" t="s">
        <v>1229</v>
      </c>
      <c r="AQE2" s="322" t="s">
        <v>1229</v>
      </c>
      <c r="AQF2" s="322" t="s">
        <v>1229</v>
      </c>
      <c r="AQG2" s="322" t="s">
        <v>1229</v>
      </c>
      <c r="AQH2" s="322" t="s">
        <v>1229</v>
      </c>
      <c r="AQI2" s="322" t="s">
        <v>1229</v>
      </c>
      <c r="AQJ2" s="322" t="s">
        <v>1229</v>
      </c>
      <c r="AQK2" s="322" t="s">
        <v>1229</v>
      </c>
      <c r="AQL2" s="322" t="s">
        <v>1229</v>
      </c>
      <c r="AQM2" s="322" t="s">
        <v>1229</v>
      </c>
      <c r="AQN2" s="322" t="s">
        <v>1229</v>
      </c>
      <c r="AQO2" s="322" t="s">
        <v>1229</v>
      </c>
      <c r="AQP2" s="322" t="s">
        <v>1229</v>
      </c>
      <c r="AQQ2" s="322" t="s">
        <v>1229</v>
      </c>
      <c r="AQR2" s="322" t="s">
        <v>1229</v>
      </c>
      <c r="AQS2" s="322" t="s">
        <v>1229</v>
      </c>
      <c r="AQT2" s="322" t="s">
        <v>1229</v>
      </c>
      <c r="AQU2" s="322" t="s">
        <v>1229</v>
      </c>
      <c r="AQV2" s="322" t="s">
        <v>1229</v>
      </c>
      <c r="AQW2" s="322" t="s">
        <v>1229</v>
      </c>
      <c r="AQX2" s="322" t="s">
        <v>1229</v>
      </c>
      <c r="AQY2" s="322" t="s">
        <v>1230</v>
      </c>
      <c r="AQZ2" s="322" t="s">
        <v>1231</v>
      </c>
      <c r="ARA2" s="322" t="s">
        <v>1232</v>
      </c>
      <c r="ARB2" s="322" t="s">
        <v>1233</v>
      </c>
      <c r="ARC2" s="322" t="s">
        <v>1234</v>
      </c>
      <c r="ARD2" s="322" t="s">
        <v>1235</v>
      </c>
      <c r="ARE2" s="322" t="s">
        <v>1236</v>
      </c>
      <c r="ARF2" s="322" t="s">
        <v>1237</v>
      </c>
      <c r="ARG2" s="322" t="s">
        <v>1238</v>
      </c>
      <c r="ARH2" s="322" t="s">
        <v>1239</v>
      </c>
      <c r="ARI2" s="322" t="s">
        <v>1240</v>
      </c>
      <c r="ARJ2" s="322" t="s">
        <v>1241</v>
      </c>
      <c r="ARK2" s="322" t="s">
        <v>1242</v>
      </c>
      <c r="ARL2" s="322" t="s">
        <v>1243</v>
      </c>
      <c r="ARM2" s="322" t="s">
        <v>1244</v>
      </c>
      <c r="ARN2" s="322" t="s">
        <v>1245</v>
      </c>
      <c r="ARO2" s="322" t="s">
        <v>1246</v>
      </c>
      <c r="ARP2" s="322" t="s">
        <v>1247</v>
      </c>
      <c r="ARQ2" s="322" t="s">
        <v>1248</v>
      </c>
      <c r="ARR2" s="322" t="s">
        <v>1249</v>
      </c>
      <c r="ARS2" s="322" t="s">
        <v>1250</v>
      </c>
      <c r="ART2" s="322" t="s">
        <v>1251</v>
      </c>
      <c r="ARU2" s="322" t="s">
        <v>1252</v>
      </c>
      <c r="ARV2" s="322" t="s">
        <v>1253</v>
      </c>
      <c r="ARW2" s="322" t="s">
        <v>1254</v>
      </c>
      <c r="ARX2" s="322" t="s">
        <v>1255</v>
      </c>
      <c r="ARY2" s="322" t="s">
        <v>1256</v>
      </c>
      <c r="ARZ2" s="322" t="s">
        <v>1257</v>
      </c>
      <c r="ASA2" s="322" t="s">
        <v>1258</v>
      </c>
      <c r="ASB2" s="322" t="s">
        <v>1258</v>
      </c>
      <c r="ASC2" s="322" t="s">
        <v>1258</v>
      </c>
      <c r="ASD2" s="322" t="s">
        <v>1258</v>
      </c>
      <c r="ASE2" s="322" t="s">
        <v>1258</v>
      </c>
      <c r="ASF2" s="322" t="s">
        <v>1258</v>
      </c>
      <c r="ASG2" s="322" t="s">
        <v>1258</v>
      </c>
      <c r="ASH2" s="322" t="s">
        <v>1258</v>
      </c>
      <c r="ASI2" s="322" t="s">
        <v>1258</v>
      </c>
      <c r="ASJ2" s="322" t="s">
        <v>1258</v>
      </c>
      <c r="ASK2" s="322" t="s">
        <v>1258</v>
      </c>
      <c r="ASL2" s="322" t="s">
        <v>1258</v>
      </c>
      <c r="ASM2" s="322" t="s">
        <v>1258</v>
      </c>
      <c r="ASN2" s="322" t="s">
        <v>1258</v>
      </c>
      <c r="ASO2" s="322" t="s">
        <v>1258</v>
      </c>
      <c r="ASP2" s="322" t="s">
        <v>1258</v>
      </c>
      <c r="ASQ2" s="322" t="s">
        <v>1258</v>
      </c>
      <c r="ASR2" s="322" t="s">
        <v>1258</v>
      </c>
      <c r="ASS2" s="322" t="s">
        <v>1258</v>
      </c>
      <c r="AST2" s="322" t="s">
        <v>1258</v>
      </c>
      <c r="ASU2" s="322" t="s">
        <v>1258</v>
      </c>
      <c r="ASV2" s="322" t="s">
        <v>1258</v>
      </c>
      <c r="ASW2" s="322" t="s">
        <v>1258</v>
      </c>
      <c r="ASX2" s="322" t="s">
        <v>1258</v>
      </c>
      <c r="ASY2" s="322" t="s">
        <v>1258</v>
      </c>
      <c r="ASZ2" s="322" t="s">
        <v>1259</v>
      </c>
      <c r="ATA2" s="322" t="s">
        <v>1260</v>
      </c>
      <c r="ATB2" s="322" t="s">
        <v>1261</v>
      </c>
      <c r="ATC2" s="322" t="s">
        <v>1262</v>
      </c>
      <c r="ATD2" s="322" t="s">
        <v>1263</v>
      </c>
      <c r="ATE2" s="322" t="s">
        <v>1264</v>
      </c>
      <c r="ATF2" s="322" t="s">
        <v>1265</v>
      </c>
      <c r="ATG2" s="322" t="s">
        <v>1266</v>
      </c>
      <c r="ATH2" s="322" t="s">
        <v>1267</v>
      </c>
      <c r="ATI2" s="322" t="s">
        <v>1268</v>
      </c>
      <c r="ATJ2" s="322" t="s">
        <v>1269</v>
      </c>
      <c r="ATK2" s="322" t="s">
        <v>1270</v>
      </c>
      <c r="ATL2" s="322" t="s">
        <v>1271</v>
      </c>
      <c r="ATM2" s="322" t="s">
        <v>1272</v>
      </c>
      <c r="ATN2" s="322" t="s">
        <v>1273</v>
      </c>
      <c r="ATO2" s="322" t="s">
        <v>1274</v>
      </c>
      <c r="ATP2" s="322" t="s">
        <v>1275</v>
      </c>
      <c r="ATQ2" s="322" t="s">
        <v>1276</v>
      </c>
      <c r="ATR2" s="322" t="s">
        <v>1277</v>
      </c>
      <c r="ATS2" s="322" t="s">
        <v>1278</v>
      </c>
      <c r="ATT2" s="322" t="s">
        <v>1279</v>
      </c>
      <c r="ATU2" s="322" t="s">
        <v>1280</v>
      </c>
      <c r="ATV2" s="322" t="s">
        <v>1281</v>
      </c>
      <c r="ATW2" s="322" t="s">
        <v>1282</v>
      </c>
      <c r="ATX2" s="322" t="s">
        <v>1283</v>
      </c>
      <c r="ATY2" s="322" t="s">
        <v>1284</v>
      </c>
      <c r="ATZ2" s="322" t="s">
        <v>1285</v>
      </c>
      <c r="AUA2" s="322" t="s">
        <v>1286</v>
      </c>
      <c r="AUB2" s="322" t="s">
        <v>1286</v>
      </c>
      <c r="AUC2" s="322" t="s">
        <v>1286</v>
      </c>
      <c r="AUD2" s="322" t="s">
        <v>1286</v>
      </c>
      <c r="AUE2" s="322" t="s">
        <v>1286</v>
      </c>
      <c r="AUF2" s="322" t="s">
        <v>1286</v>
      </c>
      <c r="AUG2" s="322" t="s">
        <v>1286</v>
      </c>
      <c r="AUH2" s="322" t="s">
        <v>1286</v>
      </c>
      <c r="AUI2" s="322" t="s">
        <v>1286</v>
      </c>
      <c r="AUJ2" s="322" t="s">
        <v>1286</v>
      </c>
      <c r="AUK2" s="322" t="s">
        <v>1286</v>
      </c>
      <c r="AUL2" s="322" t="s">
        <v>1286</v>
      </c>
      <c r="AUM2" s="322" t="s">
        <v>1286</v>
      </c>
      <c r="AUN2" s="322" t="s">
        <v>1286</v>
      </c>
      <c r="AUO2" s="322" t="s">
        <v>1286</v>
      </c>
      <c r="AUP2" s="322" t="s">
        <v>1286</v>
      </c>
      <c r="AUQ2" s="322" t="s">
        <v>1286</v>
      </c>
      <c r="AUR2" s="322" t="s">
        <v>1286</v>
      </c>
      <c r="AUS2" s="322" t="s">
        <v>1286</v>
      </c>
      <c r="AUT2" s="322" t="s">
        <v>1286</v>
      </c>
      <c r="AUU2" s="322" t="s">
        <v>1286</v>
      </c>
      <c r="AUV2" s="322" t="s">
        <v>1286</v>
      </c>
      <c r="AUW2" s="322" t="s">
        <v>1286</v>
      </c>
      <c r="AUX2" s="322" t="s">
        <v>1286</v>
      </c>
      <c r="AUY2" s="322" t="s">
        <v>1286</v>
      </c>
      <c r="AUZ2" s="323" t="s">
        <v>1287</v>
      </c>
      <c r="AVA2" s="323" t="s">
        <v>1288</v>
      </c>
      <c r="AVB2" s="323" t="s">
        <v>1289</v>
      </c>
      <c r="AVC2" s="323" t="s">
        <v>1290</v>
      </c>
      <c r="AVD2" s="323" t="s">
        <v>1291</v>
      </c>
      <c r="AVE2" s="323" t="s">
        <v>1292</v>
      </c>
      <c r="AVF2" s="323" t="s">
        <v>1293</v>
      </c>
      <c r="AVG2" s="323" t="s">
        <v>1294</v>
      </c>
      <c r="AVH2" s="323" t="s">
        <v>1295</v>
      </c>
      <c r="AVI2" s="323" t="s">
        <v>1296</v>
      </c>
      <c r="AVJ2" s="323" t="s">
        <v>1297</v>
      </c>
      <c r="AVK2" s="323" t="s">
        <v>1298</v>
      </c>
      <c r="AVL2" s="323" t="s">
        <v>1299</v>
      </c>
      <c r="AVM2" s="323" t="s">
        <v>1300</v>
      </c>
      <c r="AVN2" s="323" t="s">
        <v>1301</v>
      </c>
      <c r="AVO2" s="323" t="s">
        <v>1302</v>
      </c>
      <c r="AVP2" s="323" t="s">
        <v>1303</v>
      </c>
      <c r="AVQ2" s="323" t="s">
        <v>1304</v>
      </c>
      <c r="AVR2" s="323" t="s">
        <v>1305</v>
      </c>
      <c r="AVS2" s="323" t="s">
        <v>1306</v>
      </c>
      <c r="AVT2" s="323" t="s">
        <v>1307</v>
      </c>
      <c r="AVU2" s="323" t="s">
        <v>1308</v>
      </c>
      <c r="AVV2" s="323" t="s">
        <v>1309</v>
      </c>
      <c r="AVW2" s="323" t="s">
        <v>1310</v>
      </c>
      <c r="AVX2" s="323" t="s">
        <v>1311</v>
      </c>
      <c r="AVY2" s="323" t="s">
        <v>1312</v>
      </c>
      <c r="AVZ2" s="323" t="s">
        <v>1313</v>
      </c>
      <c r="AWA2" s="323" t="s">
        <v>1314</v>
      </c>
      <c r="AWB2" s="324" t="s">
        <v>1315</v>
      </c>
      <c r="AWC2" s="324" t="s">
        <v>1316</v>
      </c>
      <c r="AWD2" s="324" t="s">
        <v>1317</v>
      </c>
      <c r="AWE2" s="324" t="s">
        <v>1318</v>
      </c>
      <c r="AWF2" s="324" t="s">
        <v>1319</v>
      </c>
      <c r="AWG2" s="324" t="s">
        <v>1320</v>
      </c>
      <c r="AWH2" s="324" t="s">
        <v>1321</v>
      </c>
      <c r="AWI2" s="324" t="s">
        <v>1322</v>
      </c>
      <c r="AWJ2" s="324" t="s">
        <v>1323</v>
      </c>
      <c r="AWK2" s="324" t="s">
        <v>1324</v>
      </c>
      <c r="AWL2" s="324" t="s">
        <v>1325</v>
      </c>
      <c r="AWM2" s="324" t="s">
        <v>1326</v>
      </c>
      <c r="AWN2" s="324" t="s">
        <v>1327</v>
      </c>
      <c r="AWO2" s="324" t="s">
        <v>1328</v>
      </c>
      <c r="AWP2" s="324" t="s">
        <v>1329</v>
      </c>
      <c r="AWQ2" s="324" t="s">
        <v>1330</v>
      </c>
      <c r="AWR2" s="324" t="s">
        <v>1331</v>
      </c>
      <c r="AWS2" s="324" t="s">
        <v>1332</v>
      </c>
      <c r="AWT2" s="324" t="s">
        <v>1333</v>
      </c>
      <c r="AWU2" s="324" t="s">
        <v>1334</v>
      </c>
      <c r="AWV2" s="324" t="s">
        <v>1335</v>
      </c>
      <c r="AWW2" s="324" t="s">
        <v>1336</v>
      </c>
      <c r="AWX2" s="324" t="s">
        <v>1337</v>
      </c>
      <c r="AWY2" s="324" t="s">
        <v>1338</v>
      </c>
      <c r="AWZ2" s="324" t="s">
        <v>1339</v>
      </c>
      <c r="AXA2" s="324" t="s">
        <v>1340</v>
      </c>
      <c r="AXB2" s="324" t="s">
        <v>1341</v>
      </c>
      <c r="AXC2" s="324" t="s">
        <v>1342</v>
      </c>
      <c r="AXD2" s="324" t="s">
        <v>1343</v>
      </c>
      <c r="AXE2" s="324" t="s">
        <v>1344</v>
      </c>
      <c r="AXF2" s="324" t="s">
        <v>1345</v>
      </c>
      <c r="AXG2" s="324" t="s">
        <v>1346</v>
      </c>
      <c r="AXH2" s="324" t="s">
        <v>1347</v>
      </c>
      <c r="AXI2" s="324" t="s">
        <v>1348</v>
      </c>
      <c r="AXJ2" s="324" t="s">
        <v>1349</v>
      </c>
      <c r="AXK2" s="324" t="s">
        <v>1350</v>
      </c>
      <c r="AXL2" s="324" t="s">
        <v>1351</v>
      </c>
      <c r="AXM2" s="324" t="s">
        <v>1352</v>
      </c>
      <c r="AXN2" s="324" t="s">
        <v>1353</v>
      </c>
      <c r="AXO2" s="324" t="s">
        <v>1354</v>
      </c>
      <c r="AXP2" s="324" t="s">
        <v>1355</v>
      </c>
      <c r="AXQ2" s="324" t="s">
        <v>1356</v>
      </c>
      <c r="AXR2" s="324" t="s">
        <v>1357</v>
      </c>
      <c r="AXS2" s="324" t="s">
        <v>1358</v>
      </c>
      <c r="AXT2" s="324" t="s">
        <v>1359</v>
      </c>
      <c r="AXU2" s="324" t="s">
        <v>1360</v>
      </c>
      <c r="AXV2" s="324" t="s">
        <v>1361</v>
      </c>
      <c r="AXW2" s="324" t="s">
        <v>1362</v>
      </c>
      <c r="AXX2" s="324" t="s">
        <v>1363</v>
      </c>
      <c r="AXY2" s="324" t="s">
        <v>1364</v>
      </c>
      <c r="AXZ2" s="324" t="s">
        <v>1365</v>
      </c>
      <c r="AYA2" s="324" t="s">
        <v>1366</v>
      </c>
      <c r="AYB2" s="324" t="s">
        <v>1367</v>
      </c>
      <c r="AYC2" s="324" t="s">
        <v>1368</v>
      </c>
      <c r="AYD2" s="324" t="s">
        <v>1369</v>
      </c>
      <c r="AYE2" s="324" t="s">
        <v>1370</v>
      </c>
      <c r="AYF2" s="324" t="s">
        <v>1371</v>
      </c>
      <c r="AYG2" s="324" t="s">
        <v>1372</v>
      </c>
      <c r="AYH2" s="324" t="s">
        <v>1373</v>
      </c>
      <c r="AYI2" s="324" t="s">
        <v>1374</v>
      </c>
      <c r="AYJ2" s="324" t="s">
        <v>1375</v>
      </c>
      <c r="AYK2" s="324" t="s">
        <v>1376</v>
      </c>
      <c r="AYL2" s="324" t="s">
        <v>1377</v>
      </c>
      <c r="AYM2" s="324" t="s">
        <v>1378</v>
      </c>
      <c r="AYN2" s="324" t="s">
        <v>1379</v>
      </c>
      <c r="AYO2" s="324" t="s">
        <v>1380</v>
      </c>
      <c r="AYP2" s="324" t="s">
        <v>1381</v>
      </c>
      <c r="AYQ2" s="324" t="s">
        <v>1382</v>
      </c>
      <c r="AYR2" s="324" t="s">
        <v>1383</v>
      </c>
      <c r="AYS2" s="324" t="s">
        <v>1384</v>
      </c>
      <c r="AYT2" s="324" t="s">
        <v>1385</v>
      </c>
      <c r="AYU2" s="324" t="s">
        <v>1386</v>
      </c>
      <c r="AYV2" s="324" t="s">
        <v>1387</v>
      </c>
      <c r="AYW2" s="324" t="s">
        <v>1388</v>
      </c>
      <c r="AYX2" s="324" t="s">
        <v>1389</v>
      </c>
      <c r="AYY2" s="324" t="s">
        <v>1390</v>
      </c>
      <c r="AYZ2" s="324" t="s">
        <v>1391</v>
      </c>
      <c r="AZA2" s="324" t="s">
        <v>1392</v>
      </c>
      <c r="AZB2" s="324" t="s">
        <v>1393</v>
      </c>
      <c r="AZC2" s="324" t="s">
        <v>1394</v>
      </c>
      <c r="AZD2" s="324" t="s">
        <v>1395</v>
      </c>
      <c r="AZE2" s="324" t="s">
        <v>1396</v>
      </c>
      <c r="AZF2" s="324" t="s">
        <v>1397</v>
      </c>
      <c r="AZG2" s="324" t="s">
        <v>1398</v>
      </c>
      <c r="AZH2" s="324" t="s">
        <v>1399</v>
      </c>
      <c r="AZI2" s="324" t="s">
        <v>1400</v>
      </c>
      <c r="AZJ2" s="324" t="s">
        <v>1401</v>
      </c>
      <c r="AZK2" s="324" t="s">
        <v>1402</v>
      </c>
      <c r="AZL2" s="324" t="s">
        <v>1403</v>
      </c>
      <c r="AZM2" s="324" t="s">
        <v>1404</v>
      </c>
      <c r="AZN2" s="324" t="s">
        <v>1405</v>
      </c>
      <c r="AZO2" s="324" t="s">
        <v>1406</v>
      </c>
      <c r="AZP2" s="324" t="s">
        <v>1407</v>
      </c>
      <c r="AZQ2" s="324" t="s">
        <v>1408</v>
      </c>
      <c r="AZR2" s="324" t="s">
        <v>1409</v>
      </c>
      <c r="AZS2" s="324" t="s">
        <v>1410</v>
      </c>
      <c r="AZT2" s="324" t="s">
        <v>1411</v>
      </c>
      <c r="AZU2" s="324" t="s">
        <v>1412</v>
      </c>
      <c r="AZV2" s="324" t="s">
        <v>1413</v>
      </c>
      <c r="AZW2" s="316" t="str">
        <f>'9. Accuracy of Report'!C10</f>
        <v>Total Cost Report Revenue</v>
      </c>
      <c r="AZX2" s="316" t="str">
        <f>'9. Accuracy of Report'!C11</f>
        <v>Total Cost Report Expenses</v>
      </c>
      <c r="AZY2" s="316" t="str">
        <f>'9. Accuracy of Report'!C12</f>
        <v>Net Income (Loss) Cost Report</v>
      </c>
      <c r="AZZ2" s="316" t="str">
        <f>'9. Accuracy of Report'!C13</f>
        <v>Profitability</v>
      </c>
      <c r="BAA2" s="316" t="str">
        <f>'9. Accuracy of Report'!C16</f>
        <v>Total Financial Statement Revenue</v>
      </c>
      <c r="BAB2" s="316" t="str">
        <f>'9. Accuracy of Report'!C17</f>
        <v>Total Financial Statement Expenses</v>
      </c>
      <c r="BAC2" s="316" t="str">
        <f>'9. Accuracy of Report'!C18</f>
        <v>Net Income (Loss) Financial Statement</v>
      </c>
      <c r="BAD2" s="316" t="str">
        <f>'9. Accuracy of Report'!C21</f>
        <v>Variance Between Cost Report and Financial Statements: Revenue</v>
      </c>
      <c r="BAE2" s="316" t="str">
        <f>'9. Accuracy of Report'!C22</f>
        <v>Variance Between Cost Report and Financial Statements: Expenses</v>
      </c>
      <c r="BAF2" s="316" t="str">
        <f>'9. Accuracy of Report'!C23</f>
        <v>Variance Between Cost Report and Financial Statements: Net Income</v>
      </c>
      <c r="BAG2" s="316" t="str">
        <f>_xlfn.CONCAT('9. Accuracy of Report'!$C27,"- ",'9. Accuracy of Report'!$D$26)</f>
        <v>Reconciling Item #1- Description</v>
      </c>
      <c r="BAH2" s="316" t="str">
        <f>_xlfn.CONCAT('9. Accuracy of Report'!$C28,"- ",'9. Accuracy of Report'!$D$26)</f>
        <v>Reconciling Item #2- Description</v>
      </c>
      <c r="BAI2" s="316" t="str">
        <f>_xlfn.CONCAT('9. Accuracy of Report'!$C29,"- ",'9. Accuracy of Report'!$D$26)</f>
        <v>Reconciling Item #3- Description</v>
      </c>
      <c r="BAJ2" s="316" t="str">
        <f>_xlfn.CONCAT('9. Accuracy of Report'!$C30,"- ",'9. Accuracy of Report'!$D$26)</f>
        <v>Reconciling Item #4- Description</v>
      </c>
      <c r="BAK2" s="316" t="str">
        <f>_xlfn.CONCAT('9. Accuracy of Report'!$C31,"- ",'9. Accuracy of Report'!$D$26)</f>
        <v>Reconciling Item #5- Description</v>
      </c>
      <c r="BAL2" s="316" t="str">
        <f>_xlfn.CONCAT('9. Accuracy of Report'!$C27,"- ",'9. Accuracy of Report'!$E$26)</f>
        <v>Reconciling Item #1- Amount ($)</v>
      </c>
      <c r="BAM2" s="316" t="str">
        <f>_xlfn.CONCAT('9. Accuracy of Report'!$C28,"- ",'9. Accuracy of Report'!$E$26)</f>
        <v>Reconciling Item #2- Amount ($)</v>
      </c>
      <c r="BAN2" s="316" t="str">
        <f>_xlfn.CONCAT('9. Accuracy of Report'!$C29,"- ",'9. Accuracy of Report'!$E$26)</f>
        <v>Reconciling Item #3- Amount ($)</v>
      </c>
      <c r="BAO2" s="316" t="str">
        <f>_xlfn.CONCAT('9. Accuracy of Report'!$C30,"- ",'9. Accuracy of Report'!$E$26)</f>
        <v>Reconciling Item #4- Amount ($)</v>
      </c>
      <c r="BAP2" s="316" t="str">
        <f>_xlfn.CONCAT('9. Accuracy of Report'!$C31,"- ",'9. Accuracy of Report'!$E$26)</f>
        <v>Reconciling Item #5- Amount ($)</v>
      </c>
      <c r="BAQ2" s="316" t="s">
        <v>257</v>
      </c>
      <c r="BAR2" s="316" t="str">
        <f>'9. Accuracy of Report'!C35</f>
        <v>Difference Between Total Reconciling Items and Variance Between Cost Report and Financial Statements: Net Income *</v>
      </c>
      <c r="BAS2" s="316" t="str">
        <f>'9. Accuracy of Report'!C46</f>
        <v>Signature of Authorized Submitter:</v>
      </c>
      <c r="BAT2" s="316" t="str">
        <f>'9. Accuracy of Report'!C47</f>
        <v>Date of Submission (mm/dd/yyyy):</v>
      </c>
      <c r="BAU2" s="316" t="str">
        <f>'9. Accuracy of Report'!C48</f>
        <v>Submitter's Acknowledgement:</v>
      </c>
    </row>
    <row r="3" spans="1:1399" x14ac:dyDescent="0.3">
      <c r="B3" s="326" t="s">
        <v>1414</v>
      </c>
      <c r="C3" s="326" t="s">
        <v>1415</v>
      </c>
      <c r="D3" s="326" t="s">
        <v>1416</v>
      </c>
      <c r="E3" s="326" t="s">
        <v>1417</v>
      </c>
      <c r="F3" s="326" t="s">
        <v>1418</v>
      </c>
      <c r="G3" s="326" t="s">
        <v>1419</v>
      </c>
      <c r="H3" s="326" t="s">
        <v>1420</v>
      </c>
      <c r="I3" s="326" t="s">
        <v>1421</v>
      </c>
      <c r="J3" s="326" t="s">
        <v>1422</v>
      </c>
      <c r="K3" s="326" t="s">
        <v>1423</v>
      </c>
      <c r="L3" s="326" t="s">
        <v>1424</v>
      </c>
      <c r="M3" s="326" t="s">
        <v>1425</v>
      </c>
      <c r="N3" s="326" t="s">
        <v>1426</v>
      </c>
      <c r="O3" s="326" t="s">
        <v>1427</v>
      </c>
      <c r="P3" s="326" t="s">
        <v>1428</v>
      </c>
      <c r="Q3" s="326" t="s">
        <v>1429</v>
      </c>
      <c r="R3" s="326" t="s">
        <v>1430</v>
      </c>
      <c r="S3" s="326" t="s">
        <v>1431</v>
      </c>
      <c r="T3" s="326" t="s">
        <v>1432</v>
      </c>
      <c r="U3" s="326" t="s">
        <v>1433</v>
      </c>
      <c r="V3" s="326" t="s">
        <v>1434</v>
      </c>
      <c r="W3" s="326" t="s">
        <v>1435</v>
      </c>
      <c r="X3" s="326" t="s">
        <v>1436</v>
      </c>
      <c r="Y3" s="326" t="s">
        <v>1437</v>
      </c>
      <c r="Z3" s="326" t="s">
        <v>1438</v>
      </c>
      <c r="AA3" s="326" t="s">
        <v>1439</v>
      </c>
      <c r="AB3" s="326" t="s">
        <v>1440</v>
      </c>
      <c r="AC3" s="326" t="s">
        <v>1441</v>
      </c>
      <c r="AD3" s="326" t="s">
        <v>1442</v>
      </c>
      <c r="AE3" s="326" t="s">
        <v>1443</v>
      </c>
      <c r="AF3" s="326" t="s">
        <v>1444</v>
      </c>
      <c r="AG3" s="326" t="s">
        <v>1445</v>
      </c>
      <c r="AH3" s="326" t="s">
        <v>1446</v>
      </c>
      <c r="AI3" s="326" t="s">
        <v>1447</v>
      </c>
      <c r="AJ3" s="326" t="s">
        <v>1448</v>
      </c>
      <c r="AK3" s="326" t="s">
        <v>1449</v>
      </c>
      <c r="AL3" s="326" t="s">
        <v>1450</v>
      </c>
      <c r="AM3" s="326" t="s">
        <v>1451</v>
      </c>
      <c r="AN3" s="326" t="s">
        <v>1452</v>
      </c>
      <c r="AO3" s="326" t="s">
        <v>1453</v>
      </c>
      <c r="AP3" s="326" t="s">
        <v>1454</v>
      </c>
      <c r="AQ3" s="326" t="s">
        <v>1455</v>
      </c>
      <c r="AR3" s="326" t="s">
        <v>1456</v>
      </c>
      <c r="AS3" s="326" t="s">
        <v>1457</v>
      </c>
      <c r="AT3" s="326" t="s">
        <v>1458</v>
      </c>
      <c r="AU3" s="326" t="s">
        <v>1459</v>
      </c>
      <c r="AV3" s="326" t="s">
        <v>1460</v>
      </c>
      <c r="AW3" s="326" t="s">
        <v>1461</v>
      </c>
      <c r="AX3" s="326" t="s">
        <v>1462</v>
      </c>
      <c r="AY3" s="326" t="s">
        <v>1463</v>
      </c>
      <c r="AZ3" s="326" t="s">
        <v>1464</v>
      </c>
      <c r="BA3" s="326" t="s">
        <v>1465</v>
      </c>
      <c r="BB3" s="326" t="s">
        <v>1466</v>
      </c>
      <c r="BC3" s="326" t="s">
        <v>1467</v>
      </c>
      <c r="BD3" s="326" t="s">
        <v>1468</v>
      </c>
      <c r="BE3" s="326" t="s">
        <v>1469</v>
      </c>
      <c r="BF3" s="326" t="s">
        <v>1470</v>
      </c>
      <c r="BG3" s="326" t="s">
        <v>1471</v>
      </c>
      <c r="BH3" s="326" t="s">
        <v>1472</v>
      </c>
      <c r="BI3" s="326" t="s">
        <v>1473</v>
      </c>
      <c r="BJ3" s="326" t="s">
        <v>1474</v>
      </c>
      <c r="BK3" s="326" t="s">
        <v>1475</v>
      </c>
      <c r="BL3" s="327" t="s">
        <v>1476</v>
      </c>
      <c r="BM3" s="327" t="s">
        <v>1477</v>
      </c>
      <c r="BN3" s="327" t="s">
        <v>1478</v>
      </c>
      <c r="BO3" s="327" t="s">
        <v>1479</v>
      </c>
      <c r="BP3" s="327" t="s">
        <v>1480</v>
      </c>
      <c r="BQ3" s="327" t="s">
        <v>1481</v>
      </c>
      <c r="BR3" s="328" t="s">
        <v>1482</v>
      </c>
      <c r="BS3" s="328" t="s">
        <v>1483</v>
      </c>
      <c r="BT3" s="328" t="s">
        <v>1484</v>
      </c>
      <c r="BU3" s="328" t="s">
        <v>1485</v>
      </c>
      <c r="BV3" s="328" t="s">
        <v>1486</v>
      </c>
      <c r="BW3" s="328" t="s">
        <v>1487</v>
      </c>
      <c r="BX3" s="328" t="s">
        <v>1488</v>
      </c>
      <c r="BY3" s="328" t="s">
        <v>1489</v>
      </c>
      <c r="BZ3" s="328" t="s">
        <v>1490</v>
      </c>
      <c r="CA3" s="328" t="s">
        <v>1491</v>
      </c>
      <c r="CB3" s="328" t="s">
        <v>1492</v>
      </c>
      <c r="CC3" s="328" t="s">
        <v>1493</v>
      </c>
      <c r="CD3" s="328" t="s">
        <v>1494</v>
      </c>
      <c r="CE3" s="328" t="s">
        <v>1495</v>
      </c>
      <c r="CF3" s="328" t="s">
        <v>1496</v>
      </c>
      <c r="CG3" s="328" t="s">
        <v>1497</v>
      </c>
      <c r="CH3" s="328" t="s">
        <v>1498</v>
      </c>
      <c r="CI3" s="328" t="s">
        <v>1499</v>
      </c>
      <c r="CJ3" s="328" t="s">
        <v>1500</v>
      </c>
      <c r="CK3" s="328" t="s">
        <v>1501</v>
      </c>
      <c r="CL3" s="328" t="s">
        <v>1502</v>
      </c>
      <c r="CM3" s="328" t="s">
        <v>1503</v>
      </c>
      <c r="CN3" s="328" t="s">
        <v>1504</v>
      </c>
      <c r="CO3" s="328" t="s">
        <v>1505</v>
      </c>
      <c r="CP3" s="328" t="s">
        <v>1506</v>
      </c>
      <c r="CQ3" s="328" t="s">
        <v>1507</v>
      </c>
      <c r="CR3" s="328" t="s">
        <v>1508</v>
      </c>
      <c r="CS3" s="328" t="s">
        <v>1509</v>
      </c>
      <c r="CT3" s="328" t="s">
        <v>1510</v>
      </c>
      <c r="CU3" s="328" t="s">
        <v>1511</v>
      </c>
      <c r="CV3" s="328" t="s">
        <v>1512</v>
      </c>
      <c r="CW3" s="328" t="s">
        <v>1513</v>
      </c>
      <c r="CX3" s="328" t="s">
        <v>1514</v>
      </c>
      <c r="CY3" s="328" t="s">
        <v>1515</v>
      </c>
      <c r="CZ3" s="328" t="s">
        <v>1516</v>
      </c>
      <c r="DA3" s="328" t="s">
        <v>1517</v>
      </c>
      <c r="DB3" s="328" t="s">
        <v>1518</v>
      </c>
      <c r="DC3" s="328" t="s">
        <v>1519</v>
      </c>
      <c r="DD3" s="328" t="s">
        <v>1520</v>
      </c>
      <c r="DE3" s="329" t="s">
        <v>1521</v>
      </c>
      <c r="DF3" s="329" t="s">
        <v>1522</v>
      </c>
      <c r="DG3" s="329" t="s">
        <v>1523</v>
      </c>
      <c r="DH3" s="329" t="s">
        <v>1524</v>
      </c>
      <c r="DI3" s="329" t="s">
        <v>1525</v>
      </c>
      <c r="DJ3" s="329" t="s">
        <v>1526</v>
      </c>
      <c r="DK3" s="329" t="s">
        <v>1527</v>
      </c>
      <c r="DL3" s="329" t="s">
        <v>1528</v>
      </c>
      <c r="DM3" s="329" t="s">
        <v>1529</v>
      </c>
      <c r="DN3" s="329" t="s">
        <v>1530</v>
      </c>
      <c r="DO3" s="329" t="s">
        <v>1531</v>
      </c>
      <c r="DP3" s="329" t="s">
        <v>1532</v>
      </c>
      <c r="DQ3" s="329" t="s">
        <v>1533</v>
      </c>
      <c r="DR3" s="329" t="s">
        <v>1534</v>
      </c>
      <c r="DS3" s="329" t="s">
        <v>1535</v>
      </c>
      <c r="DT3" s="329" t="s">
        <v>1536</v>
      </c>
      <c r="DU3" s="329" t="s">
        <v>1537</v>
      </c>
      <c r="DV3" s="329" t="s">
        <v>1538</v>
      </c>
      <c r="DW3" s="329" t="s">
        <v>1539</v>
      </c>
      <c r="DX3" s="329" t="s">
        <v>1540</v>
      </c>
      <c r="DY3" s="329" t="s">
        <v>1541</v>
      </c>
      <c r="DZ3" s="329" t="s">
        <v>1542</v>
      </c>
      <c r="EA3" s="329" t="s">
        <v>1543</v>
      </c>
      <c r="EB3" s="329" t="s">
        <v>1544</v>
      </c>
      <c r="EC3" s="329" t="s">
        <v>1545</v>
      </c>
      <c r="ED3" s="329" t="s">
        <v>1546</v>
      </c>
      <c r="EE3" s="329" t="s">
        <v>1547</v>
      </c>
      <c r="EF3" s="329" t="s">
        <v>1548</v>
      </c>
      <c r="EG3" s="330" t="s">
        <v>1549</v>
      </c>
      <c r="EH3" s="330" t="s">
        <v>1550</v>
      </c>
      <c r="EI3" s="330" t="s">
        <v>1551</v>
      </c>
      <c r="EJ3" s="330" t="s">
        <v>1552</v>
      </c>
      <c r="EK3" s="330" t="s">
        <v>1553</v>
      </c>
      <c r="EL3" s="330" t="s">
        <v>1554</v>
      </c>
      <c r="EM3" s="330" t="s">
        <v>1555</v>
      </c>
      <c r="EN3" s="330" t="s">
        <v>1556</v>
      </c>
      <c r="EO3" s="330" t="s">
        <v>1557</v>
      </c>
      <c r="EP3" s="330" t="s">
        <v>1558</v>
      </c>
      <c r="EQ3" s="330" t="s">
        <v>1559</v>
      </c>
      <c r="ER3" s="330" t="s">
        <v>1560</v>
      </c>
      <c r="ES3" s="330" t="s">
        <v>1561</v>
      </c>
      <c r="ET3" s="330" t="s">
        <v>1562</v>
      </c>
      <c r="EU3" s="330" t="s">
        <v>1563</v>
      </c>
      <c r="EV3" s="330" t="s">
        <v>1564</v>
      </c>
      <c r="EW3" s="330" t="s">
        <v>1565</v>
      </c>
      <c r="EX3" s="330" t="s">
        <v>1566</v>
      </c>
      <c r="EY3" s="330" t="s">
        <v>1567</v>
      </c>
      <c r="EZ3" s="330" t="s">
        <v>1568</v>
      </c>
      <c r="FA3" s="330" t="s">
        <v>1569</v>
      </c>
      <c r="FB3" s="330" t="s">
        <v>1570</v>
      </c>
      <c r="FC3" s="330" t="s">
        <v>1571</v>
      </c>
      <c r="FD3" s="330" t="s">
        <v>1572</v>
      </c>
      <c r="FE3" s="330" t="s">
        <v>1573</v>
      </c>
      <c r="FF3" s="330" t="s">
        <v>1574</v>
      </c>
      <c r="FG3" s="330" t="s">
        <v>1575</v>
      </c>
      <c r="FH3" s="330" t="s">
        <v>1576</v>
      </c>
      <c r="FI3" s="330" t="s">
        <v>1577</v>
      </c>
      <c r="FJ3" s="330" t="s">
        <v>1578</v>
      </c>
      <c r="FK3" s="330" t="s">
        <v>1579</v>
      </c>
      <c r="FL3" s="330" t="s">
        <v>1580</v>
      </c>
      <c r="FM3" s="330" t="s">
        <v>1581</v>
      </c>
      <c r="FN3" s="330" t="s">
        <v>1582</v>
      </c>
      <c r="FO3" s="330" t="s">
        <v>1583</v>
      </c>
      <c r="FP3" s="330" t="s">
        <v>1584</v>
      </c>
      <c r="FQ3" s="330" t="s">
        <v>1585</v>
      </c>
      <c r="FR3" s="330" t="s">
        <v>1586</v>
      </c>
      <c r="FS3" s="330" t="s">
        <v>1587</v>
      </c>
      <c r="FT3" s="330" t="s">
        <v>1588</v>
      </c>
      <c r="FU3" s="330" t="s">
        <v>1589</v>
      </c>
      <c r="FV3" s="330" t="s">
        <v>1590</v>
      </c>
      <c r="FW3" s="330" t="s">
        <v>1591</v>
      </c>
      <c r="FX3" s="330" t="s">
        <v>1592</v>
      </c>
      <c r="FY3" s="330" t="s">
        <v>1593</v>
      </c>
      <c r="FZ3" s="330" t="s">
        <v>1594</v>
      </c>
      <c r="GA3" s="330" t="s">
        <v>1595</v>
      </c>
      <c r="GB3" s="330" t="s">
        <v>1596</v>
      </c>
      <c r="GC3" s="330" t="s">
        <v>1597</v>
      </c>
      <c r="GD3" s="330" t="s">
        <v>1598</v>
      </c>
      <c r="GE3" s="330" t="s">
        <v>1599</v>
      </c>
      <c r="GF3" s="330" t="s">
        <v>1600</v>
      </c>
      <c r="GG3" s="330" t="s">
        <v>1601</v>
      </c>
      <c r="GH3" s="330" t="s">
        <v>1602</v>
      </c>
      <c r="GI3" s="330" t="s">
        <v>1603</v>
      </c>
      <c r="GJ3" s="330" t="s">
        <v>1604</v>
      </c>
      <c r="GK3" s="330" t="s">
        <v>1605</v>
      </c>
      <c r="GL3" s="330" t="s">
        <v>1606</v>
      </c>
      <c r="GM3" s="330" t="s">
        <v>1607</v>
      </c>
      <c r="GN3" s="330" t="s">
        <v>1608</v>
      </c>
      <c r="GO3" s="330" t="s">
        <v>1609</v>
      </c>
      <c r="GP3" s="330" t="s">
        <v>1610</v>
      </c>
      <c r="GQ3" s="330" t="s">
        <v>1611</v>
      </c>
      <c r="GR3" s="330" t="s">
        <v>1612</v>
      </c>
      <c r="GS3" s="330" t="s">
        <v>1613</v>
      </c>
      <c r="GT3" s="330" t="s">
        <v>1614</v>
      </c>
      <c r="GU3" s="330" t="s">
        <v>1615</v>
      </c>
      <c r="GV3" s="330" t="s">
        <v>1616</v>
      </c>
      <c r="GW3" s="330" t="s">
        <v>1617</v>
      </c>
      <c r="GX3" s="330" t="s">
        <v>1618</v>
      </c>
      <c r="GY3" s="330" t="s">
        <v>1619</v>
      </c>
      <c r="GZ3" s="330" t="s">
        <v>1620</v>
      </c>
      <c r="HA3" s="330" t="s">
        <v>1621</v>
      </c>
      <c r="HB3" s="330" t="s">
        <v>1622</v>
      </c>
      <c r="HC3" s="330" t="s">
        <v>1623</v>
      </c>
      <c r="HD3" s="330" t="s">
        <v>1624</v>
      </c>
      <c r="HE3" s="330" t="s">
        <v>1625</v>
      </c>
      <c r="HF3" s="330" t="s">
        <v>1626</v>
      </c>
      <c r="HG3" s="330" t="s">
        <v>1627</v>
      </c>
      <c r="HH3" s="330" t="s">
        <v>1628</v>
      </c>
      <c r="HI3" s="330" t="s">
        <v>1629</v>
      </c>
      <c r="HJ3" s="330" t="s">
        <v>1630</v>
      </c>
      <c r="HK3" s="330" t="s">
        <v>1631</v>
      </c>
      <c r="HL3" s="330" t="s">
        <v>1632</v>
      </c>
      <c r="HM3" s="330" t="s">
        <v>1633</v>
      </c>
      <c r="HN3" s="330" t="s">
        <v>1634</v>
      </c>
      <c r="HO3" s="330" t="s">
        <v>1635</v>
      </c>
      <c r="HP3" s="330" t="s">
        <v>1636</v>
      </c>
      <c r="HQ3" s="330" t="s">
        <v>1637</v>
      </c>
      <c r="HR3" s="330" t="s">
        <v>1638</v>
      </c>
      <c r="HS3" s="330" t="s">
        <v>1639</v>
      </c>
      <c r="HT3" s="330" t="s">
        <v>1640</v>
      </c>
      <c r="HU3" s="330" t="s">
        <v>1641</v>
      </c>
      <c r="HV3" s="330" t="s">
        <v>1642</v>
      </c>
      <c r="HW3" s="330" t="s">
        <v>1643</v>
      </c>
      <c r="HX3" s="330" t="s">
        <v>1644</v>
      </c>
      <c r="HY3" s="330" t="s">
        <v>1645</v>
      </c>
      <c r="HZ3" s="330" t="s">
        <v>1646</v>
      </c>
      <c r="IA3" s="330" t="s">
        <v>1647</v>
      </c>
      <c r="IB3" s="330" t="s">
        <v>1648</v>
      </c>
      <c r="IC3" s="330" t="s">
        <v>1649</v>
      </c>
      <c r="ID3" s="330" t="s">
        <v>1650</v>
      </c>
      <c r="IE3" s="330" t="s">
        <v>1651</v>
      </c>
      <c r="IF3" s="330" t="s">
        <v>1652</v>
      </c>
      <c r="IG3" s="330" t="s">
        <v>1653</v>
      </c>
      <c r="IH3" s="330" t="s">
        <v>1654</v>
      </c>
      <c r="II3" s="330" t="s">
        <v>1655</v>
      </c>
      <c r="IJ3" s="330" t="s">
        <v>1656</v>
      </c>
      <c r="IK3" s="330" t="s">
        <v>1657</v>
      </c>
      <c r="IL3" s="330" t="s">
        <v>1658</v>
      </c>
      <c r="IM3" s="330" t="s">
        <v>1659</v>
      </c>
      <c r="IN3" s="330" t="s">
        <v>1660</v>
      </c>
      <c r="IO3" s="330" t="s">
        <v>1661</v>
      </c>
      <c r="IP3" s="330" t="s">
        <v>1662</v>
      </c>
      <c r="IQ3" s="330" t="s">
        <v>1663</v>
      </c>
      <c r="IR3" s="330" t="s">
        <v>1664</v>
      </c>
      <c r="IS3" s="330" t="s">
        <v>1665</v>
      </c>
      <c r="IT3" s="330" t="s">
        <v>1666</v>
      </c>
      <c r="IU3" s="330" t="s">
        <v>1667</v>
      </c>
      <c r="IV3" s="330" t="s">
        <v>1668</v>
      </c>
      <c r="IW3" s="330" t="s">
        <v>1669</v>
      </c>
      <c r="IX3" s="330" t="s">
        <v>1670</v>
      </c>
      <c r="IY3" s="330" t="s">
        <v>1671</v>
      </c>
      <c r="IZ3" s="330" t="s">
        <v>1672</v>
      </c>
      <c r="JA3" s="330" t="s">
        <v>1673</v>
      </c>
      <c r="JB3" s="330" t="s">
        <v>1674</v>
      </c>
      <c r="JC3" s="330" t="s">
        <v>1675</v>
      </c>
      <c r="JD3" s="330" t="s">
        <v>1676</v>
      </c>
      <c r="JE3" s="330" t="s">
        <v>1677</v>
      </c>
      <c r="JF3" s="330" t="s">
        <v>1678</v>
      </c>
      <c r="JG3" s="330" t="s">
        <v>1679</v>
      </c>
      <c r="JH3" s="330" t="s">
        <v>1680</v>
      </c>
      <c r="JI3" s="330" t="s">
        <v>1681</v>
      </c>
      <c r="JJ3" s="330" t="s">
        <v>1682</v>
      </c>
      <c r="JK3" s="330" t="s">
        <v>1683</v>
      </c>
      <c r="JL3" s="330" t="s">
        <v>1684</v>
      </c>
      <c r="JM3" s="330" t="s">
        <v>1685</v>
      </c>
      <c r="JN3" s="330" t="s">
        <v>1686</v>
      </c>
      <c r="JO3" s="330" t="s">
        <v>1687</v>
      </c>
      <c r="JP3" s="330" t="s">
        <v>1688</v>
      </c>
      <c r="JQ3" s="330" t="s">
        <v>1689</v>
      </c>
      <c r="JR3" s="330" t="s">
        <v>1690</v>
      </c>
      <c r="JS3" s="330" t="s">
        <v>1691</v>
      </c>
      <c r="JT3" s="330" t="s">
        <v>1692</v>
      </c>
      <c r="JU3" s="330" t="s">
        <v>1693</v>
      </c>
      <c r="JV3" s="330" t="s">
        <v>1694</v>
      </c>
      <c r="JW3" s="330" t="s">
        <v>1695</v>
      </c>
      <c r="JX3" s="330" t="s">
        <v>1696</v>
      </c>
      <c r="JY3" s="330" t="s">
        <v>1697</v>
      </c>
      <c r="JZ3" s="330" t="s">
        <v>1698</v>
      </c>
      <c r="KA3" s="330" t="s">
        <v>1699</v>
      </c>
      <c r="KB3" s="330" t="s">
        <v>1700</v>
      </c>
      <c r="KC3" s="330" t="s">
        <v>1701</v>
      </c>
      <c r="KD3" s="330" t="s">
        <v>1702</v>
      </c>
      <c r="KE3" s="330" t="s">
        <v>1703</v>
      </c>
      <c r="KF3" s="330" t="s">
        <v>1704</v>
      </c>
      <c r="KG3" s="330" t="s">
        <v>1705</v>
      </c>
      <c r="KH3" s="330" t="s">
        <v>1706</v>
      </c>
      <c r="KI3" s="330" t="s">
        <v>1707</v>
      </c>
      <c r="KJ3" s="330" t="s">
        <v>1708</v>
      </c>
      <c r="KK3" s="330" t="s">
        <v>1709</v>
      </c>
      <c r="KL3" s="330" t="s">
        <v>1710</v>
      </c>
      <c r="KM3" s="330" t="s">
        <v>1711</v>
      </c>
      <c r="KN3" s="330" t="s">
        <v>1712</v>
      </c>
      <c r="KO3" s="330" t="s">
        <v>1713</v>
      </c>
      <c r="KP3" s="330" t="s">
        <v>1714</v>
      </c>
      <c r="KQ3" s="330" t="s">
        <v>1715</v>
      </c>
      <c r="KR3" s="330" t="s">
        <v>1716</v>
      </c>
      <c r="KS3" s="330" t="s">
        <v>1717</v>
      </c>
      <c r="KT3" s="330" t="s">
        <v>1718</v>
      </c>
      <c r="KU3" s="330" t="s">
        <v>1719</v>
      </c>
      <c r="KV3" s="330" t="s">
        <v>1720</v>
      </c>
      <c r="KW3" s="330" t="s">
        <v>1721</v>
      </c>
      <c r="KX3" s="330" t="s">
        <v>1722</v>
      </c>
      <c r="KY3" s="330" t="s">
        <v>1723</v>
      </c>
      <c r="KZ3" s="330" t="s">
        <v>1724</v>
      </c>
      <c r="LA3" s="330" t="s">
        <v>1725</v>
      </c>
      <c r="LB3" s="330" t="s">
        <v>1726</v>
      </c>
      <c r="LC3" s="330" t="s">
        <v>1727</v>
      </c>
      <c r="LD3" s="330" t="s">
        <v>1728</v>
      </c>
      <c r="LE3" s="330" t="s">
        <v>1729</v>
      </c>
      <c r="LF3" s="330" t="s">
        <v>1730</v>
      </c>
      <c r="LG3" s="330" t="s">
        <v>1731</v>
      </c>
      <c r="LH3" s="330" t="s">
        <v>1732</v>
      </c>
      <c r="LI3" s="330" t="s">
        <v>1733</v>
      </c>
      <c r="LJ3" s="330" t="s">
        <v>1734</v>
      </c>
      <c r="LK3" s="330" t="s">
        <v>1735</v>
      </c>
      <c r="LL3" s="330" t="s">
        <v>1736</v>
      </c>
      <c r="LM3" s="330" t="s">
        <v>1737</v>
      </c>
      <c r="LN3" s="330" t="s">
        <v>1738</v>
      </c>
      <c r="LO3" s="330" t="s">
        <v>1739</v>
      </c>
      <c r="LP3" s="330" t="s">
        <v>1740</v>
      </c>
      <c r="LQ3" s="330" t="s">
        <v>1741</v>
      </c>
      <c r="LR3" s="330" t="s">
        <v>1742</v>
      </c>
      <c r="LS3" s="330" t="s">
        <v>1743</v>
      </c>
      <c r="LT3" s="330" t="s">
        <v>1744</v>
      </c>
      <c r="LU3" s="330" t="s">
        <v>1745</v>
      </c>
      <c r="LV3" s="330" t="s">
        <v>1746</v>
      </c>
      <c r="LW3" s="330" t="s">
        <v>1747</v>
      </c>
      <c r="LX3" s="330" t="s">
        <v>1748</v>
      </c>
      <c r="LY3" s="330" t="s">
        <v>1749</v>
      </c>
      <c r="LZ3" s="330" t="s">
        <v>1750</v>
      </c>
      <c r="MA3" s="330" t="s">
        <v>1751</v>
      </c>
      <c r="MB3" s="330" t="s">
        <v>1752</v>
      </c>
      <c r="MC3" s="330" t="s">
        <v>1753</v>
      </c>
      <c r="MD3" s="330" t="s">
        <v>1754</v>
      </c>
      <c r="ME3" s="330" t="s">
        <v>1755</v>
      </c>
      <c r="MF3" s="330" t="s">
        <v>1756</v>
      </c>
      <c r="MG3" s="330" t="s">
        <v>1757</v>
      </c>
      <c r="MH3" s="330" t="s">
        <v>1758</v>
      </c>
      <c r="MI3" s="330" t="s">
        <v>1759</v>
      </c>
      <c r="MJ3" s="330" t="s">
        <v>1760</v>
      </c>
      <c r="MK3" s="330" t="s">
        <v>1761</v>
      </c>
      <c r="ML3" s="330" t="s">
        <v>1762</v>
      </c>
      <c r="MM3" s="330" t="s">
        <v>1763</v>
      </c>
      <c r="MN3" s="330" t="s">
        <v>1764</v>
      </c>
      <c r="MO3" s="330" t="s">
        <v>1765</v>
      </c>
      <c r="MP3" s="330" t="s">
        <v>1766</v>
      </c>
      <c r="MQ3" s="330" t="s">
        <v>1767</v>
      </c>
      <c r="MR3" s="330" t="s">
        <v>1768</v>
      </c>
      <c r="MS3" s="330" t="s">
        <v>1769</v>
      </c>
      <c r="MT3" s="330" t="s">
        <v>1770</v>
      </c>
      <c r="MU3" s="330" t="s">
        <v>1771</v>
      </c>
      <c r="MV3" s="330" t="s">
        <v>1772</v>
      </c>
      <c r="MW3" s="330" t="s">
        <v>1773</v>
      </c>
      <c r="MX3" s="330" t="s">
        <v>1774</v>
      </c>
      <c r="MY3" s="330" t="s">
        <v>1775</v>
      </c>
      <c r="MZ3" s="330" t="s">
        <v>1776</v>
      </c>
      <c r="NA3" s="330" t="s">
        <v>1777</v>
      </c>
      <c r="NB3" s="330" t="s">
        <v>1778</v>
      </c>
      <c r="NC3" s="330" t="s">
        <v>1779</v>
      </c>
      <c r="ND3" s="330" t="s">
        <v>1780</v>
      </c>
      <c r="NE3" s="330" t="s">
        <v>1781</v>
      </c>
      <c r="NF3" s="330" t="s">
        <v>1782</v>
      </c>
      <c r="NG3" s="330" t="s">
        <v>1783</v>
      </c>
      <c r="NH3" s="330" t="s">
        <v>1784</v>
      </c>
      <c r="NI3" s="330" t="s">
        <v>1785</v>
      </c>
      <c r="NJ3" s="330" t="s">
        <v>1786</v>
      </c>
      <c r="NK3" s="330" t="s">
        <v>1787</v>
      </c>
      <c r="NL3" s="330" t="s">
        <v>1788</v>
      </c>
      <c r="NM3" s="330" t="s">
        <v>1789</v>
      </c>
      <c r="NN3" s="330" t="s">
        <v>1790</v>
      </c>
      <c r="NO3" s="330" t="s">
        <v>1791</v>
      </c>
      <c r="NP3" s="330" t="s">
        <v>1792</v>
      </c>
      <c r="NQ3" s="330" t="s">
        <v>1793</v>
      </c>
      <c r="NR3" s="330" t="s">
        <v>1794</v>
      </c>
      <c r="NS3" s="330" t="s">
        <v>1795</v>
      </c>
      <c r="NT3" s="330" t="s">
        <v>1796</v>
      </c>
      <c r="NU3" s="330" t="s">
        <v>1797</v>
      </c>
      <c r="NV3" s="330" t="s">
        <v>1798</v>
      </c>
      <c r="NW3" s="330" t="s">
        <v>1799</v>
      </c>
      <c r="NX3" s="330" t="s">
        <v>1800</v>
      </c>
      <c r="NY3" s="330" t="s">
        <v>1801</v>
      </c>
      <c r="NZ3" s="330" t="s">
        <v>1802</v>
      </c>
      <c r="OA3" s="330" t="s">
        <v>1803</v>
      </c>
      <c r="OB3" s="330" t="s">
        <v>1804</v>
      </c>
      <c r="OC3" s="330" t="s">
        <v>1805</v>
      </c>
      <c r="OD3" s="330" t="s">
        <v>1806</v>
      </c>
      <c r="OE3" s="330" t="s">
        <v>1807</v>
      </c>
      <c r="OF3" s="330" t="s">
        <v>1808</v>
      </c>
      <c r="OG3" s="330" t="s">
        <v>1809</v>
      </c>
      <c r="OH3" s="330" t="s">
        <v>1810</v>
      </c>
      <c r="OI3" s="330" t="s">
        <v>1811</v>
      </c>
      <c r="OJ3" s="330" t="s">
        <v>1812</v>
      </c>
      <c r="OK3" s="330" t="s">
        <v>1813</v>
      </c>
      <c r="OL3" s="330" t="s">
        <v>1814</v>
      </c>
      <c r="OM3" s="330" t="s">
        <v>1815</v>
      </c>
      <c r="ON3" s="330" t="s">
        <v>1816</v>
      </c>
      <c r="OO3" s="330" t="s">
        <v>1817</v>
      </c>
      <c r="OP3" s="330" t="s">
        <v>1818</v>
      </c>
      <c r="OQ3" s="330" t="s">
        <v>1819</v>
      </c>
      <c r="OR3" s="330" t="s">
        <v>1820</v>
      </c>
      <c r="OS3" s="330" t="s">
        <v>1821</v>
      </c>
      <c r="OT3" s="330" t="s">
        <v>1822</v>
      </c>
      <c r="OU3" s="330" t="s">
        <v>1823</v>
      </c>
      <c r="OV3" s="330" t="s">
        <v>1824</v>
      </c>
      <c r="OW3" s="330" t="s">
        <v>1825</v>
      </c>
      <c r="OX3" s="330" t="s">
        <v>1826</v>
      </c>
      <c r="OY3" s="330" t="s">
        <v>1827</v>
      </c>
      <c r="OZ3" s="330" t="s">
        <v>1828</v>
      </c>
      <c r="PA3" s="330" t="s">
        <v>1829</v>
      </c>
      <c r="PB3" s="330" t="s">
        <v>1830</v>
      </c>
      <c r="PC3" s="330" t="s">
        <v>1831</v>
      </c>
      <c r="PD3" s="330" t="s">
        <v>1832</v>
      </c>
      <c r="PE3" s="330" t="s">
        <v>1833</v>
      </c>
      <c r="PF3" s="330" t="s">
        <v>1834</v>
      </c>
      <c r="PG3" s="330" t="s">
        <v>1835</v>
      </c>
      <c r="PH3" s="330" t="s">
        <v>1836</v>
      </c>
      <c r="PI3" s="330" t="s">
        <v>1837</v>
      </c>
      <c r="PJ3" s="330" t="s">
        <v>1838</v>
      </c>
      <c r="PK3" s="330" t="s">
        <v>1839</v>
      </c>
      <c r="PL3" s="330" t="s">
        <v>1840</v>
      </c>
      <c r="PM3" s="330" t="s">
        <v>1841</v>
      </c>
      <c r="PN3" s="330" t="s">
        <v>1842</v>
      </c>
      <c r="PO3" s="330" t="s">
        <v>1843</v>
      </c>
      <c r="PP3" s="330" t="s">
        <v>1844</v>
      </c>
      <c r="PQ3" s="330" t="s">
        <v>1845</v>
      </c>
      <c r="PR3" s="330" t="s">
        <v>1846</v>
      </c>
      <c r="PS3" s="330" t="s">
        <v>1847</v>
      </c>
      <c r="PT3" s="330" t="s">
        <v>1848</v>
      </c>
      <c r="PU3" s="330" t="s">
        <v>1849</v>
      </c>
      <c r="PV3" s="330" t="s">
        <v>1850</v>
      </c>
      <c r="PW3" s="330" t="s">
        <v>1851</v>
      </c>
      <c r="PX3" s="330" t="s">
        <v>1852</v>
      </c>
      <c r="PY3" s="330" t="s">
        <v>1853</v>
      </c>
      <c r="PZ3" s="330" t="s">
        <v>1854</v>
      </c>
      <c r="QA3" s="330" t="s">
        <v>1855</v>
      </c>
      <c r="QB3" s="330" t="s">
        <v>1856</v>
      </c>
      <c r="QC3" s="330" t="s">
        <v>1857</v>
      </c>
      <c r="QD3" s="330" t="s">
        <v>1858</v>
      </c>
      <c r="QE3" s="330" t="s">
        <v>1859</v>
      </c>
      <c r="QF3" s="330" t="s">
        <v>1860</v>
      </c>
      <c r="QG3" s="330" t="s">
        <v>1861</v>
      </c>
      <c r="QH3" s="330" t="s">
        <v>1862</v>
      </c>
      <c r="QI3" s="330" t="s">
        <v>1863</v>
      </c>
      <c r="QJ3" s="330" t="s">
        <v>1864</v>
      </c>
      <c r="QK3" s="330" t="s">
        <v>1865</v>
      </c>
      <c r="QL3" s="330" t="s">
        <v>1866</v>
      </c>
      <c r="QM3" s="330" t="s">
        <v>1867</v>
      </c>
      <c r="QN3" s="330" t="s">
        <v>1868</v>
      </c>
      <c r="QO3" s="330" t="s">
        <v>1869</v>
      </c>
      <c r="QP3" s="330" t="s">
        <v>1870</v>
      </c>
      <c r="QQ3" s="330" t="s">
        <v>1871</v>
      </c>
      <c r="QR3" s="330" t="s">
        <v>1872</v>
      </c>
      <c r="QS3" s="330" t="s">
        <v>1873</v>
      </c>
      <c r="QT3" s="330" t="s">
        <v>1874</v>
      </c>
      <c r="QU3" s="330" t="s">
        <v>1875</v>
      </c>
      <c r="QV3" s="330" t="s">
        <v>1876</v>
      </c>
      <c r="QW3" s="330" t="s">
        <v>1877</v>
      </c>
      <c r="QX3" s="330" t="s">
        <v>1878</v>
      </c>
      <c r="QY3" s="330" t="s">
        <v>1879</v>
      </c>
      <c r="QZ3" s="330" t="s">
        <v>1880</v>
      </c>
      <c r="RA3" s="330" t="s">
        <v>1881</v>
      </c>
      <c r="RB3" s="330" t="s">
        <v>1882</v>
      </c>
      <c r="RC3" s="330" t="s">
        <v>1883</v>
      </c>
      <c r="RD3" s="330" t="s">
        <v>1884</v>
      </c>
      <c r="RE3" s="330" t="s">
        <v>1885</v>
      </c>
      <c r="RF3" s="330" t="s">
        <v>1886</v>
      </c>
      <c r="RG3" s="330" t="s">
        <v>1887</v>
      </c>
      <c r="RH3" s="330" t="s">
        <v>1888</v>
      </c>
      <c r="RI3" s="330" t="s">
        <v>1889</v>
      </c>
      <c r="RJ3" s="330" t="s">
        <v>1890</v>
      </c>
      <c r="RK3" s="330" t="s">
        <v>1891</v>
      </c>
      <c r="RL3" s="330" t="s">
        <v>1892</v>
      </c>
      <c r="RM3" s="330" t="s">
        <v>1893</v>
      </c>
      <c r="RN3" s="330" t="s">
        <v>1894</v>
      </c>
      <c r="RO3" s="330" t="s">
        <v>1895</v>
      </c>
      <c r="RP3" s="330" t="s">
        <v>1896</v>
      </c>
      <c r="RQ3" s="330" t="s">
        <v>1897</v>
      </c>
      <c r="RR3" s="330" t="s">
        <v>1898</v>
      </c>
      <c r="RS3" s="330" t="s">
        <v>1899</v>
      </c>
      <c r="RT3" s="330" t="s">
        <v>1900</v>
      </c>
      <c r="RU3" s="330" t="s">
        <v>1901</v>
      </c>
      <c r="RV3" s="330" t="s">
        <v>1902</v>
      </c>
      <c r="RW3" s="330" t="s">
        <v>1903</v>
      </c>
      <c r="RX3" s="330" t="s">
        <v>1904</v>
      </c>
      <c r="RY3" s="330" t="s">
        <v>1905</v>
      </c>
      <c r="RZ3" s="330" t="s">
        <v>1906</v>
      </c>
      <c r="SA3" s="330" t="s">
        <v>1907</v>
      </c>
      <c r="SB3" s="330" t="s">
        <v>1908</v>
      </c>
      <c r="SC3" s="330" t="s">
        <v>1909</v>
      </c>
      <c r="SD3" s="330" t="s">
        <v>1910</v>
      </c>
      <c r="SE3" s="330" t="s">
        <v>1911</v>
      </c>
      <c r="SF3" s="330" t="s">
        <v>1912</v>
      </c>
      <c r="SG3" s="330" t="s">
        <v>1913</v>
      </c>
      <c r="SH3" s="330" t="s">
        <v>1914</v>
      </c>
      <c r="SI3" s="330" t="s">
        <v>1915</v>
      </c>
      <c r="SJ3" s="330" t="s">
        <v>1916</v>
      </c>
      <c r="SK3" s="330" t="s">
        <v>1917</v>
      </c>
      <c r="SL3" s="330" t="s">
        <v>1918</v>
      </c>
      <c r="SM3" s="330" t="s">
        <v>1919</v>
      </c>
      <c r="SN3" s="330" t="s">
        <v>1920</v>
      </c>
      <c r="SO3" s="330" t="s">
        <v>1921</v>
      </c>
      <c r="SP3" s="330" t="s">
        <v>1922</v>
      </c>
      <c r="SQ3" s="330" t="s">
        <v>1923</v>
      </c>
      <c r="SR3" s="330" t="s">
        <v>1924</v>
      </c>
      <c r="SS3" s="330" t="s">
        <v>1925</v>
      </c>
      <c r="ST3" s="330" t="s">
        <v>1926</v>
      </c>
      <c r="SU3" s="330" t="s">
        <v>1927</v>
      </c>
      <c r="SV3" s="330" t="s">
        <v>1928</v>
      </c>
      <c r="SW3" s="330" t="s">
        <v>1929</v>
      </c>
      <c r="SX3" s="330" t="s">
        <v>1930</v>
      </c>
      <c r="SY3" s="330" t="s">
        <v>1931</v>
      </c>
      <c r="SZ3" s="330" t="s">
        <v>1932</v>
      </c>
      <c r="TA3" s="330" t="s">
        <v>1933</v>
      </c>
      <c r="TB3" s="330" t="s">
        <v>1934</v>
      </c>
      <c r="TC3" s="330" t="s">
        <v>1935</v>
      </c>
      <c r="TD3" s="330" t="s">
        <v>1936</v>
      </c>
      <c r="TE3" s="330" t="s">
        <v>1937</v>
      </c>
      <c r="TF3" s="330" t="s">
        <v>1938</v>
      </c>
      <c r="TG3" s="330" t="s">
        <v>1939</v>
      </c>
      <c r="TH3" s="330" t="s">
        <v>1940</v>
      </c>
      <c r="TI3" s="330" t="s">
        <v>1941</v>
      </c>
      <c r="TJ3" s="330" t="s">
        <v>1942</v>
      </c>
      <c r="TK3" s="330" t="s">
        <v>1943</v>
      </c>
      <c r="TL3" s="330" t="s">
        <v>1944</v>
      </c>
      <c r="TM3" s="330" t="s">
        <v>1945</v>
      </c>
      <c r="TN3" s="330" t="s">
        <v>1946</v>
      </c>
      <c r="TO3" s="330" t="s">
        <v>1947</v>
      </c>
      <c r="TP3" s="330" t="s">
        <v>1948</v>
      </c>
      <c r="TQ3" s="330" t="s">
        <v>1949</v>
      </c>
      <c r="TR3" s="330" t="s">
        <v>1950</v>
      </c>
      <c r="TS3" s="330" t="s">
        <v>1951</v>
      </c>
      <c r="TT3" s="330" t="s">
        <v>1952</v>
      </c>
      <c r="TU3" s="330" t="s">
        <v>1953</v>
      </c>
      <c r="TV3" s="330" t="s">
        <v>1954</v>
      </c>
      <c r="TW3" s="330" t="s">
        <v>1955</v>
      </c>
      <c r="TX3" s="330" t="s">
        <v>1956</v>
      </c>
      <c r="TY3" s="330" t="s">
        <v>1957</v>
      </c>
      <c r="TZ3" s="330" t="s">
        <v>1958</v>
      </c>
      <c r="UA3" s="330" t="s">
        <v>1959</v>
      </c>
      <c r="UB3" s="330" t="s">
        <v>1960</v>
      </c>
      <c r="UC3" s="330" t="s">
        <v>1961</v>
      </c>
      <c r="UD3" s="330" t="s">
        <v>1962</v>
      </c>
      <c r="UE3" s="330" t="s">
        <v>1963</v>
      </c>
      <c r="UF3" s="330" t="s">
        <v>1964</v>
      </c>
      <c r="UG3" s="330" t="s">
        <v>1965</v>
      </c>
      <c r="UH3" s="330" t="s">
        <v>1966</v>
      </c>
      <c r="UI3" s="330" t="s">
        <v>1967</v>
      </c>
      <c r="UJ3" s="330" t="s">
        <v>1968</v>
      </c>
      <c r="UK3" s="330" t="s">
        <v>1969</v>
      </c>
      <c r="UL3" s="330" t="s">
        <v>1970</v>
      </c>
      <c r="UM3" s="330" t="s">
        <v>1971</v>
      </c>
      <c r="UN3" s="330" t="s">
        <v>1972</v>
      </c>
      <c r="UO3" s="330" t="s">
        <v>1973</v>
      </c>
      <c r="UP3" s="330" t="s">
        <v>1974</v>
      </c>
      <c r="UQ3" s="330" t="s">
        <v>1975</v>
      </c>
      <c r="UR3" s="330" t="s">
        <v>1976</v>
      </c>
      <c r="US3" s="330" t="s">
        <v>1977</v>
      </c>
      <c r="UT3" s="330" t="s">
        <v>1978</v>
      </c>
      <c r="UU3" s="330" t="s">
        <v>1979</v>
      </c>
      <c r="UV3" s="330" t="s">
        <v>1980</v>
      </c>
      <c r="UW3" s="330" t="s">
        <v>1981</v>
      </c>
      <c r="UX3" s="330" t="s">
        <v>1982</v>
      </c>
      <c r="UY3" s="330" t="s">
        <v>1983</v>
      </c>
      <c r="UZ3" s="330" t="s">
        <v>1984</v>
      </c>
      <c r="VA3" s="330" t="s">
        <v>1985</v>
      </c>
      <c r="VB3" s="330" t="s">
        <v>1986</v>
      </c>
      <c r="VC3" s="330" t="s">
        <v>1987</v>
      </c>
      <c r="VD3" s="330" t="s">
        <v>1988</v>
      </c>
      <c r="VE3" s="330" t="s">
        <v>1989</v>
      </c>
      <c r="VF3" s="330" t="s">
        <v>1990</v>
      </c>
      <c r="VG3" s="330" t="s">
        <v>1991</v>
      </c>
      <c r="VH3" s="330" t="s">
        <v>1992</v>
      </c>
      <c r="VI3" s="330" t="s">
        <v>1993</v>
      </c>
      <c r="VJ3" s="330" t="s">
        <v>1994</v>
      </c>
      <c r="VK3" s="330" t="s">
        <v>1995</v>
      </c>
      <c r="VL3" s="330" t="s">
        <v>1996</v>
      </c>
      <c r="VM3" s="330" t="s">
        <v>1997</v>
      </c>
      <c r="VN3" s="330" t="s">
        <v>1998</v>
      </c>
      <c r="VO3" s="330" t="s">
        <v>1999</v>
      </c>
      <c r="VP3" s="330" t="s">
        <v>2000</v>
      </c>
      <c r="VQ3" s="330" t="s">
        <v>2001</v>
      </c>
      <c r="VR3" s="330" t="s">
        <v>2002</v>
      </c>
      <c r="VS3" s="330" t="s">
        <v>2003</v>
      </c>
      <c r="VT3" s="330" t="s">
        <v>2004</v>
      </c>
      <c r="VU3" s="330" t="s">
        <v>2005</v>
      </c>
      <c r="VV3" s="330" t="s">
        <v>2006</v>
      </c>
      <c r="VW3" s="330" t="s">
        <v>2007</v>
      </c>
      <c r="VX3" s="330" t="s">
        <v>2008</v>
      </c>
      <c r="VY3" s="330" t="s">
        <v>2009</v>
      </c>
      <c r="VZ3" s="330" t="s">
        <v>2010</v>
      </c>
      <c r="WA3" s="330" t="s">
        <v>2011</v>
      </c>
      <c r="WB3" s="330" t="s">
        <v>2012</v>
      </c>
      <c r="WC3" s="330" t="s">
        <v>2013</v>
      </c>
      <c r="WD3" s="330" t="s">
        <v>2014</v>
      </c>
      <c r="WE3" s="330" t="s">
        <v>2015</v>
      </c>
      <c r="WF3" s="330" t="s">
        <v>2016</v>
      </c>
      <c r="WG3" s="330" t="s">
        <v>2017</v>
      </c>
      <c r="WH3" s="330" t="s">
        <v>2018</v>
      </c>
      <c r="WI3" s="330" t="s">
        <v>2019</v>
      </c>
      <c r="WJ3" s="330" t="s">
        <v>2020</v>
      </c>
      <c r="WK3" s="330" t="s">
        <v>2021</v>
      </c>
      <c r="WL3" s="330" t="s">
        <v>2022</v>
      </c>
      <c r="WM3" s="330" t="s">
        <v>2023</v>
      </c>
      <c r="WN3" s="330" t="s">
        <v>2024</v>
      </c>
      <c r="WO3" s="330" t="s">
        <v>2025</v>
      </c>
      <c r="WP3" s="330" t="s">
        <v>2026</v>
      </c>
      <c r="WQ3" s="330" t="s">
        <v>2027</v>
      </c>
      <c r="WR3" s="330" t="s">
        <v>2028</v>
      </c>
      <c r="WS3" s="330" t="s">
        <v>2029</v>
      </c>
      <c r="WT3" s="330" t="s">
        <v>2030</v>
      </c>
      <c r="WU3" s="330" t="s">
        <v>2031</v>
      </c>
      <c r="WV3" s="330" t="s">
        <v>2032</v>
      </c>
      <c r="WW3" s="330" t="s">
        <v>2033</v>
      </c>
      <c r="WX3" s="330" t="s">
        <v>2034</v>
      </c>
      <c r="WY3" s="330" t="s">
        <v>2035</v>
      </c>
      <c r="WZ3" s="330" t="s">
        <v>2036</v>
      </c>
      <c r="XA3" s="330" t="s">
        <v>2037</v>
      </c>
      <c r="XB3" s="330" t="s">
        <v>2038</v>
      </c>
      <c r="XC3" s="330" t="s">
        <v>2039</v>
      </c>
      <c r="XD3" s="330" t="s">
        <v>2040</v>
      </c>
      <c r="XE3" s="330" t="s">
        <v>2041</v>
      </c>
      <c r="XF3" s="330" t="s">
        <v>2042</v>
      </c>
      <c r="XG3" s="330" t="s">
        <v>2043</v>
      </c>
      <c r="XH3" s="330" t="s">
        <v>2044</v>
      </c>
      <c r="XI3" s="330" t="s">
        <v>2045</v>
      </c>
      <c r="XJ3" s="330" t="s">
        <v>2046</v>
      </c>
      <c r="XK3" s="330" t="s">
        <v>2047</v>
      </c>
      <c r="XL3" s="330" t="s">
        <v>2048</v>
      </c>
      <c r="XM3" s="330" t="s">
        <v>2049</v>
      </c>
      <c r="XN3" s="330" t="s">
        <v>2050</v>
      </c>
      <c r="XO3" s="330" t="s">
        <v>2051</v>
      </c>
      <c r="XP3" s="330" t="s">
        <v>2052</v>
      </c>
      <c r="XQ3" s="330" t="s">
        <v>2053</v>
      </c>
      <c r="XR3" s="330" t="s">
        <v>2054</v>
      </c>
      <c r="XS3" s="330" t="s">
        <v>2055</v>
      </c>
      <c r="XT3" s="330" t="s">
        <v>2056</v>
      </c>
      <c r="XU3" s="330" t="s">
        <v>2057</v>
      </c>
      <c r="XV3" s="330" t="s">
        <v>2058</v>
      </c>
      <c r="XW3" s="330" t="s">
        <v>2059</v>
      </c>
      <c r="XX3" s="330" t="s">
        <v>2060</v>
      </c>
      <c r="XY3" s="330" t="s">
        <v>2061</v>
      </c>
      <c r="XZ3" s="330" t="s">
        <v>2062</v>
      </c>
      <c r="YA3" s="330" t="s">
        <v>2063</v>
      </c>
      <c r="YB3" s="330" t="s">
        <v>2064</v>
      </c>
      <c r="YC3" s="330" t="s">
        <v>2065</v>
      </c>
      <c r="YD3" s="330" t="s">
        <v>2066</v>
      </c>
      <c r="YE3" s="330" t="s">
        <v>2067</v>
      </c>
      <c r="YF3" s="330" t="s">
        <v>2068</v>
      </c>
      <c r="YG3" s="330" t="s">
        <v>2069</v>
      </c>
      <c r="YH3" s="330" t="s">
        <v>2070</v>
      </c>
      <c r="YI3" s="330" t="s">
        <v>2071</v>
      </c>
      <c r="YJ3" s="330" t="s">
        <v>2072</v>
      </c>
      <c r="YK3" s="330" t="s">
        <v>2073</v>
      </c>
      <c r="YL3" s="330" t="s">
        <v>2074</v>
      </c>
      <c r="YM3" s="330" t="s">
        <v>2075</v>
      </c>
      <c r="YN3" s="330" t="s">
        <v>2076</v>
      </c>
      <c r="YO3" s="330" t="s">
        <v>2077</v>
      </c>
      <c r="YP3" s="330" t="s">
        <v>2078</v>
      </c>
      <c r="YQ3" s="330" t="s">
        <v>2079</v>
      </c>
      <c r="YR3" s="330" t="s">
        <v>2080</v>
      </c>
      <c r="YS3" s="330" t="s">
        <v>2081</v>
      </c>
      <c r="YT3" s="330" t="s">
        <v>2082</v>
      </c>
      <c r="YU3" s="330" t="s">
        <v>2083</v>
      </c>
      <c r="YV3" s="330" t="s">
        <v>2084</v>
      </c>
      <c r="YW3" s="330" t="s">
        <v>2085</v>
      </c>
      <c r="YX3" s="330" t="s">
        <v>2086</v>
      </c>
      <c r="YY3" s="330" t="s">
        <v>2087</v>
      </c>
      <c r="YZ3" s="330" t="s">
        <v>2088</v>
      </c>
      <c r="ZA3" s="330" t="s">
        <v>2089</v>
      </c>
      <c r="ZB3" s="330" t="s">
        <v>2090</v>
      </c>
      <c r="ZC3" s="330" t="s">
        <v>2091</v>
      </c>
      <c r="ZD3" s="330" t="s">
        <v>2092</v>
      </c>
      <c r="ZE3" s="330" t="s">
        <v>2093</v>
      </c>
      <c r="ZF3" s="330" t="s">
        <v>2094</v>
      </c>
      <c r="ZG3" s="330" t="s">
        <v>2095</v>
      </c>
      <c r="ZH3" s="330" t="s">
        <v>2096</v>
      </c>
      <c r="ZI3" s="330" t="s">
        <v>2097</v>
      </c>
      <c r="ZJ3" s="330" t="s">
        <v>2098</v>
      </c>
      <c r="ZK3" s="330" t="s">
        <v>2099</v>
      </c>
      <c r="ZL3" s="330" t="s">
        <v>2100</v>
      </c>
      <c r="ZM3" s="330" t="s">
        <v>2101</v>
      </c>
      <c r="ZN3" s="330" t="s">
        <v>2102</v>
      </c>
      <c r="ZO3" s="330" t="s">
        <v>2103</v>
      </c>
      <c r="ZP3" s="330" t="s">
        <v>2104</v>
      </c>
      <c r="ZQ3" s="330" t="s">
        <v>2105</v>
      </c>
      <c r="ZR3" s="330" t="s">
        <v>2106</v>
      </c>
      <c r="ZS3" s="330" t="s">
        <v>2107</v>
      </c>
      <c r="ZT3" s="330" t="s">
        <v>2108</v>
      </c>
      <c r="ZU3" s="330" t="s">
        <v>2109</v>
      </c>
      <c r="ZV3" s="330" t="s">
        <v>2110</v>
      </c>
      <c r="ZW3" s="330" t="s">
        <v>2111</v>
      </c>
      <c r="ZX3" s="330" t="s">
        <v>2112</v>
      </c>
      <c r="ZY3" s="330" t="s">
        <v>2113</v>
      </c>
      <c r="ZZ3" s="330" t="s">
        <v>2114</v>
      </c>
      <c r="AAA3" s="330" t="s">
        <v>2115</v>
      </c>
      <c r="AAB3" s="330" t="s">
        <v>2116</v>
      </c>
      <c r="AAC3" s="330" t="s">
        <v>2117</v>
      </c>
      <c r="AAD3" s="330" t="s">
        <v>2118</v>
      </c>
      <c r="AAE3" s="330" t="s">
        <v>2119</v>
      </c>
      <c r="AAF3" s="330" t="s">
        <v>2120</v>
      </c>
      <c r="AAG3" s="330" t="s">
        <v>2121</v>
      </c>
      <c r="AAH3" s="330" t="s">
        <v>2122</v>
      </c>
      <c r="AAI3" s="330" t="s">
        <v>2123</v>
      </c>
      <c r="AAJ3" s="330" t="s">
        <v>2124</v>
      </c>
      <c r="AAK3" s="330" t="s">
        <v>2125</v>
      </c>
      <c r="AAL3" s="330" t="s">
        <v>2126</v>
      </c>
      <c r="AAM3" s="330" t="s">
        <v>2127</v>
      </c>
      <c r="AAN3" s="330" t="s">
        <v>2128</v>
      </c>
      <c r="AAO3" s="330" t="s">
        <v>2129</v>
      </c>
      <c r="AAP3" s="330" t="s">
        <v>2130</v>
      </c>
      <c r="AAQ3" s="330" t="s">
        <v>2131</v>
      </c>
      <c r="AAR3" s="330" t="s">
        <v>2132</v>
      </c>
      <c r="AAS3" s="330" t="s">
        <v>2133</v>
      </c>
      <c r="AAT3" s="330" t="s">
        <v>2134</v>
      </c>
      <c r="AAU3" s="330" t="s">
        <v>2135</v>
      </c>
      <c r="AAV3" s="330" t="s">
        <v>2136</v>
      </c>
      <c r="AAW3" s="330" t="s">
        <v>2137</v>
      </c>
      <c r="AAX3" s="330" t="s">
        <v>2138</v>
      </c>
      <c r="AAY3" s="330" t="s">
        <v>2139</v>
      </c>
      <c r="AAZ3" s="330" t="s">
        <v>2140</v>
      </c>
      <c r="ABA3" s="330" t="s">
        <v>2141</v>
      </c>
      <c r="ABB3" s="330" t="s">
        <v>2142</v>
      </c>
      <c r="ABC3" s="330" t="s">
        <v>2143</v>
      </c>
      <c r="ABD3" s="330" t="s">
        <v>2144</v>
      </c>
      <c r="ABE3" s="330" t="s">
        <v>2145</v>
      </c>
      <c r="ABF3" s="330" t="s">
        <v>2146</v>
      </c>
      <c r="ABG3" s="330" t="s">
        <v>2147</v>
      </c>
      <c r="ABH3" s="330" t="s">
        <v>2148</v>
      </c>
      <c r="ABI3" s="330" t="s">
        <v>2149</v>
      </c>
      <c r="ABJ3" s="330" t="s">
        <v>2150</v>
      </c>
      <c r="ABK3" s="330" t="s">
        <v>2151</v>
      </c>
      <c r="ABL3" s="330" t="s">
        <v>2152</v>
      </c>
      <c r="ABM3" s="330" t="s">
        <v>2153</v>
      </c>
      <c r="ABN3" s="330" t="s">
        <v>2154</v>
      </c>
      <c r="ABO3" s="330" t="s">
        <v>2155</v>
      </c>
      <c r="ABP3" s="330" t="s">
        <v>2156</v>
      </c>
      <c r="ABQ3" s="330" t="s">
        <v>2157</v>
      </c>
      <c r="ABR3" s="330" t="s">
        <v>2158</v>
      </c>
      <c r="ABS3" s="330" t="s">
        <v>2159</v>
      </c>
      <c r="ABT3" s="330" t="s">
        <v>2160</v>
      </c>
      <c r="ABU3" s="330" t="s">
        <v>2161</v>
      </c>
      <c r="ABV3" s="330" t="s">
        <v>2162</v>
      </c>
      <c r="ABW3" s="330" t="s">
        <v>2163</v>
      </c>
      <c r="ABX3" s="330" t="s">
        <v>2164</v>
      </c>
      <c r="ABY3" s="330" t="s">
        <v>2165</v>
      </c>
      <c r="ABZ3" s="330" t="s">
        <v>2166</v>
      </c>
      <c r="ACA3" s="330" t="s">
        <v>2167</v>
      </c>
      <c r="ACB3" s="330" t="s">
        <v>2168</v>
      </c>
      <c r="ACC3" s="330" t="s">
        <v>2169</v>
      </c>
      <c r="ACD3" s="330" t="s">
        <v>2170</v>
      </c>
      <c r="ACE3" s="330" t="s">
        <v>2171</v>
      </c>
      <c r="ACF3" s="330" t="s">
        <v>2172</v>
      </c>
      <c r="ACG3" s="330" t="s">
        <v>2173</v>
      </c>
      <c r="ACH3" s="330" t="s">
        <v>2174</v>
      </c>
      <c r="ACI3" s="330" t="s">
        <v>2175</v>
      </c>
      <c r="ACJ3" s="330" t="s">
        <v>2176</v>
      </c>
      <c r="ACK3" s="330" t="s">
        <v>2177</v>
      </c>
      <c r="ACL3" s="330" t="s">
        <v>2178</v>
      </c>
      <c r="ACM3" s="330" t="s">
        <v>2179</v>
      </c>
      <c r="ACN3" s="330" t="s">
        <v>2180</v>
      </c>
      <c r="ACO3" s="330" t="s">
        <v>2181</v>
      </c>
      <c r="ACP3" s="330" t="s">
        <v>2182</v>
      </c>
      <c r="ACQ3" s="330" t="s">
        <v>2183</v>
      </c>
      <c r="ACR3" s="330" t="s">
        <v>2184</v>
      </c>
      <c r="ACS3" s="330" t="s">
        <v>2185</v>
      </c>
      <c r="ACT3" s="330" t="s">
        <v>2186</v>
      </c>
      <c r="ACU3" s="330" t="s">
        <v>2187</v>
      </c>
      <c r="ACV3" s="330" t="s">
        <v>2188</v>
      </c>
      <c r="ACW3" s="330" t="s">
        <v>2189</v>
      </c>
      <c r="ACX3" s="330" t="s">
        <v>2190</v>
      </c>
      <c r="ACY3" s="330" t="s">
        <v>2191</v>
      </c>
      <c r="ACZ3" s="330" t="s">
        <v>2192</v>
      </c>
      <c r="ADA3" s="330" t="s">
        <v>2193</v>
      </c>
      <c r="ADB3" s="330" t="s">
        <v>2194</v>
      </c>
      <c r="ADC3" s="330" t="s">
        <v>2195</v>
      </c>
      <c r="ADD3" s="330" t="s">
        <v>2196</v>
      </c>
      <c r="ADE3" s="330" t="s">
        <v>2197</v>
      </c>
      <c r="ADF3" s="330" t="s">
        <v>2198</v>
      </c>
      <c r="ADG3" s="330" t="s">
        <v>2199</v>
      </c>
      <c r="ADH3" s="330" t="s">
        <v>2200</v>
      </c>
      <c r="ADI3" s="330" t="s">
        <v>2201</v>
      </c>
      <c r="ADJ3" s="330" t="s">
        <v>2202</v>
      </c>
      <c r="ADK3" s="330" t="s">
        <v>2203</v>
      </c>
      <c r="ADL3" s="330" t="s">
        <v>2204</v>
      </c>
      <c r="ADM3" s="330" t="s">
        <v>2205</v>
      </c>
      <c r="ADN3" s="330" t="s">
        <v>2206</v>
      </c>
      <c r="ADO3" s="330" t="s">
        <v>2207</v>
      </c>
      <c r="ADP3" s="330" t="s">
        <v>2208</v>
      </c>
      <c r="ADQ3" s="330" t="s">
        <v>2209</v>
      </c>
      <c r="ADR3" s="330" t="s">
        <v>2210</v>
      </c>
      <c r="ADS3" s="330" t="s">
        <v>2211</v>
      </c>
      <c r="ADT3" s="330" t="s">
        <v>2212</v>
      </c>
      <c r="ADU3" s="330" t="s">
        <v>2213</v>
      </c>
      <c r="ADV3" s="330" t="s">
        <v>2214</v>
      </c>
      <c r="ADW3" s="330" t="s">
        <v>2215</v>
      </c>
      <c r="ADX3" s="330" t="s">
        <v>2216</v>
      </c>
      <c r="ADY3" s="330" t="s">
        <v>2217</v>
      </c>
      <c r="ADZ3" s="330" t="s">
        <v>2218</v>
      </c>
      <c r="AEA3" s="330" t="s">
        <v>2219</v>
      </c>
      <c r="AEB3" s="330" t="s">
        <v>2220</v>
      </c>
      <c r="AEC3" s="330" t="s">
        <v>2221</v>
      </c>
      <c r="AED3" s="330" t="s">
        <v>2222</v>
      </c>
      <c r="AEE3" s="330" t="s">
        <v>2223</v>
      </c>
      <c r="AEF3" s="330" t="s">
        <v>2224</v>
      </c>
      <c r="AEG3" s="330" t="s">
        <v>2225</v>
      </c>
      <c r="AEH3" s="330" t="s">
        <v>2226</v>
      </c>
      <c r="AEI3" s="330" t="s">
        <v>2227</v>
      </c>
      <c r="AEJ3" s="330" t="s">
        <v>2228</v>
      </c>
      <c r="AEK3" s="330" t="s">
        <v>2229</v>
      </c>
      <c r="AEL3" s="330" t="s">
        <v>2230</v>
      </c>
      <c r="AEM3" s="330" t="s">
        <v>2231</v>
      </c>
      <c r="AEN3" s="330" t="s">
        <v>2232</v>
      </c>
      <c r="AEO3" s="330" t="s">
        <v>2233</v>
      </c>
      <c r="AEP3" s="330" t="s">
        <v>2234</v>
      </c>
      <c r="AEQ3" s="330" t="s">
        <v>2235</v>
      </c>
      <c r="AER3" s="330" t="s">
        <v>2236</v>
      </c>
      <c r="AES3" s="330" t="s">
        <v>2237</v>
      </c>
      <c r="AET3" s="330" t="s">
        <v>2238</v>
      </c>
      <c r="AEU3" s="330" t="s">
        <v>2239</v>
      </c>
      <c r="AEV3" s="330" t="s">
        <v>2240</v>
      </c>
      <c r="AEW3" s="330" t="s">
        <v>2241</v>
      </c>
      <c r="AEX3" s="330" t="s">
        <v>2242</v>
      </c>
      <c r="AEY3" s="330" t="s">
        <v>2243</v>
      </c>
      <c r="AEZ3" s="330" t="s">
        <v>2244</v>
      </c>
      <c r="AFA3" s="330" t="s">
        <v>2245</v>
      </c>
      <c r="AFB3" s="330" t="s">
        <v>2246</v>
      </c>
      <c r="AFC3" s="330" t="s">
        <v>2247</v>
      </c>
      <c r="AFD3" s="330" t="s">
        <v>2248</v>
      </c>
      <c r="AFE3" s="330" t="s">
        <v>2249</v>
      </c>
      <c r="AFF3" s="330" t="s">
        <v>2250</v>
      </c>
      <c r="AFG3" s="330" t="s">
        <v>2251</v>
      </c>
      <c r="AFH3" s="330" t="s">
        <v>2252</v>
      </c>
      <c r="AFI3" s="330" t="s">
        <v>2253</v>
      </c>
      <c r="AFJ3" s="330" t="s">
        <v>2254</v>
      </c>
      <c r="AFK3" s="330" t="s">
        <v>2255</v>
      </c>
      <c r="AFL3" s="330" t="s">
        <v>2256</v>
      </c>
      <c r="AFM3" s="330" t="s">
        <v>2257</v>
      </c>
      <c r="AFN3" s="330" t="s">
        <v>2258</v>
      </c>
      <c r="AFO3" s="330" t="s">
        <v>2259</v>
      </c>
      <c r="AFP3" s="330" t="s">
        <v>2260</v>
      </c>
      <c r="AFQ3" s="330" t="s">
        <v>2261</v>
      </c>
      <c r="AFR3" s="330" t="s">
        <v>2262</v>
      </c>
      <c r="AFS3" s="330" t="s">
        <v>2263</v>
      </c>
      <c r="AFT3" s="330" t="s">
        <v>2264</v>
      </c>
      <c r="AFU3" s="330" t="s">
        <v>2265</v>
      </c>
      <c r="AFV3" s="330" t="s">
        <v>2266</v>
      </c>
      <c r="AFW3" s="330" t="s">
        <v>2267</v>
      </c>
      <c r="AFX3" s="330" t="s">
        <v>2268</v>
      </c>
      <c r="AFY3" s="330" t="s">
        <v>2269</v>
      </c>
      <c r="AFZ3" s="330" t="s">
        <v>2270</v>
      </c>
      <c r="AGA3" s="330" t="s">
        <v>2271</v>
      </c>
      <c r="AGB3" s="330" t="s">
        <v>2272</v>
      </c>
      <c r="AGC3" s="330" t="s">
        <v>2273</v>
      </c>
      <c r="AGD3" s="330" t="s">
        <v>2274</v>
      </c>
      <c r="AGE3" s="330" t="s">
        <v>2275</v>
      </c>
      <c r="AGF3" s="330" t="s">
        <v>2276</v>
      </c>
      <c r="AGG3" s="330" t="s">
        <v>2277</v>
      </c>
      <c r="AGH3" s="330" t="s">
        <v>2278</v>
      </c>
      <c r="AGI3" s="330" t="s">
        <v>2279</v>
      </c>
      <c r="AGJ3" s="330" t="s">
        <v>2280</v>
      </c>
      <c r="AGK3" s="330" t="s">
        <v>2281</v>
      </c>
      <c r="AGL3" s="330" t="s">
        <v>2282</v>
      </c>
      <c r="AGM3" s="330" t="s">
        <v>2283</v>
      </c>
      <c r="AGN3" s="330" t="s">
        <v>2284</v>
      </c>
      <c r="AGO3" s="330" t="s">
        <v>2285</v>
      </c>
      <c r="AGP3" s="330" t="s">
        <v>2286</v>
      </c>
      <c r="AGQ3" s="330" t="s">
        <v>2287</v>
      </c>
      <c r="AGR3" s="330" t="s">
        <v>2288</v>
      </c>
      <c r="AGS3" s="330" t="s">
        <v>2289</v>
      </c>
      <c r="AGT3" s="330" t="s">
        <v>2290</v>
      </c>
      <c r="AGU3" s="330" t="s">
        <v>2291</v>
      </c>
      <c r="AGV3" s="330" t="s">
        <v>2292</v>
      </c>
      <c r="AGW3" s="330" t="s">
        <v>2293</v>
      </c>
      <c r="AGX3" s="330" t="s">
        <v>2294</v>
      </c>
      <c r="AGY3" s="330" t="s">
        <v>2295</v>
      </c>
      <c r="AGZ3" s="330" t="s">
        <v>2296</v>
      </c>
      <c r="AHA3" s="330" t="s">
        <v>2297</v>
      </c>
      <c r="AHB3" s="330" t="s">
        <v>2298</v>
      </c>
      <c r="AHC3" s="330" t="s">
        <v>2299</v>
      </c>
      <c r="AHD3" s="330" t="s">
        <v>2300</v>
      </c>
      <c r="AHE3" s="330" t="s">
        <v>2301</v>
      </c>
      <c r="AHF3" s="330" t="s">
        <v>2302</v>
      </c>
      <c r="AHG3" s="330" t="s">
        <v>2303</v>
      </c>
      <c r="AHH3" s="330" t="s">
        <v>2304</v>
      </c>
      <c r="AHI3" s="330" t="s">
        <v>2305</v>
      </c>
      <c r="AHJ3" s="330" t="s">
        <v>2306</v>
      </c>
      <c r="AHK3" s="330" t="s">
        <v>2307</v>
      </c>
      <c r="AHL3" s="330" t="s">
        <v>2308</v>
      </c>
      <c r="AHM3" s="330" t="s">
        <v>2309</v>
      </c>
      <c r="AHN3" s="330" t="s">
        <v>2310</v>
      </c>
      <c r="AHO3" s="330" t="s">
        <v>2311</v>
      </c>
      <c r="AHP3" s="330" t="s">
        <v>2312</v>
      </c>
      <c r="AHQ3" s="330" t="s">
        <v>2313</v>
      </c>
      <c r="AHR3" s="330" t="s">
        <v>2314</v>
      </c>
      <c r="AHS3" s="330" t="s">
        <v>2315</v>
      </c>
      <c r="AHT3" s="330" t="s">
        <v>2316</v>
      </c>
      <c r="AHU3" s="330" t="s">
        <v>2317</v>
      </c>
      <c r="AHV3" s="330" t="s">
        <v>2318</v>
      </c>
      <c r="AHW3" s="330" t="s">
        <v>2319</v>
      </c>
      <c r="AHX3" s="330" t="s">
        <v>2320</v>
      </c>
      <c r="AHY3" s="330" t="s">
        <v>2321</v>
      </c>
      <c r="AHZ3" s="330" t="s">
        <v>2322</v>
      </c>
      <c r="AIA3" s="330" t="s">
        <v>2323</v>
      </c>
      <c r="AIB3" s="330" t="s">
        <v>2324</v>
      </c>
      <c r="AIC3" s="331" t="s">
        <v>2325</v>
      </c>
      <c r="AID3" s="331" t="s">
        <v>2326</v>
      </c>
      <c r="AIE3" s="331" t="s">
        <v>2327</v>
      </c>
      <c r="AIF3" s="331" t="s">
        <v>2328</v>
      </c>
      <c r="AIG3" s="331" t="s">
        <v>2329</v>
      </c>
      <c r="AIH3" s="331" t="s">
        <v>2330</v>
      </c>
      <c r="AII3" s="331" t="s">
        <v>2331</v>
      </c>
      <c r="AIJ3" s="331" t="s">
        <v>2332</v>
      </c>
      <c r="AIK3" s="331" t="s">
        <v>2333</v>
      </c>
      <c r="AIL3" s="331" t="s">
        <v>2334</v>
      </c>
      <c r="AIM3" s="331" t="s">
        <v>2335</v>
      </c>
      <c r="AIN3" s="331" t="s">
        <v>2336</v>
      </c>
      <c r="AIO3" s="331" t="s">
        <v>2337</v>
      </c>
      <c r="AIP3" s="331" t="s">
        <v>2338</v>
      </c>
      <c r="AIQ3" s="331" t="s">
        <v>2339</v>
      </c>
      <c r="AIR3" s="331" t="s">
        <v>2340</v>
      </c>
      <c r="AIS3" s="331" t="s">
        <v>2341</v>
      </c>
      <c r="AIT3" s="331" t="s">
        <v>2342</v>
      </c>
      <c r="AIU3" s="331" t="s">
        <v>2343</v>
      </c>
      <c r="AIV3" s="331" t="s">
        <v>2344</v>
      </c>
      <c r="AIW3" s="331" t="s">
        <v>2345</v>
      </c>
      <c r="AIX3" s="331" t="s">
        <v>2346</v>
      </c>
      <c r="AIY3" s="331" t="s">
        <v>2347</v>
      </c>
      <c r="AIZ3" s="331" t="s">
        <v>2348</v>
      </c>
      <c r="AJA3" s="331" t="s">
        <v>2349</v>
      </c>
      <c r="AJB3" s="331" t="s">
        <v>2350</v>
      </c>
      <c r="AJC3" s="331" t="s">
        <v>2351</v>
      </c>
      <c r="AJD3" s="331" t="s">
        <v>2352</v>
      </c>
      <c r="AJE3" s="331" t="s">
        <v>2353</v>
      </c>
      <c r="AJF3" s="331" t="s">
        <v>2354</v>
      </c>
      <c r="AJG3" s="331" t="s">
        <v>2355</v>
      </c>
      <c r="AJH3" s="331" t="s">
        <v>2356</v>
      </c>
      <c r="AJI3" s="331" t="s">
        <v>2357</v>
      </c>
      <c r="AJJ3" s="331" t="s">
        <v>2358</v>
      </c>
      <c r="AJK3" s="331" t="s">
        <v>2359</v>
      </c>
      <c r="AJL3" s="331" t="s">
        <v>2360</v>
      </c>
      <c r="AJM3" s="331" t="s">
        <v>2361</v>
      </c>
      <c r="AJN3" s="331" t="s">
        <v>2362</v>
      </c>
      <c r="AJO3" s="331" t="s">
        <v>2363</v>
      </c>
      <c r="AJP3" s="331" t="s">
        <v>2364</v>
      </c>
      <c r="AJQ3" s="331" t="s">
        <v>2365</v>
      </c>
      <c r="AJR3" s="331" t="s">
        <v>2366</v>
      </c>
      <c r="AJS3" s="331" t="s">
        <v>2367</v>
      </c>
      <c r="AJT3" s="331" t="s">
        <v>2368</v>
      </c>
      <c r="AJU3" s="331" t="s">
        <v>2369</v>
      </c>
      <c r="AJV3" s="331" t="s">
        <v>2370</v>
      </c>
      <c r="AJW3" s="331" t="s">
        <v>2371</v>
      </c>
      <c r="AJX3" s="331" t="s">
        <v>2372</v>
      </c>
      <c r="AJY3" s="331" t="s">
        <v>2373</v>
      </c>
      <c r="AJZ3" s="331" t="s">
        <v>2374</v>
      </c>
      <c r="AKA3" s="331" t="s">
        <v>2375</v>
      </c>
      <c r="AKB3" s="331" t="s">
        <v>2376</v>
      </c>
      <c r="AKC3" s="331" t="s">
        <v>2377</v>
      </c>
      <c r="AKD3" s="331" t="s">
        <v>2378</v>
      </c>
      <c r="AKE3" s="331" t="s">
        <v>2379</v>
      </c>
      <c r="AKF3" s="331" t="s">
        <v>2380</v>
      </c>
      <c r="AKG3" s="331" t="s">
        <v>2381</v>
      </c>
      <c r="AKH3" s="331" t="s">
        <v>2382</v>
      </c>
      <c r="AKI3" s="331" t="s">
        <v>2383</v>
      </c>
      <c r="AKJ3" s="331" t="s">
        <v>2384</v>
      </c>
      <c r="AKK3" s="331" t="s">
        <v>2385</v>
      </c>
      <c r="AKL3" s="331" t="s">
        <v>2386</v>
      </c>
      <c r="AKM3" s="331" t="s">
        <v>2387</v>
      </c>
      <c r="AKN3" s="331" t="s">
        <v>2388</v>
      </c>
      <c r="AKO3" s="331" t="s">
        <v>2389</v>
      </c>
      <c r="AKP3" s="331" t="s">
        <v>2390</v>
      </c>
      <c r="AKQ3" s="331" t="s">
        <v>2391</v>
      </c>
      <c r="AKR3" s="331" t="s">
        <v>2392</v>
      </c>
      <c r="AKS3" s="331" t="s">
        <v>2393</v>
      </c>
      <c r="AKT3" s="331" t="s">
        <v>2394</v>
      </c>
      <c r="AKU3" s="331" t="s">
        <v>2395</v>
      </c>
      <c r="AKV3" s="331" t="s">
        <v>2396</v>
      </c>
      <c r="AKW3" s="331" t="s">
        <v>2397</v>
      </c>
      <c r="AKX3" s="331" t="s">
        <v>2398</v>
      </c>
      <c r="AKY3" s="331" t="s">
        <v>2399</v>
      </c>
      <c r="AKZ3" s="331" t="s">
        <v>2400</v>
      </c>
      <c r="ALA3" s="331" t="s">
        <v>2401</v>
      </c>
      <c r="ALB3" s="331" t="s">
        <v>2402</v>
      </c>
      <c r="ALC3" s="331" t="s">
        <v>2403</v>
      </c>
      <c r="ALD3" s="331" t="s">
        <v>2404</v>
      </c>
      <c r="ALE3" s="331" t="s">
        <v>2405</v>
      </c>
      <c r="ALF3" s="331" t="s">
        <v>2406</v>
      </c>
      <c r="ALG3" s="331" t="s">
        <v>2407</v>
      </c>
      <c r="ALH3" s="331" t="s">
        <v>2408</v>
      </c>
      <c r="ALI3" s="331" t="s">
        <v>2409</v>
      </c>
      <c r="ALJ3" s="331" t="s">
        <v>2410</v>
      </c>
      <c r="ALK3" s="331" t="s">
        <v>2411</v>
      </c>
      <c r="ALL3" s="331" t="s">
        <v>2412</v>
      </c>
      <c r="ALM3" s="331" t="s">
        <v>2413</v>
      </c>
      <c r="ALN3" s="331" t="s">
        <v>2414</v>
      </c>
      <c r="ALO3" s="331" t="s">
        <v>2415</v>
      </c>
      <c r="ALP3" s="331" t="s">
        <v>2416</v>
      </c>
      <c r="ALQ3" s="331" t="s">
        <v>2417</v>
      </c>
      <c r="ALR3" s="331" t="s">
        <v>2418</v>
      </c>
      <c r="ALS3" s="331" t="s">
        <v>2419</v>
      </c>
      <c r="ALT3" s="331" t="s">
        <v>2420</v>
      </c>
      <c r="ALU3" s="331" t="s">
        <v>2421</v>
      </c>
      <c r="ALV3" s="331" t="s">
        <v>2422</v>
      </c>
      <c r="ALW3" s="331" t="s">
        <v>2423</v>
      </c>
      <c r="ALX3" s="331" t="s">
        <v>2424</v>
      </c>
      <c r="ALY3" s="331" t="s">
        <v>2425</v>
      </c>
      <c r="ALZ3" s="331" t="s">
        <v>2426</v>
      </c>
      <c r="AMA3" s="331" t="s">
        <v>2427</v>
      </c>
      <c r="AMB3" s="331" t="s">
        <v>2428</v>
      </c>
      <c r="AMC3" s="331" t="s">
        <v>2429</v>
      </c>
      <c r="AMD3" s="331" t="s">
        <v>2430</v>
      </c>
      <c r="AME3" s="331" t="s">
        <v>2431</v>
      </c>
      <c r="AMF3" s="331" t="s">
        <v>2432</v>
      </c>
      <c r="AMG3" s="331" t="s">
        <v>2433</v>
      </c>
      <c r="AMH3" s="331" t="s">
        <v>2434</v>
      </c>
      <c r="AMI3" s="331" t="s">
        <v>2435</v>
      </c>
      <c r="AMJ3" s="331" t="s">
        <v>2436</v>
      </c>
      <c r="AMK3" s="331" t="s">
        <v>2437</v>
      </c>
      <c r="AML3" s="331" t="s">
        <v>2438</v>
      </c>
      <c r="AMM3" s="331" t="s">
        <v>2439</v>
      </c>
      <c r="AMN3" s="331" t="s">
        <v>2440</v>
      </c>
      <c r="AMO3" s="331" t="s">
        <v>2441</v>
      </c>
      <c r="AMP3" s="331" t="s">
        <v>2442</v>
      </c>
      <c r="AMQ3" s="331" t="s">
        <v>2443</v>
      </c>
      <c r="AMR3" s="331" t="s">
        <v>2444</v>
      </c>
      <c r="AMS3" s="331" t="s">
        <v>2445</v>
      </c>
      <c r="AMT3" s="331" t="s">
        <v>2446</v>
      </c>
      <c r="AMU3" s="331" t="s">
        <v>2447</v>
      </c>
      <c r="AMV3" s="331" t="s">
        <v>2448</v>
      </c>
      <c r="AMW3" s="331" t="s">
        <v>2449</v>
      </c>
      <c r="AMX3" s="331" t="s">
        <v>2450</v>
      </c>
      <c r="AMY3" s="331" t="s">
        <v>2451</v>
      </c>
      <c r="AMZ3" s="331" t="s">
        <v>2452</v>
      </c>
      <c r="ANA3" s="331" t="s">
        <v>2453</v>
      </c>
      <c r="ANB3" s="331" t="s">
        <v>2454</v>
      </c>
      <c r="ANC3" s="331" t="s">
        <v>2455</v>
      </c>
      <c r="AND3" s="331" t="s">
        <v>2456</v>
      </c>
      <c r="ANE3" s="331" t="s">
        <v>2457</v>
      </c>
      <c r="ANF3" s="331" t="s">
        <v>2458</v>
      </c>
      <c r="ANG3" s="331" t="s">
        <v>2459</v>
      </c>
      <c r="ANH3" s="331" t="s">
        <v>2460</v>
      </c>
      <c r="ANI3" s="331" t="s">
        <v>2461</v>
      </c>
      <c r="ANJ3" s="331" t="s">
        <v>2462</v>
      </c>
      <c r="ANK3" s="331" t="s">
        <v>2463</v>
      </c>
      <c r="ANL3" s="331" t="s">
        <v>2464</v>
      </c>
      <c r="ANM3" s="331" t="s">
        <v>2465</v>
      </c>
      <c r="ANN3" s="331" t="s">
        <v>2466</v>
      </c>
      <c r="ANO3" s="331" t="s">
        <v>2467</v>
      </c>
      <c r="ANP3" s="331" t="s">
        <v>2468</v>
      </c>
      <c r="ANQ3" s="331" t="s">
        <v>2469</v>
      </c>
      <c r="ANR3" s="331" t="s">
        <v>2470</v>
      </c>
      <c r="ANS3" s="331" t="s">
        <v>2471</v>
      </c>
      <c r="ANT3" s="331" t="s">
        <v>2472</v>
      </c>
      <c r="ANU3" s="331" t="s">
        <v>2473</v>
      </c>
      <c r="ANV3" s="331" t="s">
        <v>2474</v>
      </c>
      <c r="ANW3" s="331" t="s">
        <v>2475</v>
      </c>
      <c r="ANX3" s="331" t="s">
        <v>2476</v>
      </c>
      <c r="ANY3" s="331" t="s">
        <v>2477</v>
      </c>
      <c r="ANZ3" s="331" t="s">
        <v>2478</v>
      </c>
      <c r="AOA3" s="331" t="s">
        <v>2479</v>
      </c>
      <c r="AOB3" s="331" t="s">
        <v>2480</v>
      </c>
      <c r="AOC3" s="331" t="s">
        <v>2481</v>
      </c>
      <c r="AOD3" s="331" t="s">
        <v>2482</v>
      </c>
      <c r="AOE3" s="331" t="s">
        <v>2483</v>
      </c>
      <c r="AOF3" s="331" t="s">
        <v>2484</v>
      </c>
      <c r="AOG3" s="331" t="s">
        <v>2485</v>
      </c>
      <c r="AOH3" s="331" t="s">
        <v>2486</v>
      </c>
      <c r="AOI3" s="331" t="s">
        <v>2487</v>
      </c>
      <c r="AOJ3" s="331" t="s">
        <v>2488</v>
      </c>
      <c r="AOK3" s="331" t="s">
        <v>2489</v>
      </c>
      <c r="AOL3" s="331" t="s">
        <v>2490</v>
      </c>
      <c r="AOM3" s="331" t="s">
        <v>2491</v>
      </c>
      <c r="AON3" s="331" t="s">
        <v>2492</v>
      </c>
      <c r="AOO3" s="331" t="s">
        <v>2493</v>
      </c>
      <c r="AOP3" s="331" t="s">
        <v>2494</v>
      </c>
      <c r="AOQ3" s="331" t="s">
        <v>2495</v>
      </c>
      <c r="AOR3" s="331" t="s">
        <v>2496</v>
      </c>
      <c r="AOS3" s="331" t="s">
        <v>2497</v>
      </c>
      <c r="AOT3" s="331" t="s">
        <v>2498</v>
      </c>
      <c r="AOU3" s="331" t="s">
        <v>2499</v>
      </c>
      <c r="AOV3" s="331" t="s">
        <v>2500</v>
      </c>
      <c r="AOW3" s="331" t="s">
        <v>2501</v>
      </c>
      <c r="AOX3" s="331" t="s">
        <v>2502</v>
      </c>
      <c r="AOY3" s="331" t="s">
        <v>2503</v>
      </c>
      <c r="AOZ3" s="331" t="s">
        <v>2504</v>
      </c>
      <c r="APA3" s="331" t="s">
        <v>2505</v>
      </c>
      <c r="APB3" s="331" t="s">
        <v>2506</v>
      </c>
      <c r="APC3" s="331" t="s">
        <v>2507</v>
      </c>
      <c r="APD3" s="331" t="s">
        <v>2508</v>
      </c>
      <c r="APE3" s="331" t="s">
        <v>2509</v>
      </c>
      <c r="APF3" s="331" t="s">
        <v>2510</v>
      </c>
      <c r="APG3" s="331" t="s">
        <v>2511</v>
      </c>
      <c r="APH3" s="331" t="s">
        <v>2512</v>
      </c>
      <c r="API3" s="331" t="s">
        <v>2513</v>
      </c>
      <c r="APJ3" s="331" t="s">
        <v>2514</v>
      </c>
      <c r="APK3" s="331" t="s">
        <v>2515</v>
      </c>
      <c r="APL3" s="331" t="s">
        <v>2516</v>
      </c>
      <c r="APM3" s="331" t="s">
        <v>2517</v>
      </c>
      <c r="APN3" s="331" t="s">
        <v>2518</v>
      </c>
      <c r="APO3" s="331" t="s">
        <v>2519</v>
      </c>
      <c r="APP3" s="331" t="s">
        <v>2520</v>
      </c>
      <c r="APQ3" s="331" t="s">
        <v>2521</v>
      </c>
      <c r="APR3" s="331" t="s">
        <v>2522</v>
      </c>
      <c r="APS3" s="331" t="s">
        <v>2523</v>
      </c>
      <c r="APT3" s="331" t="s">
        <v>2524</v>
      </c>
      <c r="APU3" s="331" t="s">
        <v>2525</v>
      </c>
      <c r="APV3" s="331" t="s">
        <v>2526</v>
      </c>
      <c r="APW3" s="331" t="s">
        <v>2527</v>
      </c>
      <c r="APX3" s="331" t="s">
        <v>2528</v>
      </c>
      <c r="APY3" s="331" t="s">
        <v>2529</v>
      </c>
      <c r="APZ3" s="331" t="s">
        <v>2530</v>
      </c>
      <c r="AQA3" s="331" t="s">
        <v>2531</v>
      </c>
      <c r="AQB3" s="331" t="s">
        <v>2532</v>
      </c>
      <c r="AQC3" s="331" t="s">
        <v>2533</v>
      </c>
      <c r="AQD3" s="331" t="s">
        <v>2534</v>
      </c>
      <c r="AQE3" s="331" t="s">
        <v>2535</v>
      </c>
      <c r="AQF3" s="331" t="s">
        <v>2536</v>
      </c>
      <c r="AQG3" s="331" t="s">
        <v>2537</v>
      </c>
      <c r="AQH3" s="331" t="s">
        <v>2538</v>
      </c>
      <c r="AQI3" s="331" t="s">
        <v>2539</v>
      </c>
      <c r="AQJ3" s="331" t="s">
        <v>2540</v>
      </c>
      <c r="AQK3" s="331" t="s">
        <v>2541</v>
      </c>
      <c r="AQL3" s="331" t="s">
        <v>2542</v>
      </c>
      <c r="AQM3" s="331" t="s">
        <v>2543</v>
      </c>
      <c r="AQN3" s="331" t="s">
        <v>2544</v>
      </c>
      <c r="AQO3" s="331" t="s">
        <v>2545</v>
      </c>
      <c r="AQP3" s="331" t="s">
        <v>2546</v>
      </c>
      <c r="AQQ3" s="331" t="s">
        <v>2547</v>
      </c>
      <c r="AQR3" s="331" t="s">
        <v>2548</v>
      </c>
      <c r="AQS3" s="331" t="s">
        <v>2549</v>
      </c>
      <c r="AQT3" s="331" t="s">
        <v>2550</v>
      </c>
      <c r="AQU3" s="331" t="s">
        <v>2551</v>
      </c>
      <c r="AQV3" s="331" t="s">
        <v>2552</v>
      </c>
      <c r="AQW3" s="331" t="s">
        <v>2553</v>
      </c>
      <c r="AQX3" s="331" t="s">
        <v>2554</v>
      </c>
      <c r="AQY3" s="331" t="s">
        <v>2555</v>
      </c>
      <c r="AQZ3" s="331" t="s">
        <v>2556</v>
      </c>
      <c r="ARA3" s="331" t="s">
        <v>2557</v>
      </c>
      <c r="ARB3" s="331" t="s">
        <v>2558</v>
      </c>
      <c r="ARC3" s="331" t="s">
        <v>2559</v>
      </c>
      <c r="ARD3" s="331" t="s">
        <v>2560</v>
      </c>
      <c r="ARE3" s="331" t="s">
        <v>2561</v>
      </c>
      <c r="ARF3" s="331" t="s">
        <v>2562</v>
      </c>
      <c r="ARG3" s="331" t="s">
        <v>2563</v>
      </c>
      <c r="ARH3" s="331" t="s">
        <v>2564</v>
      </c>
      <c r="ARI3" s="331" t="s">
        <v>2565</v>
      </c>
      <c r="ARJ3" s="331" t="s">
        <v>2566</v>
      </c>
      <c r="ARK3" s="331" t="s">
        <v>2567</v>
      </c>
      <c r="ARL3" s="331" t="s">
        <v>2568</v>
      </c>
      <c r="ARM3" s="331" t="s">
        <v>2569</v>
      </c>
      <c r="ARN3" s="331" t="s">
        <v>2570</v>
      </c>
      <c r="ARO3" s="331" t="s">
        <v>2571</v>
      </c>
      <c r="ARP3" s="331" t="s">
        <v>2572</v>
      </c>
      <c r="ARQ3" s="331" t="s">
        <v>2573</v>
      </c>
      <c r="ARR3" s="331" t="s">
        <v>2574</v>
      </c>
      <c r="ARS3" s="331" t="s">
        <v>2575</v>
      </c>
      <c r="ART3" s="331" t="s">
        <v>2576</v>
      </c>
      <c r="ARU3" s="331" t="s">
        <v>2577</v>
      </c>
      <c r="ARV3" s="331" t="s">
        <v>2578</v>
      </c>
      <c r="ARW3" s="331" t="s">
        <v>2579</v>
      </c>
      <c r="ARX3" s="331" t="s">
        <v>2580</v>
      </c>
      <c r="ARY3" s="331" t="s">
        <v>2581</v>
      </c>
      <c r="ARZ3" s="331" t="s">
        <v>2582</v>
      </c>
      <c r="ASA3" s="331" t="s">
        <v>2583</v>
      </c>
      <c r="ASB3" s="331" t="s">
        <v>2584</v>
      </c>
      <c r="ASC3" s="331" t="s">
        <v>2585</v>
      </c>
      <c r="ASD3" s="331" t="s">
        <v>2586</v>
      </c>
      <c r="ASE3" s="331" t="s">
        <v>2587</v>
      </c>
      <c r="ASF3" s="331" t="s">
        <v>2588</v>
      </c>
      <c r="ASG3" s="331" t="s">
        <v>2589</v>
      </c>
      <c r="ASH3" s="331" t="s">
        <v>2590</v>
      </c>
      <c r="ASI3" s="331" t="s">
        <v>2591</v>
      </c>
      <c r="ASJ3" s="331" t="s">
        <v>2592</v>
      </c>
      <c r="ASK3" s="331" t="s">
        <v>2593</v>
      </c>
      <c r="ASL3" s="331" t="s">
        <v>2594</v>
      </c>
      <c r="ASM3" s="331" t="s">
        <v>2595</v>
      </c>
      <c r="ASN3" s="331" t="s">
        <v>2596</v>
      </c>
      <c r="ASO3" s="331" t="s">
        <v>2597</v>
      </c>
      <c r="ASP3" s="331" t="s">
        <v>2598</v>
      </c>
      <c r="ASQ3" s="331" t="s">
        <v>2599</v>
      </c>
      <c r="ASR3" s="331" t="s">
        <v>2600</v>
      </c>
      <c r="ASS3" s="331" t="s">
        <v>2601</v>
      </c>
      <c r="AST3" s="331" t="s">
        <v>2602</v>
      </c>
      <c r="ASU3" s="331" t="s">
        <v>2603</v>
      </c>
      <c r="ASV3" s="331" t="s">
        <v>2604</v>
      </c>
      <c r="ASW3" s="331" t="s">
        <v>2605</v>
      </c>
      <c r="ASX3" s="331" t="s">
        <v>2606</v>
      </c>
      <c r="ASY3" s="331" t="s">
        <v>2607</v>
      </c>
      <c r="ASZ3" s="331" t="s">
        <v>2608</v>
      </c>
      <c r="ATA3" s="331" t="s">
        <v>2609</v>
      </c>
      <c r="ATB3" s="331" t="s">
        <v>2610</v>
      </c>
      <c r="ATC3" s="331" t="s">
        <v>2611</v>
      </c>
      <c r="ATD3" s="331" t="s">
        <v>2612</v>
      </c>
      <c r="ATE3" s="331" t="s">
        <v>2613</v>
      </c>
      <c r="ATF3" s="331" t="s">
        <v>2614</v>
      </c>
      <c r="ATG3" s="331" t="s">
        <v>2615</v>
      </c>
      <c r="ATH3" s="331" t="s">
        <v>2616</v>
      </c>
      <c r="ATI3" s="331" t="s">
        <v>2617</v>
      </c>
      <c r="ATJ3" s="331" t="s">
        <v>2618</v>
      </c>
      <c r="ATK3" s="331" t="s">
        <v>2619</v>
      </c>
      <c r="ATL3" s="331" t="s">
        <v>2620</v>
      </c>
      <c r="ATM3" s="331" t="s">
        <v>2621</v>
      </c>
      <c r="ATN3" s="331" t="s">
        <v>2622</v>
      </c>
      <c r="ATO3" s="331" t="s">
        <v>2623</v>
      </c>
      <c r="ATP3" s="331" t="s">
        <v>2624</v>
      </c>
      <c r="ATQ3" s="331" t="s">
        <v>2625</v>
      </c>
      <c r="ATR3" s="331" t="s">
        <v>2626</v>
      </c>
      <c r="ATS3" s="331" t="s">
        <v>2627</v>
      </c>
      <c r="ATT3" s="331" t="s">
        <v>2628</v>
      </c>
      <c r="ATU3" s="331" t="s">
        <v>2629</v>
      </c>
      <c r="ATV3" s="331" t="s">
        <v>2630</v>
      </c>
      <c r="ATW3" s="331" t="s">
        <v>2631</v>
      </c>
      <c r="ATX3" s="331" t="s">
        <v>2632</v>
      </c>
      <c r="ATY3" s="331" t="s">
        <v>2633</v>
      </c>
      <c r="ATZ3" s="331" t="s">
        <v>2634</v>
      </c>
      <c r="AUA3" s="331" t="s">
        <v>2635</v>
      </c>
      <c r="AUB3" s="331" t="s">
        <v>2636</v>
      </c>
      <c r="AUC3" s="331" t="s">
        <v>2637</v>
      </c>
      <c r="AUD3" s="331" t="s">
        <v>2638</v>
      </c>
      <c r="AUE3" s="331" t="s">
        <v>2639</v>
      </c>
      <c r="AUF3" s="331" t="s">
        <v>2640</v>
      </c>
      <c r="AUG3" s="331" t="s">
        <v>2641</v>
      </c>
      <c r="AUH3" s="331" t="s">
        <v>2642</v>
      </c>
      <c r="AUI3" s="331" t="s">
        <v>2643</v>
      </c>
      <c r="AUJ3" s="331" t="s">
        <v>2644</v>
      </c>
      <c r="AUK3" s="331" t="s">
        <v>2645</v>
      </c>
      <c r="AUL3" s="331" t="s">
        <v>2646</v>
      </c>
      <c r="AUM3" s="331" t="s">
        <v>2647</v>
      </c>
      <c r="AUN3" s="331" t="s">
        <v>2648</v>
      </c>
      <c r="AUO3" s="331" t="s">
        <v>2649</v>
      </c>
      <c r="AUP3" s="331" t="s">
        <v>2650</v>
      </c>
      <c r="AUQ3" s="331" t="s">
        <v>2651</v>
      </c>
      <c r="AUR3" s="331" t="s">
        <v>2652</v>
      </c>
      <c r="AUS3" s="331" t="s">
        <v>2653</v>
      </c>
      <c r="AUT3" s="331" t="s">
        <v>2654</v>
      </c>
      <c r="AUU3" s="331" t="s">
        <v>2655</v>
      </c>
      <c r="AUV3" s="331" t="s">
        <v>2656</v>
      </c>
      <c r="AUW3" s="331" t="s">
        <v>2657</v>
      </c>
      <c r="AUX3" s="331" t="s">
        <v>2658</v>
      </c>
      <c r="AUY3" s="331" t="s">
        <v>2659</v>
      </c>
      <c r="AUZ3" s="332" t="s">
        <v>2660</v>
      </c>
      <c r="AVA3" s="332" t="s">
        <v>2661</v>
      </c>
      <c r="AVB3" s="332" t="s">
        <v>2662</v>
      </c>
      <c r="AVC3" s="332" t="s">
        <v>2663</v>
      </c>
      <c r="AVD3" s="332" t="s">
        <v>2664</v>
      </c>
      <c r="AVE3" s="332" t="s">
        <v>2665</v>
      </c>
      <c r="AVF3" s="332" t="s">
        <v>2666</v>
      </c>
      <c r="AVG3" s="332" t="s">
        <v>2667</v>
      </c>
      <c r="AVH3" s="332" t="s">
        <v>2668</v>
      </c>
      <c r="AVI3" s="332" t="s">
        <v>2669</v>
      </c>
      <c r="AVJ3" s="332" t="s">
        <v>2670</v>
      </c>
      <c r="AVK3" s="332" t="s">
        <v>2671</v>
      </c>
      <c r="AVL3" s="332" t="s">
        <v>2672</v>
      </c>
      <c r="AVM3" s="332" t="s">
        <v>2673</v>
      </c>
      <c r="AVN3" s="332" t="s">
        <v>2674</v>
      </c>
      <c r="AVO3" s="332" t="s">
        <v>2675</v>
      </c>
      <c r="AVP3" s="332" t="s">
        <v>2676</v>
      </c>
      <c r="AVQ3" s="332" t="s">
        <v>2677</v>
      </c>
      <c r="AVR3" s="332" t="s">
        <v>2678</v>
      </c>
      <c r="AVS3" s="332" t="s">
        <v>2679</v>
      </c>
      <c r="AVT3" s="332" t="s">
        <v>2680</v>
      </c>
      <c r="AVU3" s="332" t="s">
        <v>2681</v>
      </c>
      <c r="AVV3" s="332" t="s">
        <v>2682</v>
      </c>
      <c r="AVW3" s="332" t="s">
        <v>2683</v>
      </c>
      <c r="AVX3" s="332" t="s">
        <v>2684</v>
      </c>
      <c r="AVY3" s="332" t="s">
        <v>2685</v>
      </c>
      <c r="AVZ3" s="332" t="s">
        <v>2686</v>
      </c>
      <c r="AWA3" s="332" t="s">
        <v>2687</v>
      </c>
      <c r="AWB3" s="333" t="s">
        <v>2688</v>
      </c>
      <c r="AWC3" s="333" t="s">
        <v>2689</v>
      </c>
      <c r="AWD3" s="333" t="s">
        <v>2690</v>
      </c>
      <c r="AWE3" s="333" t="s">
        <v>2691</v>
      </c>
      <c r="AWF3" s="333" t="s">
        <v>2692</v>
      </c>
      <c r="AWG3" s="333" t="s">
        <v>2693</v>
      </c>
      <c r="AWH3" s="333" t="s">
        <v>2694</v>
      </c>
      <c r="AWI3" s="333" t="s">
        <v>2695</v>
      </c>
      <c r="AWJ3" s="333" t="s">
        <v>2696</v>
      </c>
      <c r="AWK3" s="333" t="s">
        <v>2697</v>
      </c>
      <c r="AWL3" s="333" t="s">
        <v>2698</v>
      </c>
      <c r="AWM3" s="333" t="s">
        <v>2699</v>
      </c>
      <c r="AWN3" s="333" t="s">
        <v>2700</v>
      </c>
      <c r="AWO3" s="333" t="s">
        <v>2701</v>
      </c>
      <c r="AWP3" s="333" t="s">
        <v>2702</v>
      </c>
      <c r="AWQ3" s="333" t="s">
        <v>2703</v>
      </c>
      <c r="AWR3" s="333" t="s">
        <v>2704</v>
      </c>
      <c r="AWS3" s="333" t="s">
        <v>2705</v>
      </c>
      <c r="AWT3" s="333" t="s">
        <v>2706</v>
      </c>
      <c r="AWU3" s="333" t="s">
        <v>2707</v>
      </c>
      <c r="AWV3" s="333" t="s">
        <v>2708</v>
      </c>
      <c r="AWW3" s="333" t="s">
        <v>2709</v>
      </c>
      <c r="AWX3" s="333" t="s">
        <v>2710</v>
      </c>
      <c r="AWY3" s="333" t="s">
        <v>2711</v>
      </c>
      <c r="AWZ3" s="333" t="s">
        <v>2712</v>
      </c>
      <c r="AXA3" s="333" t="s">
        <v>2713</v>
      </c>
      <c r="AXB3" s="333" t="s">
        <v>2714</v>
      </c>
      <c r="AXC3" s="333" t="s">
        <v>2715</v>
      </c>
      <c r="AXD3" s="333" t="s">
        <v>2716</v>
      </c>
      <c r="AXE3" s="333" t="s">
        <v>2717</v>
      </c>
      <c r="AXF3" s="333" t="s">
        <v>2718</v>
      </c>
      <c r="AXG3" s="333" t="s">
        <v>2719</v>
      </c>
      <c r="AXH3" s="333" t="s">
        <v>2720</v>
      </c>
      <c r="AXI3" s="333" t="s">
        <v>2721</v>
      </c>
      <c r="AXJ3" s="333" t="s">
        <v>2722</v>
      </c>
      <c r="AXK3" s="333" t="s">
        <v>2723</v>
      </c>
      <c r="AXL3" s="333" t="s">
        <v>2724</v>
      </c>
      <c r="AXM3" s="333" t="s">
        <v>2725</v>
      </c>
      <c r="AXN3" s="333" t="s">
        <v>2726</v>
      </c>
      <c r="AXO3" s="333" t="s">
        <v>2727</v>
      </c>
      <c r="AXP3" s="333" t="s">
        <v>2728</v>
      </c>
      <c r="AXQ3" s="333" t="s">
        <v>2729</v>
      </c>
      <c r="AXR3" s="333" t="s">
        <v>2730</v>
      </c>
      <c r="AXS3" s="333" t="s">
        <v>2731</v>
      </c>
      <c r="AXT3" s="333" t="s">
        <v>2732</v>
      </c>
      <c r="AXU3" s="333" t="s">
        <v>2733</v>
      </c>
      <c r="AXV3" s="333" t="s">
        <v>2734</v>
      </c>
      <c r="AXW3" s="333" t="s">
        <v>2735</v>
      </c>
      <c r="AXX3" s="333" t="s">
        <v>2736</v>
      </c>
      <c r="AXY3" s="333" t="s">
        <v>2737</v>
      </c>
      <c r="AXZ3" s="333" t="s">
        <v>2738</v>
      </c>
      <c r="AYA3" s="333" t="s">
        <v>2739</v>
      </c>
      <c r="AYB3" s="333" t="s">
        <v>2740</v>
      </c>
      <c r="AYC3" s="333" t="s">
        <v>2741</v>
      </c>
      <c r="AYD3" s="333" t="s">
        <v>2742</v>
      </c>
      <c r="AYE3" s="333" t="s">
        <v>2743</v>
      </c>
      <c r="AYF3" s="333" t="s">
        <v>2744</v>
      </c>
      <c r="AYG3" s="333" t="s">
        <v>2745</v>
      </c>
      <c r="AYH3" s="333" t="s">
        <v>2746</v>
      </c>
      <c r="AYI3" s="333" t="s">
        <v>2747</v>
      </c>
      <c r="AYJ3" s="333" t="s">
        <v>2748</v>
      </c>
      <c r="AYK3" s="333" t="s">
        <v>2749</v>
      </c>
      <c r="AYL3" s="333" t="s">
        <v>2750</v>
      </c>
      <c r="AYM3" s="333" t="s">
        <v>2751</v>
      </c>
      <c r="AYN3" s="333" t="s">
        <v>2752</v>
      </c>
      <c r="AYO3" s="333" t="s">
        <v>2753</v>
      </c>
      <c r="AYP3" s="333" t="s">
        <v>2754</v>
      </c>
      <c r="AYQ3" s="333" t="s">
        <v>2755</v>
      </c>
      <c r="AYR3" s="333" t="s">
        <v>2756</v>
      </c>
      <c r="AYS3" s="333" t="s">
        <v>2757</v>
      </c>
      <c r="AYT3" s="333" t="s">
        <v>2758</v>
      </c>
      <c r="AYU3" s="333" t="s">
        <v>2759</v>
      </c>
      <c r="AYV3" s="333" t="s">
        <v>2760</v>
      </c>
      <c r="AYW3" s="333" t="s">
        <v>2761</v>
      </c>
      <c r="AYX3" s="333" t="s">
        <v>2762</v>
      </c>
      <c r="AYY3" s="333" t="s">
        <v>2763</v>
      </c>
      <c r="AYZ3" s="333" t="s">
        <v>2764</v>
      </c>
      <c r="AZA3" s="333" t="s">
        <v>2765</v>
      </c>
      <c r="AZB3" s="333" t="s">
        <v>2766</v>
      </c>
      <c r="AZC3" s="333" t="s">
        <v>2767</v>
      </c>
      <c r="AZD3" s="333" t="s">
        <v>2768</v>
      </c>
      <c r="AZE3" s="333" t="s">
        <v>2769</v>
      </c>
      <c r="AZF3" s="333" t="s">
        <v>2770</v>
      </c>
      <c r="AZG3" s="333" t="s">
        <v>2771</v>
      </c>
      <c r="AZH3" s="333" t="s">
        <v>2772</v>
      </c>
      <c r="AZI3" s="333" t="s">
        <v>2773</v>
      </c>
      <c r="AZJ3" s="333" t="s">
        <v>2774</v>
      </c>
      <c r="AZK3" s="333" t="s">
        <v>2775</v>
      </c>
      <c r="AZL3" s="333" t="s">
        <v>2776</v>
      </c>
      <c r="AZM3" s="333" t="s">
        <v>2777</v>
      </c>
      <c r="AZN3" s="333" t="s">
        <v>2778</v>
      </c>
      <c r="AZO3" s="333" t="s">
        <v>2779</v>
      </c>
      <c r="AZP3" s="333" t="s">
        <v>2780</v>
      </c>
      <c r="AZQ3" s="333" t="s">
        <v>2781</v>
      </c>
      <c r="AZR3" s="333" t="s">
        <v>2782</v>
      </c>
      <c r="AZS3" s="333" t="s">
        <v>2783</v>
      </c>
      <c r="AZT3" s="333" t="s">
        <v>2784</v>
      </c>
      <c r="AZU3" s="333" t="s">
        <v>2785</v>
      </c>
      <c r="AZV3" s="333" t="s">
        <v>2786</v>
      </c>
      <c r="AZW3" s="325" t="s">
        <v>2787</v>
      </c>
      <c r="AZX3" s="325" t="s">
        <v>2788</v>
      </c>
      <c r="AZY3" s="325" t="s">
        <v>2789</v>
      </c>
      <c r="AZZ3" s="325" t="s">
        <v>2790</v>
      </c>
      <c r="BAA3" s="325" t="s">
        <v>2791</v>
      </c>
      <c r="BAB3" s="325" t="s">
        <v>2792</v>
      </c>
      <c r="BAC3" s="325" t="s">
        <v>2793</v>
      </c>
      <c r="BAD3" s="325" t="s">
        <v>2794</v>
      </c>
      <c r="BAE3" s="325" t="s">
        <v>2795</v>
      </c>
      <c r="BAF3" s="325" t="s">
        <v>2796</v>
      </c>
      <c r="BAG3" s="325" t="s">
        <v>2797</v>
      </c>
      <c r="BAH3" s="325" t="s">
        <v>2798</v>
      </c>
      <c r="BAI3" s="325" t="s">
        <v>2799</v>
      </c>
      <c r="BAJ3" s="325" t="s">
        <v>2800</v>
      </c>
      <c r="BAK3" s="325" t="s">
        <v>2801</v>
      </c>
      <c r="BAL3" s="325" t="s">
        <v>2802</v>
      </c>
      <c r="BAM3" s="325" t="s">
        <v>2803</v>
      </c>
      <c r="BAN3" s="325" t="s">
        <v>2804</v>
      </c>
      <c r="BAO3" s="325" t="s">
        <v>2805</v>
      </c>
      <c r="BAP3" s="325" t="s">
        <v>2806</v>
      </c>
      <c r="BAQ3" s="325" t="s">
        <v>2807</v>
      </c>
      <c r="BAR3" s="325" t="s">
        <v>2808</v>
      </c>
      <c r="BAS3" s="325" t="s">
        <v>2809</v>
      </c>
      <c r="BAT3" s="325" t="s">
        <v>2810</v>
      </c>
      <c r="BAU3" s="325" t="s">
        <v>2811</v>
      </c>
    </row>
    <row r="4" spans="1:1399" ht="39" x14ac:dyDescent="0.3">
      <c r="A4" s="325" t="e">
        <f>OrgID</f>
        <v>#N/A</v>
      </c>
      <c r="B4" s="326">
        <f>'1. Agency Information'!$C$8</f>
        <v>0</v>
      </c>
      <c r="C4" s="326" t="str">
        <f>'1. Agency Information'!$C$9</f>
        <v>Select your provider name:</v>
      </c>
      <c r="D4" s="326">
        <f>'1. Agency Information'!$C$10</f>
        <v>0</v>
      </c>
      <c r="E4" s="326">
        <f>'1. Agency Information'!$C$11</f>
        <v>0</v>
      </c>
      <c r="F4" s="326">
        <f>'1. Agency Information'!$C$12</f>
        <v>0</v>
      </c>
      <c r="G4" s="326">
        <f>'1. Agency Information'!$C$13</f>
        <v>0</v>
      </c>
      <c r="H4" s="334">
        <f>'1. Agency Information'!$C$14</f>
        <v>0</v>
      </c>
      <c r="I4" s="326">
        <f>'1. Agency Information'!$C$15</f>
        <v>0</v>
      </c>
      <c r="J4" s="326">
        <f>'1. Agency Information'!$C$18</f>
        <v>0</v>
      </c>
      <c r="K4" s="326">
        <f>'1. Agency Information'!$C$19</f>
        <v>0</v>
      </c>
      <c r="L4" s="326">
        <f>'1. Agency Information'!$C$20</f>
        <v>0</v>
      </c>
      <c r="M4" s="326">
        <f>'1. Agency Information'!$C$21</f>
        <v>0</v>
      </c>
      <c r="N4" s="334">
        <f>'1. Agency Information'!$C$24</f>
        <v>0</v>
      </c>
      <c r="O4" s="334">
        <f>'1. Agency Information'!$C$25</f>
        <v>0</v>
      </c>
      <c r="P4" s="334">
        <f>'1. Agency Information'!$C$26</f>
        <v>0</v>
      </c>
      <c r="Q4" s="334">
        <f>'1. Agency Information'!$C$27</f>
        <v>0</v>
      </c>
      <c r="R4" s="326">
        <f>'1. Agency Information'!$C$28</f>
        <v>0</v>
      </c>
      <c r="S4" s="334">
        <f>'1. Agency Information'!$C$30</f>
        <v>0</v>
      </c>
      <c r="T4" s="334">
        <f>'1. Agency Information'!$C$31</f>
        <v>0</v>
      </c>
      <c r="U4" s="334">
        <f>'1. Agency Information'!$C$32</f>
        <v>0</v>
      </c>
      <c r="V4" s="334">
        <f>'1. Agency Information'!$C$33</f>
        <v>0</v>
      </c>
      <c r="W4" s="326">
        <f>'1. Agency Information'!$C$34</f>
        <v>0</v>
      </c>
      <c r="X4" s="334">
        <f>'1. Agency Information'!$C$36</f>
        <v>0</v>
      </c>
      <c r="Y4" s="334">
        <f>'1. Agency Information'!$C$37</f>
        <v>0</v>
      </c>
      <c r="Z4" s="334">
        <f>'1. Agency Information'!$C$38</f>
        <v>0</v>
      </c>
      <c r="AA4" s="334">
        <f>'1. Agency Information'!$C$39</f>
        <v>0</v>
      </c>
      <c r="AB4" s="326">
        <f>'1. Agency Information'!$C$40</f>
        <v>0</v>
      </c>
      <c r="AC4" s="334">
        <f>'1. Agency Information'!$C$42</f>
        <v>0</v>
      </c>
      <c r="AD4" s="334">
        <f>'1. Agency Information'!$C$43</f>
        <v>0</v>
      </c>
      <c r="AE4" s="334">
        <f>'1. Agency Information'!$C$44</f>
        <v>0</v>
      </c>
      <c r="AF4" s="334">
        <f>'1. Agency Information'!$C$45</f>
        <v>0</v>
      </c>
      <c r="AG4" s="326">
        <f>'1. Agency Information'!$C$46</f>
        <v>0</v>
      </c>
      <c r="AH4" s="334">
        <f>'1. Agency Information'!$C$50</f>
        <v>0</v>
      </c>
      <c r="AI4" s="334">
        <f>'1. Agency Information'!$C$51</f>
        <v>0</v>
      </c>
      <c r="AJ4" s="334">
        <f>'1. Agency Information'!$C$52</f>
        <v>0</v>
      </c>
      <c r="AK4" s="334">
        <f>'1. Agency Information'!$C$53</f>
        <v>0</v>
      </c>
      <c r="AL4" s="326">
        <f>'1. Agency Information'!$C$54</f>
        <v>0</v>
      </c>
      <c r="AM4" s="334">
        <f>'1. Agency Information'!$C$56</f>
        <v>0</v>
      </c>
      <c r="AN4" s="334">
        <f>'1. Agency Information'!$C$57</f>
        <v>0</v>
      </c>
      <c r="AO4" s="334">
        <f>'1. Agency Information'!$C$58</f>
        <v>0</v>
      </c>
      <c r="AP4" s="334">
        <f>'1. Agency Information'!$C$59</f>
        <v>0</v>
      </c>
      <c r="AQ4" s="326">
        <f>'1. Agency Information'!$C$60</f>
        <v>0</v>
      </c>
      <c r="AR4" s="334">
        <f>'1. Agency Information'!$C$62</f>
        <v>0</v>
      </c>
      <c r="AS4" s="334">
        <f>'1. Agency Information'!$C$63</f>
        <v>0</v>
      </c>
      <c r="AT4" s="334">
        <f>'1. Agency Information'!$C$64</f>
        <v>0</v>
      </c>
      <c r="AU4" s="334">
        <f>'1. Agency Information'!$C$65</f>
        <v>0</v>
      </c>
      <c r="AV4" s="326">
        <f>'1. Agency Information'!$C$66</f>
        <v>0</v>
      </c>
      <c r="AW4" s="334">
        <f>'1. Agency Information'!$C$68</f>
        <v>0</v>
      </c>
      <c r="AX4" s="334">
        <f>'1. Agency Information'!$C$69</f>
        <v>0</v>
      </c>
      <c r="AY4" s="334">
        <f>'1. Agency Information'!$C$70</f>
        <v>0</v>
      </c>
      <c r="AZ4" s="334">
        <f>'1. Agency Information'!$C$71</f>
        <v>0</v>
      </c>
      <c r="BA4" s="326">
        <f>'1. Agency Information'!$C$72</f>
        <v>0</v>
      </c>
      <c r="BB4" s="334">
        <f>'1. Agency Information'!$C$74</f>
        <v>0</v>
      </c>
      <c r="BC4" s="334">
        <f>'1. Agency Information'!$C$75</f>
        <v>0</v>
      </c>
      <c r="BD4" s="334">
        <f>'1. Agency Information'!$C$76</f>
        <v>0</v>
      </c>
      <c r="BE4" s="334">
        <f>'1. Agency Information'!$C$77</f>
        <v>0</v>
      </c>
      <c r="BF4" s="326">
        <f>'1. Agency Information'!$C$78</f>
        <v>0</v>
      </c>
      <c r="BG4" s="334">
        <f>'1. Agency Information'!$C$80</f>
        <v>0</v>
      </c>
      <c r="BH4" s="334">
        <f>'1. Agency Information'!$C$81</f>
        <v>0</v>
      </c>
      <c r="BI4" s="334">
        <f>'1. Agency Information'!$C$82</f>
        <v>0</v>
      </c>
      <c r="BJ4" s="334">
        <f>'1. Agency Information'!$C$83</f>
        <v>0</v>
      </c>
      <c r="BK4" s="326">
        <f>'1. Agency Information'!$C$84</f>
        <v>0</v>
      </c>
      <c r="BL4" s="335">
        <f>'2. SchA - General Information'!$C$12</f>
        <v>0</v>
      </c>
      <c r="BM4" s="335">
        <f>'2. SchA - General Information'!$E$12</f>
        <v>0</v>
      </c>
      <c r="BN4" s="327" t="str">
        <f>'2. SchA - General Information'!$C$17</f>
        <v>Select Legal Relationship:</v>
      </c>
      <c r="BO4" s="327" t="str">
        <f>'2. SchA - General Information'!$E$17</f>
        <v>Select Financial Relationship:</v>
      </c>
      <c r="BP4" s="327" t="str">
        <f>'2. SchA - General Information'!$C$22</f>
        <v>Select Program Type(s)/Client Types:</v>
      </c>
      <c r="BQ4" s="327" t="str">
        <f>'2. SchA - General Information'!$C$27</f>
        <v>Select Other Cost Reports:</v>
      </c>
      <c r="BR4" s="348">
        <f>'3. SchB - Program &amp; Operations'!$D$9</f>
        <v>0</v>
      </c>
      <c r="BS4" s="348">
        <f>'3. SchB - Program &amp; Operations'!$D$10</f>
        <v>0</v>
      </c>
      <c r="BT4" s="348">
        <f>'3. SchB - Program &amp; Operations'!$D$11</f>
        <v>0</v>
      </c>
      <c r="BU4" s="348">
        <f>'3. SchB - Program &amp; Operations'!$D$12</f>
        <v>0</v>
      </c>
      <c r="BV4" s="348">
        <f>'3. SchB - Program &amp; Operations'!$D$13</f>
        <v>0</v>
      </c>
      <c r="BW4" s="348">
        <f>'3. SchB - Program &amp; Operations'!$D$14</f>
        <v>0</v>
      </c>
      <c r="BX4" s="348">
        <f>'3. SchB - Program &amp; Operations'!$D$15</f>
        <v>0</v>
      </c>
      <c r="BY4" s="348">
        <f>'3. SchB - Program &amp; Operations'!$D$16</f>
        <v>0</v>
      </c>
      <c r="BZ4" s="348">
        <f>'3. SchB - Program &amp; Operations'!$D$17</f>
        <v>0</v>
      </c>
      <c r="CA4" s="348">
        <f>'3. SchB - Program &amp; Operations'!$D$20</f>
        <v>0</v>
      </c>
      <c r="CB4" s="348">
        <f>'3. SchB - Program &amp; Operations'!$D$21</f>
        <v>0</v>
      </c>
      <c r="CC4" s="348">
        <f>'3. SchB - Program &amp; Operations'!$D$22</f>
        <v>0</v>
      </c>
      <c r="CD4" s="348">
        <f>'3. SchB - Program &amp; Operations'!$D$23</f>
        <v>0</v>
      </c>
      <c r="CE4" s="348">
        <f>'3. SchB - Program &amp; Operations'!$D$24</f>
        <v>0</v>
      </c>
      <c r="CF4" s="348">
        <f>'3. SchB - Program &amp; Operations'!$D$25</f>
        <v>0</v>
      </c>
      <c r="CG4" s="348">
        <f>'3. SchB - Program &amp; Operations'!$D$26</f>
        <v>0</v>
      </c>
      <c r="CH4" s="348">
        <f>'3. SchB - Program &amp; Operations'!$D$27</f>
        <v>0</v>
      </c>
      <c r="CI4" s="348">
        <f>'3. SchB - Program &amp; Operations'!$D$28</f>
        <v>0</v>
      </c>
      <c r="CJ4" s="348">
        <f>'3. SchB - Program &amp; Operations'!$D$30</f>
        <v>0</v>
      </c>
      <c r="CK4" s="347">
        <f>'3. SchB - Program &amp; Operations'!$D$35</f>
        <v>0</v>
      </c>
      <c r="CL4" s="347">
        <f>'3. SchB - Program &amp; Operations'!$D$36</f>
        <v>0</v>
      </c>
      <c r="CM4" s="347">
        <f>'3. SchB - Program &amp; Operations'!$D$37</f>
        <v>0</v>
      </c>
      <c r="CN4" s="347">
        <f>'3. SchB - Program &amp; Operations'!$D$38</f>
        <v>0</v>
      </c>
      <c r="CO4" s="347">
        <f>'3. SchB - Program &amp; Operations'!$E$42</f>
        <v>0</v>
      </c>
      <c r="CP4" s="347">
        <f>'3. SchB - Program &amp; Operations'!$E$43</f>
        <v>0</v>
      </c>
      <c r="CQ4" s="349">
        <f>'3. SchB - Program &amp; Operations'!$D$48</f>
        <v>0</v>
      </c>
      <c r="CR4" s="350">
        <f>'3. SchB - Program &amp; Operations'!$D$49</f>
        <v>0</v>
      </c>
      <c r="CS4" s="350">
        <f>'3. SchB - Program &amp; Operations'!$D$50</f>
        <v>0</v>
      </c>
      <c r="CT4" s="350">
        <f>'3. SchB - Program &amp; Operations'!$D$51</f>
        <v>0</v>
      </c>
      <c r="CU4" s="350">
        <f>'3. SchB - Program &amp; Operations'!$D$52</f>
        <v>0</v>
      </c>
      <c r="CV4" s="350">
        <f>'3. SchB - Program &amp; Operations'!$D$53</f>
        <v>0</v>
      </c>
      <c r="CW4" s="350">
        <f>'3. SchB - Program &amp; Operations'!$D$54</f>
        <v>0</v>
      </c>
      <c r="CX4" s="350">
        <f>'3. SchB - Program &amp; Operations'!$E$48</f>
        <v>0</v>
      </c>
      <c r="CY4" s="350">
        <f>'3. SchB - Program &amp; Operations'!$E$49</f>
        <v>0</v>
      </c>
      <c r="CZ4" s="350">
        <f>'3. SchB - Program &amp; Operations'!$E$50</f>
        <v>0</v>
      </c>
      <c r="DA4" s="350">
        <f>'3. SchB - Program &amp; Operations'!$E$51</f>
        <v>0</v>
      </c>
      <c r="DB4" s="350">
        <f>'3. SchB - Program &amp; Operations'!$E$52</f>
        <v>0</v>
      </c>
      <c r="DC4" s="350">
        <f>'3. SchB - Program &amp; Operations'!$E$53</f>
        <v>0</v>
      </c>
      <c r="DD4" s="350">
        <f>'3. SchB - Program &amp; Operations'!$E$54</f>
        <v>0</v>
      </c>
      <c r="DE4" s="351">
        <f>'4. SchC - Transportation'!$D$8</f>
        <v>0</v>
      </c>
      <c r="DF4" s="351">
        <f>'4. SchC - Transportation'!$D$11</f>
        <v>0</v>
      </c>
      <c r="DG4" s="351">
        <f>'4. SchC - Transportation'!$D$12</f>
        <v>0</v>
      </c>
      <c r="DH4" s="351">
        <f>'4. SchC - Transportation'!$D$13</f>
        <v>0</v>
      </c>
      <c r="DI4" s="351">
        <f>'4. SchC - Transportation'!$D$16</f>
        <v>0</v>
      </c>
      <c r="DJ4" s="351">
        <f>'4. SchC - Transportation'!$D$17</f>
        <v>0</v>
      </c>
      <c r="DK4" s="351">
        <f>'4. SchC - Transportation'!$D$18</f>
        <v>0</v>
      </c>
      <c r="DL4" s="351">
        <f>'4. SchC - Transportation'!$D$19</f>
        <v>0</v>
      </c>
      <c r="DM4" s="351">
        <f>'4. SchC - Transportation'!$D$20</f>
        <v>0</v>
      </c>
      <c r="DN4" s="351">
        <f>'4. SchC - Transportation'!$D$21</f>
        <v>0</v>
      </c>
      <c r="DO4" s="352">
        <f>'4. SchC - Transportation'!$C$24</f>
        <v>0</v>
      </c>
      <c r="DP4" s="352">
        <f>'4. SchC - Transportation'!$C$25</f>
        <v>0</v>
      </c>
      <c r="DQ4" s="352">
        <f>'4. SchC - Transportation'!$C$26</f>
        <v>0</v>
      </c>
      <c r="DR4" s="352">
        <f>'4. SchC - Transportation'!$C$27</f>
        <v>0</v>
      </c>
      <c r="DS4" s="352">
        <f>'4. SchC - Transportation'!$C$28</f>
        <v>0</v>
      </c>
      <c r="DT4" s="352">
        <f>'4. SchC - Transportation'!$C$29</f>
        <v>0</v>
      </c>
      <c r="DU4" s="352">
        <f>'4. SchC - Transportation'!$C$30</f>
        <v>0</v>
      </c>
      <c r="DV4" s="352">
        <f>'4. SchC - Transportation'!$C$31</f>
        <v>0</v>
      </c>
      <c r="DW4" s="352">
        <f>'4. SchC - Transportation'!$C$32</f>
        <v>0</v>
      </c>
      <c r="DX4" s="351">
        <f>'4. SchC - Transportation'!$D$24</f>
        <v>0</v>
      </c>
      <c r="DY4" s="351">
        <f>'4. SchC - Transportation'!$D$25</f>
        <v>0</v>
      </c>
      <c r="DZ4" s="351">
        <f>'4. SchC - Transportation'!$D$26</f>
        <v>0</v>
      </c>
      <c r="EA4" s="351">
        <f>'4. SchC - Transportation'!$D$27</f>
        <v>0</v>
      </c>
      <c r="EB4" s="351">
        <f>'4. SchC - Transportation'!$D$28</f>
        <v>0</v>
      </c>
      <c r="EC4" s="351">
        <f>'4. SchC - Transportation'!$D$29</f>
        <v>0</v>
      </c>
      <c r="ED4" s="351">
        <f>'4. SchC - Transportation'!$D$30</f>
        <v>0</v>
      </c>
      <c r="EE4" s="351">
        <f>'4. SchC - Transportation'!$D$31</f>
        <v>0</v>
      </c>
      <c r="EF4" s="351">
        <f>'4. SchC - Transportation'!$D$32</f>
        <v>0</v>
      </c>
      <c r="EG4" s="353">
        <f>'5. SchD - Staffing Information'!$C$9</f>
        <v>0</v>
      </c>
      <c r="EH4" s="353">
        <f>'5. SchD - Staffing Information'!$C$10</f>
        <v>0</v>
      </c>
      <c r="EI4" s="353">
        <f>'5. SchD - Staffing Information'!$C$11</f>
        <v>0</v>
      </c>
      <c r="EJ4" s="353">
        <f>'5. SchD - Staffing Information'!$C$12</f>
        <v>0</v>
      </c>
      <c r="EK4" s="353">
        <f>'5. SchD - Staffing Information'!$C$13</f>
        <v>0</v>
      </c>
      <c r="EL4" s="353">
        <f>'5. SchD - Staffing Information'!$C$14</f>
        <v>0</v>
      </c>
      <c r="EM4" s="353">
        <f>'5. SchD - Staffing Information'!$C$15</f>
        <v>0</v>
      </c>
      <c r="EN4" s="353">
        <f>'5. SchD - Staffing Information'!$C$16</f>
        <v>0</v>
      </c>
      <c r="EO4" s="353">
        <f>'5. SchD - Staffing Information'!$C$17</f>
        <v>0</v>
      </c>
      <c r="EP4" s="353">
        <f>'5. SchD - Staffing Information'!$C$18</f>
        <v>0</v>
      </c>
      <c r="EQ4" s="353">
        <f>'5. SchD - Staffing Information'!$C$19</f>
        <v>0</v>
      </c>
      <c r="ER4" s="353">
        <f>'5. SchD - Staffing Information'!$C$20</f>
        <v>0</v>
      </c>
      <c r="ES4" s="353">
        <f>'5. SchD - Staffing Information'!$C$21</f>
        <v>0</v>
      </c>
      <c r="ET4" s="353">
        <f>'5. SchD - Staffing Information'!$C$22</f>
        <v>0</v>
      </c>
      <c r="EU4" s="353">
        <f>'5. SchD - Staffing Information'!$C$23</f>
        <v>0</v>
      </c>
      <c r="EV4" s="337">
        <f>'5. SchD - Staffing Information'!$B$26</f>
        <v>0</v>
      </c>
      <c r="EW4" s="337">
        <f>'5. SchD - Staffing Information'!$B$27</f>
        <v>0</v>
      </c>
      <c r="EX4" s="337">
        <f>'5. SchD - Staffing Information'!$B$28</f>
        <v>0</v>
      </c>
      <c r="EY4" s="337">
        <f>'5. SchD - Staffing Information'!$B$29</f>
        <v>0</v>
      </c>
      <c r="EZ4" s="337">
        <f>'5. SchD - Staffing Information'!$B$30</f>
        <v>0</v>
      </c>
      <c r="FA4" s="337">
        <f>'5. SchD - Staffing Information'!$B$31</f>
        <v>0</v>
      </c>
      <c r="FB4" s="337">
        <f>'5. SchD - Staffing Information'!$B$32</f>
        <v>0</v>
      </c>
      <c r="FC4" s="337">
        <f>'5. SchD - Staffing Information'!$B$33</f>
        <v>0</v>
      </c>
      <c r="FD4" s="337">
        <f>'5. SchD - Staffing Information'!$B$34</f>
        <v>0</v>
      </c>
      <c r="FE4" s="337">
        <f>'5. SchD - Staffing Information'!$B$35</f>
        <v>0</v>
      </c>
      <c r="FF4" s="337">
        <f>'5. SchD - Staffing Information'!$B$36</f>
        <v>0</v>
      </c>
      <c r="FG4" s="337">
        <f>'5. SchD - Staffing Information'!$B$37</f>
        <v>0</v>
      </c>
      <c r="FH4" s="337">
        <f>'5. SchD - Staffing Information'!$B$38</f>
        <v>0</v>
      </c>
      <c r="FI4" s="337">
        <f>'5. SchD - Staffing Information'!$B$39</f>
        <v>0</v>
      </c>
      <c r="FJ4" s="337">
        <f>'5. SchD - Staffing Information'!$B$40</f>
        <v>0</v>
      </c>
      <c r="FK4" s="337">
        <f>'5. SchD - Staffing Information'!$B$41</f>
        <v>0</v>
      </c>
      <c r="FL4" s="337">
        <f>'5. SchD - Staffing Information'!$B$42</f>
        <v>0</v>
      </c>
      <c r="FM4" s="337">
        <f>'5. SchD - Staffing Information'!$B$43</f>
        <v>0</v>
      </c>
      <c r="FN4" s="337">
        <f>'5. SchD - Staffing Information'!$B$44</f>
        <v>0</v>
      </c>
      <c r="FO4" s="337">
        <f>'5. SchD - Staffing Information'!$B$45</f>
        <v>0</v>
      </c>
      <c r="FP4" s="337">
        <f>'5. SchD - Staffing Information'!$B$46</f>
        <v>0</v>
      </c>
      <c r="FQ4" s="337">
        <f>'5. SchD - Staffing Information'!$B$47</f>
        <v>0</v>
      </c>
      <c r="FR4" s="337">
        <f>'5. SchD - Staffing Information'!$B$48</f>
        <v>0</v>
      </c>
      <c r="FS4" s="337">
        <f>'5. SchD - Staffing Information'!$B$49</f>
        <v>0</v>
      </c>
      <c r="FT4" s="337">
        <f>'5. SchD - Staffing Information'!$B$50</f>
        <v>0</v>
      </c>
      <c r="FU4" s="353">
        <f>'5. SchD - Staffing Information'!$C$26</f>
        <v>0</v>
      </c>
      <c r="FV4" s="353">
        <f>'5. SchD - Staffing Information'!$C$27</f>
        <v>0</v>
      </c>
      <c r="FW4" s="353">
        <f>'5. SchD - Staffing Information'!$C$28</f>
        <v>0</v>
      </c>
      <c r="FX4" s="353">
        <f>'5. SchD - Staffing Information'!$C$29</f>
        <v>0</v>
      </c>
      <c r="FY4" s="353">
        <f>'5. SchD - Staffing Information'!$C$30</f>
        <v>0</v>
      </c>
      <c r="FZ4" s="353">
        <f>'5. SchD - Staffing Information'!$C$31</f>
        <v>0</v>
      </c>
      <c r="GA4" s="353">
        <f>'5. SchD - Staffing Information'!$C$32</f>
        <v>0</v>
      </c>
      <c r="GB4" s="353">
        <f>'5. SchD - Staffing Information'!$C$33</f>
        <v>0</v>
      </c>
      <c r="GC4" s="353">
        <f>'5. SchD - Staffing Information'!$C$34</f>
        <v>0</v>
      </c>
      <c r="GD4" s="353">
        <f>'5. SchD - Staffing Information'!$C$35</f>
        <v>0</v>
      </c>
      <c r="GE4" s="353">
        <f>'5. SchD - Staffing Information'!$C$36</f>
        <v>0</v>
      </c>
      <c r="GF4" s="353">
        <f>'5. SchD - Staffing Information'!$C$37</f>
        <v>0</v>
      </c>
      <c r="GG4" s="353">
        <f>'5. SchD - Staffing Information'!$C$38</f>
        <v>0</v>
      </c>
      <c r="GH4" s="353">
        <f>'5. SchD - Staffing Information'!$C$39</f>
        <v>0</v>
      </c>
      <c r="GI4" s="353">
        <f>'5. SchD - Staffing Information'!$C$40</f>
        <v>0</v>
      </c>
      <c r="GJ4" s="353">
        <f>'5. SchD - Staffing Information'!$C$41</f>
        <v>0</v>
      </c>
      <c r="GK4" s="353">
        <f>'5. SchD - Staffing Information'!$C$42</f>
        <v>0</v>
      </c>
      <c r="GL4" s="353">
        <f>'5. SchD - Staffing Information'!$C$43</f>
        <v>0</v>
      </c>
      <c r="GM4" s="353">
        <f>'5. SchD - Staffing Information'!$C$44</f>
        <v>0</v>
      </c>
      <c r="GN4" s="353">
        <f>'5. SchD - Staffing Information'!$C$45</f>
        <v>0</v>
      </c>
      <c r="GO4" s="353">
        <f>'5. SchD - Staffing Information'!$C$46</f>
        <v>0</v>
      </c>
      <c r="GP4" s="353">
        <f>'5. SchD - Staffing Information'!$C$47</f>
        <v>0</v>
      </c>
      <c r="GQ4" s="353">
        <f>'5. SchD - Staffing Information'!$C$48</f>
        <v>0</v>
      </c>
      <c r="GR4" s="353">
        <f>'5. SchD - Staffing Information'!$C$49</f>
        <v>0</v>
      </c>
      <c r="GS4" s="353">
        <f>'5. SchD - Staffing Information'!$C$50</f>
        <v>0</v>
      </c>
      <c r="GT4" s="353">
        <f>'5. SchD - Staffing Information'!$D$9</f>
        <v>0</v>
      </c>
      <c r="GU4" s="353">
        <f>'5. SchD - Staffing Information'!$D$10</f>
        <v>0</v>
      </c>
      <c r="GV4" s="353">
        <f>'5. SchD - Staffing Information'!$D$11</f>
        <v>0</v>
      </c>
      <c r="GW4" s="353">
        <f>'5. SchD - Staffing Information'!$D$12</f>
        <v>0</v>
      </c>
      <c r="GX4" s="353">
        <f>'5. SchD - Staffing Information'!$D$13</f>
        <v>0</v>
      </c>
      <c r="GY4" s="353">
        <f>'5. SchD - Staffing Information'!$D$14</f>
        <v>0</v>
      </c>
      <c r="GZ4" s="353">
        <f>'5. SchD - Staffing Information'!$D$15</f>
        <v>0</v>
      </c>
      <c r="HA4" s="353">
        <f>'5. SchD - Staffing Information'!$D$16</f>
        <v>0</v>
      </c>
      <c r="HB4" s="353">
        <f>'5. SchD - Staffing Information'!$D$17</f>
        <v>0</v>
      </c>
      <c r="HC4" s="353">
        <f>'5. SchD - Staffing Information'!$D$18</f>
        <v>0</v>
      </c>
      <c r="HD4" s="353">
        <f>'5. SchD - Staffing Information'!$D$19</f>
        <v>0</v>
      </c>
      <c r="HE4" s="353">
        <f>'5. SchD - Staffing Information'!$D$20</f>
        <v>0</v>
      </c>
      <c r="HF4" s="353">
        <f>'5. SchD - Staffing Information'!$D$21</f>
        <v>0</v>
      </c>
      <c r="HG4" s="353">
        <f>'5. SchD - Staffing Information'!$D$22</f>
        <v>0</v>
      </c>
      <c r="HH4" s="353">
        <f>'5. SchD - Staffing Information'!$D$23</f>
        <v>0</v>
      </c>
      <c r="HI4" s="353">
        <f>'5. SchD - Staffing Information'!$D$26</f>
        <v>0</v>
      </c>
      <c r="HJ4" s="353">
        <f>'5. SchD - Staffing Information'!$D$27</f>
        <v>0</v>
      </c>
      <c r="HK4" s="353">
        <f>'5. SchD - Staffing Information'!$D$28</f>
        <v>0</v>
      </c>
      <c r="HL4" s="353">
        <f>'5. SchD - Staffing Information'!$D$29</f>
        <v>0</v>
      </c>
      <c r="HM4" s="353">
        <f>'5. SchD - Staffing Information'!$D$30</f>
        <v>0</v>
      </c>
      <c r="HN4" s="353">
        <f>'5. SchD - Staffing Information'!$D$31</f>
        <v>0</v>
      </c>
      <c r="HO4" s="353">
        <f>'5. SchD - Staffing Information'!$D$32</f>
        <v>0</v>
      </c>
      <c r="HP4" s="353">
        <f>'5. SchD - Staffing Information'!$D$33</f>
        <v>0</v>
      </c>
      <c r="HQ4" s="353">
        <f>'5. SchD - Staffing Information'!$D$34</f>
        <v>0</v>
      </c>
      <c r="HR4" s="353">
        <f>'5. SchD - Staffing Information'!$D$35</f>
        <v>0</v>
      </c>
      <c r="HS4" s="353">
        <f>'5. SchD - Staffing Information'!$D$36</f>
        <v>0</v>
      </c>
      <c r="HT4" s="353">
        <f>'5. SchD - Staffing Information'!$D$37</f>
        <v>0</v>
      </c>
      <c r="HU4" s="353">
        <f>'5. SchD - Staffing Information'!$D$38</f>
        <v>0</v>
      </c>
      <c r="HV4" s="353">
        <f>'5. SchD - Staffing Information'!$D$39</f>
        <v>0</v>
      </c>
      <c r="HW4" s="353">
        <f>'5. SchD - Staffing Information'!$D$40</f>
        <v>0</v>
      </c>
      <c r="HX4" s="353">
        <f>'5. SchD - Staffing Information'!$D$41</f>
        <v>0</v>
      </c>
      <c r="HY4" s="353">
        <f>'5. SchD - Staffing Information'!$D$42</f>
        <v>0</v>
      </c>
      <c r="HZ4" s="353">
        <f>'5. SchD - Staffing Information'!$D$43</f>
        <v>0</v>
      </c>
      <c r="IA4" s="353">
        <f>'5. SchD - Staffing Information'!$D$44</f>
        <v>0</v>
      </c>
      <c r="IB4" s="353">
        <f>'5. SchD - Staffing Information'!$D$45</f>
        <v>0</v>
      </c>
      <c r="IC4" s="353">
        <f>'5. SchD - Staffing Information'!$D$46</f>
        <v>0</v>
      </c>
      <c r="ID4" s="353">
        <f>'5. SchD - Staffing Information'!$D$47</f>
        <v>0</v>
      </c>
      <c r="IE4" s="353">
        <f>'5. SchD - Staffing Information'!$D$48</f>
        <v>0</v>
      </c>
      <c r="IF4" s="353">
        <f>'5. SchD - Staffing Information'!$D$49</f>
        <v>0</v>
      </c>
      <c r="IG4" s="353">
        <f>'5. SchD - Staffing Information'!$D$50</f>
        <v>0</v>
      </c>
      <c r="IH4" s="353">
        <f>'5. SchD - Staffing Information'!$E$9</f>
        <v>0</v>
      </c>
      <c r="II4" s="353">
        <f>'5. SchD - Staffing Information'!$E$10</f>
        <v>0</v>
      </c>
      <c r="IJ4" s="353">
        <f>'5. SchD - Staffing Information'!$E$11</f>
        <v>0</v>
      </c>
      <c r="IK4" s="353">
        <f>'5. SchD - Staffing Information'!$E$12</f>
        <v>0</v>
      </c>
      <c r="IL4" s="353">
        <f>'5. SchD - Staffing Information'!$E$13</f>
        <v>0</v>
      </c>
      <c r="IM4" s="353">
        <f>'5. SchD - Staffing Information'!$E$14</f>
        <v>0</v>
      </c>
      <c r="IN4" s="353">
        <f>'5. SchD - Staffing Information'!$E$15</f>
        <v>0</v>
      </c>
      <c r="IO4" s="353">
        <f>'5. SchD - Staffing Information'!$E$16</f>
        <v>0</v>
      </c>
      <c r="IP4" s="353">
        <f>'5. SchD - Staffing Information'!$E$17</f>
        <v>0</v>
      </c>
      <c r="IQ4" s="353">
        <f>'5. SchD - Staffing Information'!$E$18</f>
        <v>0</v>
      </c>
      <c r="IR4" s="353">
        <f>'5. SchD - Staffing Information'!$E$19</f>
        <v>0</v>
      </c>
      <c r="IS4" s="353">
        <f>'5. SchD - Staffing Information'!$E$20</f>
        <v>0</v>
      </c>
      <c r="IT4" s="353">
        <f>'5. SchD - Staffing Information'!$E$21</f>
        <v>0</v>
      </c>
      <c r="IU4" s="353">
        <f>'5. SchD - Staffing Information'!$E$22</f>
        <v>0</v>
      </c>
      <c r="IV4" s="353">
        <f>'5. SchD - Staffing Information'!$E$23</f>
        <v>0</v>
      </c>
      <c r="IW4" s="353">
        <f>'5. SchD - Staffing Information'!$E$26</f>
        <v>0</v>
      </c>
      <c r="IX4" s="353">
        <f>'5. SchD - Staffing Information'!$E$27</f>
        <v>0</v>
      </c>
      <c r="IY4" s="353">
        <f>'5. SchD - Staffing Information'!$E$28</f>
        <v>0</v>
      </c>
      <c r="IZ4" s="353">
        <f>'5. SchD - Staffing Information'!$E$29</f>
        <v>0</v>
      </c>
      <c r="JA4" s="353">
        <f>'5. SchD - Staffing Information'!$E$30</f>
        <v>0</v>
      </c>
      <c r="JB4" s="353">
        <f>'5. SchD - Staffing Information'!$E$31</f>
        <v>0</v>
      </c>
      <c r="JC4" s="353">
        <f>'5. SchD - Staffing Information'!$E$32</f>
        <v>0</v>
      </c>
      <c r="JD4" s="353">
        <f>'5. SchD - Staffing Information'!$E$33</f>
        <v>0</v>
      </c>
      <c r="JE4" s="353">
        <f>'5. SchD - Staffing Information'!$E$34</f>
        <v>0</v>
      </c>
      <c r="JF4" s="353">
        <f>'5. SchD - Staffing Information'!$E$35</f>
        <v>0</v>
      </c>
      <c r="JG4" s="353">
        <f>'5. SchD - Staffing Information'!$E$36</f>
        <v>0</v>
      </c>
      <c r="JH4" s="353">
        <f>'5. SchD - Staffing Information'!$E$37</f>
        <v>0</v>
      </c>
      <c r="JI4" s="353">
        <f>'5. SchD - Staffing Information'!$E$38</f>
        <v>0</v>
      </c>
      <c r="JJ4" s="353">
        <f>'5. SchD - Staffing Information'!$E$39</f>
        <v>0</v>
      </c>
      <c r="JK4" s="353">
        <f>'5. SchD - Staffing Information'!$E$40</f>
        <v>0</v>
      </c>
      <c r="JL4" s="353">
        <f>'5. SchD - Staffing Information'!$E$41</f>
        <v>0</v>
      </c>
      <c r="JM4" s="353">
        <f>'5. SchD - Staffing Information'!$E$42</f>
        <v>0</v>
      </c>
      <c r="JN4" s="353">
        <f>'5. SchD - Staffing Information'!$E$43</f>
        <v>0</v>
      </c>
      <c r="JO4" s="353">
        <f>'5. SchD - Staffing Information'!$E$44</f>
        <v>0</v>
      </c>
      <c r="JP4" s="353">
        <f>'5. SchD - Staffing Information'!$E$45</f>
        <v>0</v>
      </c>
      <c r="JQ4" s="353">
        <f>'5. SchD - Staffing Information'!$E$46</f>
        <v>0</v>
      </c>
      <c r="JR4" s="353">
        <f>'5. SchD - Staffing Information'!$E$47</f>
        <v>0</v>
      </c>
      <c r="JS4" s="353">
        <f>'5. SchD - Staffing Information'!$E$48</f>
        <v>0</v>
      </c>
      <c r="JT4" s="353">
        <f>'5. SchD - Staffing Information'!$E$49</f>
        <v>0</v>
      </c>
      <c r="JU4" s="353">
        <f>'5. SchD - Staffing Information'!$E$50</f>
        <v>0</v>
      </c>
      <c r="JV4" s="353">
        <f>'5. SchD - Staffing Information'!$F$9</f>
        <v>0</v>
      </c>
      <c r="JW4" s="353">
        <f>'5. SchD - Staffing Information'!$F$10</f>
        <v>0</v>
      </c>
      <c r="JX4" s="353">
        <f>'5. SchD - Staffing Information'!$F$11</f>
        <v>0</v>
      </c>
      <c r="JY4" s="353">
        <f>'5. SchD - Staffing Information'!$F$12</f>
        <v>0</v>
      </c>
      <c r="JZ4" s="353">
        <f>'5. SchD - Staffing Information'!$F$13</f>
        <v>0</v>
      </c>
      <c r="KA4" s="353">
        <f>'5. SchD - Staffing Information'!$F$14</f>
        <v>0</v>
      </c>
      <c r="KB4" s="353">
        <f>'5. SchD - Staffing Information'!$F$15</f>
        <v>0</v>
      </c>
      <c r="KC4" s="353">
        <f>'5. SchD - Staffing Information'!$F$16</f>
        <v>0</v>
      </c>
      <c r="KD4" s="353">
        <f>'5. SchD - Staffing Information'!$F$17</f>
        <v>0</v>
      </c>
      <c r="KE4" s="353">
        <f>'5. SchD - Staffing Information'!$F$18</f>
        <v>0</v>
      </c>
      <c r="KF4" s="353">
        <f>'5. SchD - Staffing Information'!$F$19</f>
        <v>0</v>
      </c>
      <c r="KG4" s="353">
        <f>'5. SchD - Staffing Information'!$F$20</f>
        <v>0</v>
      </c>
      <c r="KH4" s="353">
        <f>'5. SchD - Staffing Information'!$F$21</f>
        <v>0</v>
      </c>
      <c r="KI4" s="353">
        <f>'5. SchD - Staffing Information'!$F$22</f>
        <v>0</v>
      </c>
      <c r="KJ4" s="353">
        <f>'5. SchD - Staffing Information'!$F$23</f>
        <v>0</v>
      </c>
      <c r="KK4" s="353">
        <f>'5. SchD - Staffing Information'!$F$26</f>
        <v>0</v>
      </c>
      <c r="KL4" s="353">
        <f>'5. SchD - Staffing Information'!$F$27</f>
        <v>0</v>
      </c>
      <c r="KM4" s="353">
        <f>'5. SchD - Staffing Information'!$F$28</f>
        <v>0</v>
      </c>
      <c r="KN4" s="353">
        <f>'5. SchD - Staffing Information'!$F$29</f>
        <v>0</v>
      </c>
      <c r="KO4" s="353">
        <f>'5. SchD - Staffing Information'!$F$30</f>
        <v>0</v>
      </c>
      <c r="KP4" s="353">
        <f>'5. SchD - Staffing Information'!$F$31</f>
        <v>0</v>
      </c>
      <c r="KQ4" s="353">
        <f>'5. SchD - Staffing Information'!$F$32</f>
        <v>0</v>
      </c>
      <c r="KR4" s="353">
        <f>'5. SchD - Staffing Information'!$F$33</f>
        <v>0</v>
      </c>
      <c r="KS4" s="353">
        <f>'5. SchD - Staffing Information'!$F$34</f>
        <v>0</v>
      </c>
      <c r="KT4" s="353">
        <f>'5. SchD - Staffing Information'!$F$35</f>
        <v>0</v>
      </c>
      <c r="KU4" s="353">
        <f>'5. SchD - Staffing Information'!$F$36</f>
        <v>0</v>
      </c>
      <c r="KV4" s="353">
        <f>'5. SchD - Staffing Information'!$F$37</f>
        <v>0</v>
      </c>
      <c r="KW4" s="353">
        <f>'5. SchD - Staffing Information'!$F$38</f>
        <v>0</v>
      </c>
      <c r="KX4" s="353">
        <f>'5. SchD - Staffing Information'!$F$39</f>
        <v>0</v>
      </c>
      <c r="KY4" s="353">
        <f>'5. SchD - Staffing Information'!$F$40</f>
        <v>0</v>
      </c>
      <c r="KZ4" s="353">
        <f>'5. SchD - Staffing Information'!$F$41</f>
        <v>0</v>
      </c>
      <c r="LA4" s="353">
        <f>'5. SchD - Staffing Information'!$F$42</f>
        <v>0</v>
      </c>
      <c r="LB4" s="353">
        <f>'5. SchD - Staffing Information'!$F$43</f>
        <v>0</v>
      </c>
      <c r="LC4" s="353">
        <f>'5. SchD - Staffing Information'!$F$44</f>
        <v>0</v>
      </c>
      <c r="LD4" s="353">
        <f>'5. SchD - Staffing Information'!$F$45</f>
        <v>0</v>
      </c>
      <c r="LE4" s="353">
        <f>'5. SchD - Staffing Information'!$F$46</f>
        <v>0</v>
      </c>
      <c r="LF4" s="353">
        <f>'5. SchD - Staffing Information'!$F$47</f>
        <v>0</v>
      </c>
      <c r="LG4" s="353">
        <f>'5. SchD - Staffing Information'!$F$48</f>
        <v>0</v>
      </c>
      <c r="LH4" s="353">
        <f>'5. SchD - Staffing Information'!$F$49</f>
        <v>0</v>
      </c>
      <c r="LI4" s="353">
        <f>'5. SchD - Staffing Information'!$F$50</f>
        <v>0</v>
      </c>
      <c r="LJ4" s="353">
        <f>'5. SchD - Staffing Information'!$G$9</f>
        <v>0</v>
      </c>
      <c r="LK4" s="353">
        <f>'5. SchD - Staffing Information'!$G$10</f>
        <v>0</v>
      </c>
      <c r="LL4" s="353">
        <f>'5. SchD - Staffing Information'!$G$11</f>
        <v>0</v>
      </c>
      <c r="LM4" s="353">
        <f>'5. SchD - Staffing Information'!$G$12</f>
        <v>0</v>
      </c>
      <c r="LN4" s="353">
        <f>'5. SchD - Staffing Information'!$G$13</f>
        <v>0</v>
      </c>
      <c r="LO4" s="353">
        <f>'5. SchD - Staffing Information'!$G$14</f>
        <v>0</v>
      </c>
      <c r="LP4" s="353">
        <f>'5. SchD - Staffing Information'!$G$15</f>
        <v>0</v>
      </c>
      <c r="LQ4" s="353">
        <f>'5. SchD - Staffing Information'!$G$16</f>
        <v>0</v>
      </c>
      <c r="LR4" s="353">
        <f>'5. SchD - Staffing Information'!$G$17</f>
        <v>0</v>
      </c>
      <c r="LS4" s="353">
        <f>'5. SchD - Staffing Information'!$G$18</f>
        <v>0</v>
      </c>
      <c r="LT4" s="353">
        <f>'5. SchD - Staffing Information'!$G$19</f>
        <v>0</v>
      </c>
      <c r="LU4" s="353">
        <f>'5. SchD - Staffing Information'!$G$20</f>
        <v>0</v>
      </c>
      <c r="LV4" s="353">
        <f>'5. SchD - Staffing Information'!$G$21</f>
        <v>0</v>
      </c>
      <c r="LW4" s="353">
        <f>'5. SchD - Staffing Information'!$G$22</f>
        <v>0</v>
      </c>
      <c r="LX4" s="353">
        <f>'5. SchD - Staffing Information'!$G$23</f>
        <v>0</v>
      </c>
      <c r="LY4" s="353">
        <f>'5. SchD - Staffing Information'!$G$26</f>
        <v>0</v>
      </c>
      <c r="LZ4" s="353">
        <f>'5. SchD - Staffing Information'!$G$27</f>
        <v>0</v>
      </c>
      <c r="MA4" s="353">
        <f>'5. SchD - Staffing Information'!$G$28</f>
        <v>0</v>
      </c>
      <c r="MB4" s="353">
        <f>'5. SchD - Staffing Information'!$G$29</f>
        <v>0</v>
      </c>
      <c r="MC4" s="353">
        <f>'5. SchD - Staffing Information'!$G$30</f>
        <v>0</v>
      </c>
      <c r="MD4" s="353">
        <f>'5. SchD - Staffing Information'!$G$31</f>
        <v>0</v>
      </c>
      <c r="ME4" s="353">
        <f>'5. SchD - Staffing Information'!$G$32</f>
        <v>0</v>
      </c>
      <c r="MF4" s="353">
        <f>'5. SchD - Staffing Information'!$G$33</f>
        <v>0</v>
      </c>
      <c r="MG4" s="353">
        <f>'5. SchD - Staffing Information'!$G$34</f>
        <v>0</v>
      </c>
      <c r="MH4" s="353">
        <f>'5. SchD - Staffing Information'!$G$35</f>
        <v>0</v>
      </c>
      <c r="MI4" s="353">
        <f>'5. SchD - Staffing Information'!$G$36</f>
        <v>0</v>
      </c>
      <c r="MJ4" s="353">
        <f>'5. SchD - Staffing Information'!$G$37</f>
        <v>0</v>
      </c>
      <c r="MK4" s="353">
        <f>'5. SchD - Staffing Information'!$G$38</f>
        <v>0</v>
      </c>
      <c r="ML4" s="353">
        <f>'5. SchD - Staffing Information'!$G$39</f>
        <v>0</v>
      </c>
      <c r="MM4" s="353">
        <f>'5. SchD - Staffing Information'!$G$40</f>
        <v>0</v>
      </c>
      <c r="MN4" s="353">
        <f>'5. SchD - Staffing Information'!$G$41</f>
        <v>0</v>
      </c>
      <c r="MO4" s="353">
        <f>'5. SchD - Staffing Information'!$G$42</f>
        <v>0</v>
      </c>
      <c r="MP4" s="353">
        <f>'5. SchD - Staffing Information'!$G$43</f>
        <v>0</v>
      </c>
      <c r="MQ4" s="353">
        <f>'5. SchD - Staffing Information'!$G$44</f>
        <v>0</v>
      </c>
      <c r="MR4" s="353">
        <f>'5. SchD - Staffing Information'!$G$45</f>
        <v>0</v>
      </c>
      <c r="MS4" s="353">
        <f>'5. SchD - Staffing Information'!$G$46</f>
        <v>0</v>
      </c>
      <c r="MT4" s="353">
        <f>'5. SchD - Staffing Information'!$G$47</f>
        <v>0</v>
      </c>
      <c r="MU4" s="353">
        <f>'5. SchD - Staffing Information'!$G$48</f>
        <v>0</v>
      </c>
      <c r="MV4" s="353">
        <f>'5. SchD - Staffing Information'!$G$49</f>
        <v>0</v>
      </c>
      <c r="MW4" s="353">
        <f>'5. SchD - Staffing Information'!$G$50</f>
        <v>0</v>
      </c>
      <c r="MX4" s="353">
        <f>'5. SchD - Staffing Information'!$H$9</f>
        <v>0</v>
      </c>
      <c r="MY4" s="353">
        <f>'5. SchD - Staffing Information'!$H$10</f>
        <v>0</v>
      </c>
      <c r="MZ4" s="353">
        <f>'5. SchD - Staffing Information'!$H$11</f>
        <v>0</v>
      </c>
      <c r="NA4" s="353">
        <f>'5. SchD - Staffing Information'!$H$12</f>
        <v>0</v>
      </c>
      <c r="NB4" s="353">
        <f>'5. SchD - Staffing Information'!$H$13</f>
        <v>0</v>
      </c>
      <c r="NC4" s="353">
        <f>'5. SchD - Staffing Information'!$H$14</f>
        <v>0</v>
      </c>
      <c r="ND4" s="353">
        <f>'5. SchD - Staffing Information'!$H$15</f>
        <v>0</v>
      </c>
      <c r="NE4" s="353">
        <f>'5. SchD - Staffing Information'!$H$16</f>
        <v>0</v>
      </c>
      <c r="NF4" s="353">
        <f>'5. SchD - Staffing Information'!$H$17</f>
        <v>0</v>
      </c>
      <c r="NG4" s="353">
        <f>'5. SchD - Staffing Information'!$H$18</f>
        <v>0</v>
      </c>
      <c r="NH4" s="353">
        <f>'5. SchD - Staffing Information'!$H$19</f>
        <v>0</v>
      </c>
      <c r="NI4" s="353">
        <f>'5. SchD - Staffing Information'!$H$20</f>
        <v>0</v>
      </c>
      <c r="NJ4" s="353">
        <f>'5. SchD - Staffing Information'!$H$21</f>
        <v>0</v>
      </c>
      <c r="NK4" s="353">
        <f>'5. SchD - Staffing Information'!$H$22</f>
        <v>0</v>
      </c>
      <c r="NL4" s="353">
        <f>'5. SchD - Staffing Information'!$H$23</f>
        <v>0</v>
      </c>
      <c r="NM4" s="353">
        <f>'5. SchD - Staffing Information'!$H$26</f>
        <v>0</v>
      </c>
      <c r="NN4" s="353">
        <f>'5. SchD - Staffing Information'!$H$27</f>
        <v>0</v>
      </c>
      <c r="NO4" s="353">
        <f>'5. SchD - Staffing Information'!$H$28</f>
        <v>0</v>
      </c>
      <c r="NP4" s="353">
        <f>'5. SchD - Staffing Information'!$H$29</f>
        <v>0</v>
      </c>
      <c r="NQ4" s="353">
        <f>'5. SchD - Staffing Information'!$H$30</f>
        <v>0</v>
      </c>
      <c r="NR4" s="353">
        <f>'5. SchD - Staffing Information'!$H$31</f>
        <v>0</v>
      </c>
      <c r="NS4" s="353">
        <f>'5. SchD - Staffing Information'!$H$32</f>
        <v>0</v>
      </c>
      <c r="NT4" s="353">
        <f>'5. SchD - Staffing Information'!$H$33</f>
        <v>0</v>
      </c>
      <c r="NU4" s="353">
        <f>'5. SchD - Staffing Information'!$H$34</f>
        <v>0</v>
      </c>
      <c r="NV4" s="353">
        <f>'5. SchD - Staffing Information'!$H$35</f>
        <v>0</v>
      </c>
      <c r="NW4" s="353">
        <f>'5. SchD - Staffing Information'!$H$36</f>
        <v>0</v>
      </c>
      <c r="NX4" s="353">
        <f>'5. SchD - Staffing Information'!$H$37</f>
        <v>0</v>
      </c>
      <c r="NY4" s="353">
        <f>'5. SchD - Staffing Information'!$H$38</f>
        <v>0</v>
      </c>
      <c r="NZ4" s="353">
        <f>'5. SchD - Staffing Information'!$H$39</f>
        <v>0</v>
      </c>
      <c r="OA4" s="353">
        <f>'5. SchD - Staffing Information'!$H$40</f>
        <v>0</v>
      </c>
      <c r="OB4" s="353">
        <f>'5. SchD - Staffing Information'!$H$41</f>
        <v>0</v>
      </c>
      <c r="OC4" s="353">
        <f>'5. SchD - Staffing Information'!$H$42</f>
        <v>0</v>
      </c>
      <c r="OD4" s="353">
        <f>'5. SchD - Staffing Information'!$H$43</f>
        <v>0</v>
      </c>
      <c r="OE4" s="353">
        <f>'5. SchD - Staffing Information'!$H$44</f>
        <v>0</v>
      </c>
      <c r="OF4" s="353">
        <f>'5. SchD - Staffing Information'!$H$45</f>
        <v>0</v>
      </c>
      <c r="OG4" s="353">
        <f>'5. SchD - Staffing Information'!$H$46</f>
        <v>0</v>
      </c>
      <c r="OH4" s="353">
        <f>'5. SchD - Staffing Information'!$H$47</f>
        <v>0</v>
      </c>
      <c r="OI4" s="353">
        <f>'5. SchD - Staffing Information'!$H$48</f>
        <v>0</v>
      </c>
      <c r="OJ4" s="353">
        <f>'5. SchD - Staffing Information'!$H$49</f>
        <v>0</v>
      </c>
      <c r="OK4" s="353">
        <f>'5. SchD - Staffing Information'!$H$50</f>
        <v>0</v>
      </c>
      <c r="OL4" s="336">
        <f>'5. SchD - Staffing Information'!$I$9</f>
        <v>0</v>
      </c>
      <c r="OM4" s="336">
        <f>'5. SchD - Staffing Information'!$I$10</f>
        <v>0</v>
      </c>
      <c r="ON4" s="336">
        <f>'5. SchD - Staffing Information'!$I$11</f>
        <v>0</v>
      </c>
      <c r="OO4" s="336">
        <f>'5. SchD - Staffing Information'!$I$12</f>
        <v>0</v>
      </c>
      <c r="OP4" s="336">
        <f>'5. SchD - Staffing Information'!$I$13</f>
        <v>0</v>
      </c>
      <c r="OQ4" s="336">
        <f>'5. SchD - Staffing Information'!$I$14</f>
        <v>0</v>
      </c>
      <c r="OR4" s="336">
        <f>'5. SchD - Staffing Information'!$I$15</f>
        <v>0</v>
      </c>
      <c r="OS4" s="336">
        <f>'5. SchD - Staffing Information'!$I$16</f>
        <v>0</v>
      </c>
      <c r="OT4" s="336">
        <f>'5. SchD - Staffing Information'!$I$17</f>
        <v>0</v>
      </c>
      <c r="OU4" s="336">
        <f>'5. SchD - Staffing Information'!$I$18</f>
        <v>0</v>
      </c>
      <c r="OV4" s="336">
        <f>'5. SchD - Staffing Information'!$I$19</f>
        <v>0</v>
      </c>
      <c r="OW4" s="336">
        <f>'5. SchD - Staffing Information'!$I$20</f>
        <v>0</v>
      </c>
      <c r="OX4" s="336">
        <f>'5. SchD - Staffing Information'!$I$21</f>
        <v>0</v>
      </c>
      <c r="OY4" s="336">
        <f>'5. SchD - Staffing Information'!$I$22</f>
        <v>0</v>
      </c>
      <c r="OZ4" s="336">
        <f>'5. SchD - Staffing Information'!$I$23</f>
        <v>0</v>
      </c>
      <c r="PA4" s="336">
        <f>'5. SchD - Staffing Information'!$I$26</f>
        <v>0</v>
      </c>
      <c r="PB4" s="336">
        <f>'5. SchD - Staffing Information'!$I$27</f>
        <v>0</v>
      </c>
      <c r="PC4" s="336">
        <f>'5. SchD - Staffing Information'!$I$28</f>
        <v>0</v>
      </c>
      <c r="PD4" s="336">
        <f>'5. SchD - Staffing Information'!$I$29</f>
        <v>0</v>
      </c>
      <c r="PE4" s="336">
        <f>'5. SchD - Staffing Information'!$I$30</f>
        <v>0</v>
      </c>
      <c r="PF4" s="336">
        <f>'5. SchD - Staffing Information'!$I$31</f>
        <v>0</v>
      </c>
      <c r="PG4" s="336">
        <f>'5. SchD - Staffing Information'!$I$32</f>
        <v>0</v>
      </c>
      <c r="PH4" s="336">
        <f>'5. SchD - Staffing Information'!$I$33</f>
        <v>0</v>
      </c>
      <c r="PI4" s="336">
        <f>'5. SchD - Staffing Information'!$I$34</f>
        <v>0</v>
      </c>
      <c r="PJ4" s="336">
        <f>'5. SchD - Staffing Information'!$I$35</f>
        <v>0</v>
      </c>
      <c r="PK4" s="336">
        <f>'5. SchD - Staffing Information'!$I$36</f>
        <v>0</v>
      </c>
      <c r="PL4" s="336">
        <f>'5. SchD - Staffing Information'!$I$37</f>
        <v>0</v>
      </c>
      <c r="PM4" s="336">
        <f>'5. SchD - Staffing Information'!$I$38</f>
        <v>0</v>
      </c>
      <c r="PN4" s="336">
        <f>'5. SchD - Staffing Information'!$I$39</f>
        <v>0</v>
      </c>
      <c r="PO4" s="336">
        <f>'5. SchD - Staffing Information'!$I$40</f>
        <v>0</v>
      </c>
      <c r="PP4" s="336">
        <f>'5. SchD - Staffing Information'!$I$41</f>
        <v>0</v>
      </c>
      <c r="PQ4" s="336">
        <f>'5. SchD - Staffing Information'!$I$42</f>
        <v>0</v>
      </c>
      <c r="PR4" s="336">
        <f>'5. SchD - Staffing Information'!$I$43</f>
        <v>0</v>
      </c>
      <c r="PS4" s="336">
        <f>'5. SchD - Staffing Information'!$I$44</f>
        <v>0</v>
      </c>
      <c r="PT4" s="336">
        <f>'5. SchD - Staffing Information'!$I$45</f>
        <v>0</v>
      </c>
      <c r="PU4" s="336">
        <f>'5. SchD - Staffing Information'!$I$46</f>
        <v>0</v>
      </c>
      <c r="PV4" s="336">
        <f>'5. SchD - Staffing Information'!$I$47</f>
        <v>0</v>
      </c>
      <c r="PW4" s="336">
        <f>'5. SchD - Staffing Information'!$I$48</f>
        <v>0</v>
      </c>
      <c r="PX4" s="336">
        <f>'5. SchD - Staffing Information'!$I$49</f>
        <v>0</v>
      </c>
      <c r="PY4" s="336">
        <f>'5. SchD - Staffing Information'!$I$50</f>
        <v>0</v>
      </c>
      <c r="PZ4" s="336">
        <f>'5. SchD - Staffing Information'!$J$9</f>
        <v>0</v>
      </c>
      <c r="QA4" s="336">
        <f>'5. SchD - Staffing Information'!$J$10</f>
        <v>0</v>
      </c>
      <c r="QB4" s="336">
        <f>'5. SchD - Staffing Information'!$J$11</f>
        <v>0</v>
      </c>
      <c r="QC4" s="336">
        <f>'5. SchD - Staffing Information'!$J$12</f>
        <v>0</v>
      </c>
      <c r="QD4" s="336">
        <f>'5. SchD - Staffing Information'!$J$13</f>
        <v>0</v>
      </c>
      <c r="QE4" s="336">
        <f>'5. SchD - Staffing Information'!$J$14</f>
        <v>0</v>
      </c>
      <c r="QF4" s="336">
        <f>'5. SchD - Staffing Information'!$J$15</f>
        <v>0</v>
      </c>
      <c r="QG4" s="336">
        <f>'5. SchD - Staffing Information'!$J$16</f>
        <v>0</v>
      </c>
      <c r="QH4" s="336">
        <f>'5. SchD - Staffing Information'!$J$17</f>
        <v>0</v>
      </c>
      <c r="QI4" s="336">
        <f>'5. SchD - Staffing Information'!$J$18</f>
        <v>0</v>
      </c>
      <c r="QJ4" s="336">
        <f>'5. SchD - Staffing Information'!$J$19</f>
        <v>0</v>
      </c>
      <c r="QK4" s="336">
        <f>'5. SchD - Staffing Information'!$J$20</f>
        <v>0</v>
      </c>
      <c r="QL4" s="336">
        <f>'5. SchD - Staffing Information'!$J$21</f>
        <v>0</v>
      </c>
      <c r="QM4" s="336">
        <f>'5. SchD - Staffing Information'!$J$22</f>
        <v>0</v>
      </c>
      <c r="QN4" s="336">
        <f>'5. SchD - Staffing Information'!$J$23</f>
        <v>0</v>
      </c>
      <c r="QO4" s="336">
        <f>'5. SchD - Staffing Information'!$J$26</f>
        <v>0</v>
      </c>
      <c r="QP4" s="336">
        <f>'5. SchD - Staffing Information'!$J$27</f>
        <v>0</v>
      </c>
      <c r="QQ4" s="336">
        <f>'5. SchD - Staffing Information'!$J$28</f>
        <v>0</v>
      </c>
      <c r="QR4" s="336">
        <f>'5. SchD - Staffing Information'!$J$29</f>
        <v>0</v>
      </c>
      <c r="QS4" s="336">
        <f>'5. SchD - Staffing Information'!$J$30</f>
        <v>0</v>
      </c>
      <c r="QT4" s="336">
        <f>'5. SchD - Staffing Information'!$J$31</f>
        <v>0</v>
      </c>
      <c r="QU4" s="336">
        <f>'5. SchD - Staffing Information'!$J$32</f>
        <v>0</v>
      </c>
      <c r="QV4" s="336">
        <f>'5. SchD - Staffing Information'!$J$33</f>
        <v>0</v>
      </c>
      <c r="QW4" s="336">
        <f>'5. SchD - Staffing Information'!$J$34</f>
        <v>0</v>
      </c>
      <c r="QX4" s="336">
        <f>'5. SchD - Staffing Information'!$J$35</f>
        <v>0</v>
      </c>
      <c r="QY4" s="336">
        <f>'5. SchD - Staffing Information'!$J$36</f>
        <v>0</v>
      </c>
      <c r="QZ4" s="336">
        <f>'5. SchD - Staffing Information'!$J$37</f>
        <v>0</v>
      </c>
      <c r="RA4" s="336">
        <f>'5. SchD - Staffing Information'!$J$38</f>
        <v>0</v>
      </c>
      <c r="RB4" s="336">
        <f>'5. SchD - Staffing Information'!$J$39</f>
        <v>0</v>
      </c>
      <c r="RC4" s="336">
        <f>'5. SchD - Staffing Information'!$J$40</f>
        <v>0</v>
      </c>
      <c r="RD4" s="336">
        <f>'5. SchD - Staffing Information'!$J$41</f>
        <v>0</v>
      </c>
      <c r="RE4" s="336">
        <f>'5. SchD - Staffing Information'!$J$42</f>
        <v>0</v>
      </c>
      <c r="RF4" s="336">
        <f>'5. SchD - Staffing Information'!$J$43</f>
        <v>0</v>
      </c>
      <c r="RG4" s="336">
        <f>'5. SchD - Staffing Information'!$J$44</f>
        <v>0</v>
      </c>
      <c r="RH4" s="336">
        <f>'5. SchD - Staffing Information'!$J$45</f>
        <v>0</v>
      </c>
      <c r="RI4" s="336">
        <f>'5. SchD - Staffing Information'!$J$46</f>
        <v>0</v>
      </c>
      <c r="RJ4" s="336">
        <f>'5. SchD - Staffing Information'!$J$47</f>
        <v>0</v>
      </c>
      <c r="RK4" s="336">
        <f>'5. SchD - Staffing Information'!$J$48</f>
        <v>0</v>
      </c>
      <c r="RL4" s="336">
        <f>'5. SchD - Staffing Information'!$J$49</f>
        <v>0</v>
      </c>
      <c r="RM4" s="336">
        <f>'5. SchD - Staffing Information'!$J$50</f>
        <v>0</v>
      </c>
      <c r="RN4" s="338">
        <f>'5. SchD - Staffing Information'!$K$9</f>
        <v>0</v>
      </c>
      <c r="RO4" s="338">
        <f>'5. SchD - Staffing Information'!$K$10</f>
        <v>0</v>
      </c>
      <c r="RP4" s="338">
        <f>'5. SchD - Staffing Information'!$K$11</f>
        <v>0</v>
      </c>
      <c r="RQ4" s="338">
        <f>'5. SchD - Staffing Information'!$K$12</f>
        <v>0</v>
      </c>
      <c r="RR4" s="338">
        <f>'5. SchD - Staffing Information'!$K$13</f>
        <v>0</v>
      </c>
      <c r="RS4" s="338">
        <f>'5. SchD - Staffing Information'!$K$14</f>
        <v>0</v>
      </c>
      <c r="RT4" s="338">
        <f>'5. SchD - Staffing Information'!$K$15</f>
        <v>0</v>
      </c>
      <c r="RU4" s="338">
        <f>'5. SchD - Staffing Information'!$K$16</f>
        <v>0</v>
      </c>
      <c r="RV4" s="338">
        <f>'5. SchD - Staffing Information'!$K$17</f>
        <v>0</v>
      </c>
      <c r="RW4" s="338">
        <f>'5. SchD - Staffing Information'!$K$18</f>
        <v>0</v>
      </c>
      <c r="RX4" s="338">
        <f>'5. SchD - Staffing Information'!$K$19</f>
        <v>0</v>
      </c>
      <c r="RY4" s="338">
        <f>'5. SchD - Staffing Information'!$K$20</f>
        <v>0</v>
      </c>
      <c r="RZ4" s="338">
        <f>'5. SchD - Staffing Information'!$K$21</f>
        <v>0</v>
      </c>
      <c r="SA4" s="338">
        <f>'5. SchD - Staffing Information'!$K$22</f>
        <v>0</v>
      </c>
      <c r="SB4" s="338">
        <f>'5. SchD - Staffing Information'!$K$26</f>
        <v>0</v>
      </c>
      <c r="SC4" s="338">
        <f>'5. SchD - Staffing Information'!$K$27</f>
        <v>0</v>
      </c>
      <c r="SD4" s="338">
        <f>'5. SchD - Staffing Information'!$K$28</f>
        <v>0</v>
      </c>
      <c r="SE4" s="338">
        <f>'5. SchD - Staffing Information'!$K$29</f>
        <v>0</v>
      </c>
      <c r="SF4" s="338">
        <f>'5. SchD - Staffing Information'!$K$30</f>
        <v>0</v>
      </c>
      <c r="SG4" s="338">
        <f>'5. SchD - Staffing Information'!$K$31</f>
        <v>0</v>
      </c>
      <c r="SH4" s="338">
        <f>'5. SchD - Staffing Information'!$K$32</f>
        <v>0</v>
      </c>
      <c r="SI4" s="338">
        <f>'5. SchD - Staffing Information'!$K$33</f>
        <v>0</v>
      </c>
      <c r="SJ4" s="338">
        <f>'5. SchD - Staffing Information'!$K$34</f>
        <v>0</v>
      </c>
      <c r="SK4" s="338">
        <f>'5. SchD - Staffing Information'!$K$35</f>
        <v>0</v>
      </c>
      <c r="SL4" s="338">
        <f>'5. SchD - Staffing Information'!$K$36</f>
        <v>0</v>
      </c>
      <c r="SM4" s="338">
        <f>'5. SchD - Staffing Information'!$K$37</f>
        <v>0</v>
      </c>
      <c r="SN4" s="338">
        <f>'5. SchD - Staffing Information'!$K$38</f>
        <v>0</v>
      </c>
      <c r="SO4" s="338">
        <f>'5. SchD - Staffing Information'!$K$39</f>
        <v>0</v>
      </c>
      <c r="SP4" s="338">
        <f>'5. SchD - Staffing Information'!$K$40</f>
        <v>0</v>
      </c>
      <c r="SQ4" s="338">
        <f>'5. SchD - Staffing Information'!$K$41</f>
        <v>0</v>
      </c>
      <c r="SR4" s="338">
        <f>'5. SchD - Staffing Information'!$K$42</f>
        <v>0</v>
      </c>
      <c r="SS4" s="338">
        <f>'5. SchD - Staffing Information'!$K$43</f>
        <v>0</v>
      </c>
      <c r="ST4" s="338">
        <f>'5. SchD - Staffing Information'!$K$44</f>
        <v>0</v>
      </c>
      <c r="SU4" s="338">
        <f>'5. SchD - Staffing Information'!$K$45</f>
        <v>0</v>
      </c>
      <c r="SV4" s="338">
        <f>'5. SchD - Staffing Information'!$K$46</f>
        <v>0</v>
      </c>
      <c r="SW4" s="338">
        <f>'5. SchD - Staffing Information'!$K$47</f>
        <v>0</v>
      </c>
      <c r="SX4" s="338">
        <f>'5. SchD - Staffing Information'!$K$48</f>
        <v>0</v>
      </c>
      <c r="SY4" s="338">
        <f>'5. SchD - Staffing Information'!$K$49</f>
        <v>0</v>
      </c>
      <c r="SZ4" s="338">
        <f>'5. SchD - Staffing Information'!$K$50</f>
        <v>0</v>
      </c>
      <c r="TA4" s="353">
        <f>'5. SchD - Staffing Information'!$L$9</f>
        <v>0</v>
      </c>
      <c r="TB4" s="353">
        <f>'5. SchD - Staffing Information'!$L$10</f>
        <v>0</v>
      </c>
      <c r="TC4" s="353">
        <f>'5. SchD - Staffing Information'!$L$11</f>
        <v>0</v>
      </c>
      <c r="TD4" s="353">
        <f>'5. SchD - Staffing Information'!$L$12</f>
        <v>0</v>
      </c>
      <c r="TE4" s="353">
        <f>'5. SchD - Staffing Information'!$L$13</f>
        <v>0</v>
      </c>
      <c r="TF4" s="353">
        <f>'5. SchD - Staffing Information'!$L$14</f>
        <v>0</v>
      </c>
      <c r="TG4" s="353">
        <f>'5. SchD - Staffing Information'!$L$15</f>
        <v>0</v>
      </c>
      <c r="TH4" s="353">
        <f>'5. SchD - Staffing Information'!$L$16</f>
        <v>0</v>
      </c>
      <c r="TI4" s="353">
        <f>'5. SchD - Staffing Information'!$L$17</f>
        <v>0</v>
      </c>
      <c r="TJ4" s="353">
        <f>'5. SchD - Staffing Information'!$L$18</f>
        <v>0</v>
      </c>
      <c r="TK4" s="353">
        <f>'5. SchD - Staffing Information'!$L$19</f>
        <v>0</v>
      </c>
      <c r="TL4" s="353">
        <f>'5. SchD - Staffing Information'!$L$20</f>
        <v>0</v>
      </c>
      <c r="TM4" s="353">
        <f>'5. SchD - Staffing Information'!$L$21</f>
        <v>0</v>
      </c>
      <c r="TN4" s="353">
        <f>'5. SchD - Staffing Information'!$L$22</f>
        <v>0</v>
      </c>
      <c r="TO4" s="353">
        <f>'5. SchD - Staffing Information'!$L$23</f>
        <v>0</v>
      </c>
      <c r="TP4" s="353">
        <f>'5. SchD - Staffing Information'!$L$26</f>
        <v>0</v>
      </c>
      <c r="TQ4" s="353">
        <f>'5. SchD - Staffing Information'!$L$27</f>
        <v>0</v>
      </c>
      <c r="TR4" s="353">
        <f>'5. SchD - Staffing Information'!$L$28</f>
        <v>0</v>
      </c>
      <c r="TS4" s="353">
        <f>'5. SchD - Staffing Information'!$L$29</f>
        <v>0</v>
      </c>
      <c r="TT4" s="353">
        <f>'5. SchD - Staffing Information'!$L$30</f>
        <v>0</v>
      </c>
      <c r="TU4" s="353">
        <f>'5. SchD - Staffing Information'!$L$31</f>
        <v>0</v>
      </c>
      <c r="TV4" s="353">
        <f>'5. SchD - Staffing Information'!$L$32</f>
        <v>0</v>
      </c>
      <c r="TW4" s="353">
        <f>'5. SchD - Staffing Information'!$L$33</f>
        <v>0</v>
      </c>
      <c r="TX4" s="353">
        <f>'5. SchD - Staffing Information'!$L$34</f>
        <v>0</v>
      </c>
      <c r="TY4" s="353">
        <f>'5. SchD - Staffing Information'!$L$35</f>
        <v>0</v>
      </c>
      <c r="TZ4" s="353">
        <f>'5. SchD - Staffing Information'!$L$36</f>
        <v>0</v>
      </c>
      <c r="UA4" s="353">
        <f>'5. SchD - Staffing Information'!$L$37</f>
        <v>0</v>
      </c>
      <c r="UB4" s="353">
        <f>'5. SchD - Staffing Information'!$L$38</f>
        <v>0</v>
      </c>
      <c r="UC4" s="353">
        <f>'5. SchD - Staffing Information'!$L$39</f>
        <v>0</v>
      </c>
      <c r="UD4" s="353">
        <f>'5. SchD - Staffing Information'!$L$40</f>
        <v>0</v>
      </c>
      <c r="UE4" s="353">
        <f>'5. SchD - Staffing Information'!$L$41</f>
        <v>0</v>
      </c>
      <c r="UF4" s="353">
        <f>'5. SchD - Staffing Information'!$L$42</f>
        <v>0</v>
      </c>
      <c r="UG4" s="353">
        <f>'5. SchD - Staffing Information'!$L$43</f>
        <v>0</v>
      </c>
      <c r="UH4" s="353">
        <f>'5. SchD - Staffing Information'!$L$44</f>
        <v>0</v>
      </c>
      <c r="UI4" s="353">
        <f>'5. SchD - Staffing Information'!$L$45</f>
        <v>0</v>
      </c>
      <c r="UJ4" s="353">
        <f>'5. SchD - Staffing Information'!$L$46</f>
        <v>0</v>
      </c>
      <c r="UK4" s="353">
        <f>'5. SchD - Staffing Information'!$L$47</f>
        <v>0</v>
      </c>
      <c r="UL4" s="353">
        <f>'5. SchD - Staffing Information'!$L$48</f>
        <v>0</v>
      </c>
      <c r="UM4" s="353">
        <f>'5. SchD - Staffing Information'!$L$49</f>
        <v>0</v>
      </c>
      <c r="UN4" s="353">
        <f>'5. SchD - Staffing Information'!$L$50</f>
        <v>0</v>
      </c>
      <c r="UO4" s="338" t="str">
        <f>'5. SchD - Staffing Information'!$M$9</f>
        <v>Other</v>
      </c>
      <c r="UP4" s="338" t="str">
        <f>'5. SchD - Staffing Information'!$M$10</f>
        <v>Method</v>
      </c>
      <c r="UQ4" s="338" t="str">
        <f>'5. SchD - Staffing Information'!$M$11</f>
        <v>Method</v>
      </c>
      <c r="UR4" s="338" t="str">
        <f>'5. SchD - Staffing Information'!$M$12</f>
        <v>Method</v>
      </c>
      <c r="US4" s="338" t="str">
        <f>'5. SchD - Staffing Information'!$M$13</f>
        <v>Method</v>
      </c>
      <c r="UT4" s="338" t="str">
        <f>'5. SchD - Staffing Information'!$M$14</f>
        <v>Method</v>
      </c>
      <c r="UU4" s="338" t="str">
        <f>'5. SchD - Staffing Information'!$M$15</f>
        <v>Method</v>
      </c>
      <c r="UV4" s="338" t="str">
        <f>'5. SchD - Staffing Information'!$M$16</f>
        <v>Method</v>
      </c>
      <c r="UW4" s="338" t="str">
        <f>'5. SchD - Staffing Information'!$M$17</f>
        <v>Method</v>
      </c>
      <c r="UX4" s="338" t="str">
        <f>'5. SchD - Staffing Information'!$M$18</f>
        <v>Method</v>
      </c>
      <c r="UY4" s="338" t="str">
        <f>'5. SchD - Staffing Information'!$M$19</f>
        <v>Method</v>
      </c>
      <c r="UZ4" s="338" t="str">
        <f>'5. SchD - Staffing Information'!$M$20</f>
        <v>Method</v>
      </c>
      <c r="VA4" s="338" t="str">
        <f>'5. SchD - Staffing Information'!$M$21</f>
        <v>Method</v>
      </c>
      <c r="VB4" s="338" t="str">
        <f>'5. SchD - Staffing Information'!$M$26</f>
        <v>Method</v>
      </c>
      <c r="VC4" s="338" t="str">
        <f>'5. SchD - Staffing Information'!$M$27</f>
        <v>Method</v>
      </c>
      <c r="VD4" s="338" t="str">
        <f>'5. SchD - Staffing Information'!$M$28</f>
        <v>Method</v>
      </c>
      <c r="VE4" s="338" t="str">
        <f>'5. SchD - Staffing Information'!$M$29</f>
        <v>Method</v>
      </c>
      <c r="VF4" s="338" t="str">
        <f>'5. SchD - Staffing Information'!$M$30</f>
        <v>Method</v>
      </c>
      <c r="VG4" s="338" t="str">
        <f>'5. SchD - Staffing Information'!$M$31</f>
        <v>Method</v>
      </c>
      <c r="VH4" s="338" t="str">
        <f>'5. SchD - Staffing Information'!$M$32</f>
        <v>Method</v>
      </c>
      <c r="VI4" s="338" t="str">
        <f>'5. SchD - Staffing Information'!$M$33</f>
        <v>Method</v>
      </c>
      <c r="VJ4" s="338" t="str">
        <f>'5. SchD - Staffing Information'!$M$34</f>
        <v>Method</v>
      </c>
      <c r="VK4" s="338" t="str">
        <f>'5. SchD - Staffing Information'!$M$35</f>
        <v>Method</v>
      </c>
      <c r="VL4" s="338" t="str">
        <f>'5. SchD - Staffing Information'!$M$36</f>
        <v>Method</v>
      </c>
      <c r="VM4" s="338" t="str">
        <f>'5. SchD - Staffing Information'!$M$37</f>
        <v>Method</v>
      </c>
      <c r="VN4" s="338" t="str">
        <f>'5. SchD - Staffing Information'!$M$38</f>
        <v>Method</v>
      </c>
      <c r="VO4" s="338" t="str">
        <f>'5. SchD - Staffing Information'!$M$39</f>
        <v>Method</v>
      </c>
      <c r="VP4" s="338" t="str">
        <f>'5. SchD - Staffing Information'!$M$40</f>
        <v>Method</v>
      </c>
      <c r="VQ4" s="338" t="str">
        <f>'5. SchD - Staffing Information'!$M$41</f>
        <v>Method</v>
      </c>
      <c r="VR4" s="338" t="str">
        <f>'5. SchD - Staffing Information'!$M$42</f>
        <v>Method</v>
      </c>
      <c r="VS4" s="338" t="str">
        <f>'5. SchD - Staffing Information'!$M$43</f>
        <v>Method</v>
      </c>
      <c r="VT4" s="338" t="str">
        <f>'5. SchD - Staffing Information'!$M$44</f>
        <v>Method</v>
      </c>
      <c r="VU4" s="338" t="str">
        <f>'5. SchD - Staffing Information'!$M$45</f>
        <v>Method</v>
      </c>
      <c r="VV4" s="338" t="str">
        <f>'5. SchD - Staffing Information'!$M$46</f>
        <v>Method</v>
      </c>
      <c r="VW4" s="338" t="str">
        <f>'5. SchD - Staffing Information'!$M$47</f>
        <v>Method</v>
      </c>
      <c r="VX4" s="338" t="str">
        <f>'5. SchD - Staffing Information'!$M$48</f>
        <v>Method</v>
      </c>
      <c r="VY4" s="338" t="str">
        <f>'5. SchD - Staffing Information'!$M$49</f>
        <v>Method</v>
      </c>
      <c r="VZ4" s="338" t="str">
        <f>'5. SchD - Staffing Information'!$M$50</f>
        <v>Method</v>
      </c>
      <c r="WA4" s="353">
        <f>'5. SchD - Staffing Information'!$N$9</f>
        <v>0</v>
      </c>
      <c r="WB4" s="353">
        <f>'5. SchD - Staffing Information'!$N$10</f>
        <v>0</v>
      </c>
      <c r="WC4" s="353">
        <f>'5. SchD - Staffing Information'!$N$11</f>
        <v>0</v>
      </c>
      <c r="WD4" s="353">
        <f>'5. SchD - Staffing Information'!$N$12</f>
        <v>0</v>
      </c>
      <c r="WE4" s="353">
        <f>'5. SchD - Staffing Information'!$N$13</f>
        <v>0</v>
      </c>
      <c r="WF4" s="353">
        <f>'5. SchD - Staffing Information'!$N$14</f>
        <v>0</v>
      </c>
      <c r="WG4" s="353">
        <f>'5. SchD - Staffing Information'!$N$15</f>
        <v>0</v>
      </c>
      <c r="WH4" s="353">
        <f>'5. SchD - Staffing Information'!$N$16</f>
        <v>0</v>
      </c>
      <c r="WI4" s="353">
        <f>'5. SchD - Staffing Information'!$N$17</f>
        <v>0</v>
      </c>
      <c r="WJ4" s="353">
        <f>'5. SchD - Staffing Information'!$N$18</f>
        <v>0</v>
      </c>
      <c r="WK4" s="353">
        <f>'5. SchD - Staffing Information'!$N$19</f>
        <v>0</v>
      </c>
      <c r="WL4" s="353">
        <f>'5. SchD - Staffing Information'!$N$20</f>
        <v>0</v>
      </c>
      <c r="WM4" s="353">
        <f>'5. SchD - Staffing Information'!$N$21</f>
        <v>0</v>
      </c>
      <c r="WN4" s="353">
        <f>'5. SchD - Staffing Information'!$N$22</f>
        <v>0</v>
      </c>
      <c r="WO4" s="353">
        <f>'5. SchD - Staffing Information'!$N$23</f>
        <v>0</v>
      </c>
      <c r="WP4" s="353">
        <f>'5. SchD - Staffing Information'!$N$26</f>
        <v>0</v>
      </c>
      <c r="WQ4" s="353">
        <f>'5. SchD - Staffing Information'!$N$27</f>
        <v>0</v>
      </c>
      <c r="WR4" s="353">
        <f>'5. SchD - Staffing Information'!$N$28</f>
        <v>0</v>
      </c>
      <c r="WS4" s="353">
        <f>'5. SchD - Staffing Information'!$N$29</f>
        <v>0</v>
      </c>
      <c r="WT4" s="353">
        <f>'5. SchD - Staffing Information'!$N$30</f>
        <v>0</v>
      </c>
      <c r="WU4" s="353">
        <f>'5. SchD - Staffing Information'!$N$31</f>
        <v>0</v>
      </c>
      <c r="WV4" s="353">
        <f>'5. SchD - Staffing Information'!$N$32</f>
        <v>0</v>
      </c>
      <c r="WW4" s="353">
        <f>'5. SchD - Staffing Information'!$N$33</f>
        <v>0</v>
      </c>
      <c r="WX4" s="353">
        <f>'5. SchD - Staffing Information'!$N$34</f>
        <v>0</v>
      </c>
      <c r="WY4" s="353">
        <f>'5. SchD - Staffing Information'!$N$35</f>
        <v>0</v>
      </c>
      <c r="WZ4" s="353">
        <f>'5. SchD - Staffing Information'!$N$36</f>
        <v>0</v>
      </c>
      <c r="XA4" s="353">
        <f>'5. SchD - Staffing Information'!$N$37</f>
        <v>0</v>
      </c>
      <c r="XB4" s="353">
        <f>'5. SchD - Staffing Information'!$N$38</f>
        <v>0</v>
      </c>
      <c r="XC4" s="353">
        <f>'5. SchD - Staffing Information'!$N$39</f>
        <v>0</v>
      </c>
      <c r="XD4" s="353">
        <f>'5. SchD - Staffing Information'!$N$40</f>
        <v>0</v>
      </c>
      <c r="XE4" s="353">
        <f>'5. SchD - Staffing Information'!$N$41</f>
        <v>0</v>
      </c>
      <c r="XF4" s="353">
        <f>'5. SchD - Staffing Information'!$N$42</f>
        <v>0</v>
      </c>
      <c r="XG4" s="353">
        <f>'5. SchD - Staffing Information'!$N$43</f>
        <v>0</v>
      </c>
      <c r="XH4" s="353">
        <f>'5. SchD - Staffing Information'!$N$44</f>
        <v>0</v>
      </c>
      <c r="XI4" s="353">
        <f>'5. SchD - Staffing Information'!$N$45</f>
        <v>0</v>
      </c>
      <c r="XJ4" s="353">
        <f>'5. SchD - Staffing Information'!$N$46</f>
        <v>0</v>
      </c>
      <c r="XK4" s="353">
        <f>'5. SchD - Staffing Information'!$N$47</f>
        <v>0</v>
      </c>
      <c r="XL4" s="353">
        <f>'5. SchD - Staffing Information'!$N$48</f>
        <v>0</v>
      </c>
      <c r="XM4" s="353">
        <f>'5. SchD - Staffing Information'!$N$49</f>
        <v>0</v>
      </c>
      <c r="XN4" s="353">
        <f>'5. SchD - Staffing Information'!$N$50</f>
        <v>0</v>
      </c>
      <c r="XO4" s="353">
        <f>'5. SchD - Staffing Information'!$O$9</f>
        <v>0</v>
      </c>
      <c r="XP4" s="353">
        <f>'5. SchD - Staffing Information'!$O$10</f>
        <v>0</v>
      </c>
      <c r="XQ4" s="353">
        <f>'5. SchD - Staffing Information'!$O$11</f>
        <v>0</v>
      </c>
      <c r="XR4" s="353">
        <f>'5. SchD - Staffing Information'!$O$12</f>
        <v>0</v>
      </c>
      <c r="XS4" s="353">
        <f>'5. SchD - Staffing Information'!$O$13</f>
        <v>0</v>
      </c>
      <c r="XT4" s="353">
        <f>'5. SchD - Staffing Information'!$O$14</f>
        <v>0</v>
      </c>
      <c r="XU4" s="353">
        <f>'5. SchD - Staffing Information'!$O$15</f>
        <v>0</v>
      </c>
      <c r="XV4" s="353">
        <f>'5. SchD - Staffing Information'!$O$16</f>
        <v>0</v>
      </c>
      <c r="XW4" s="353">
        <f>'5. SchD - Staffing Information'!$O$17</f>
        <v>0</v>
      </c>
      <c r="XX4" s="353">
        <f>'5. SchD - Staffing Information'!$O$18</f>
        <v>0</v>
      </c>
      <c r="XY4" s="353">
        <f>'5. SchD - Staffing Information'!$O$19</f>
        <v>0</v>
      </c>
      <c r="XZ4" s="353">
        <f>'5. SchD - Staffing Information'!$O$20</f>
        <v>0</v>
      </c>
      <c r="YA4" s="353">
        <f>'5. SchD - Staffing Information'!$O$21</f>
        <v>0</v>
      </c>
      <c r="YB4" s="353">
        <f>'5. SchD - Staffing Information'!$O$22</f>
        <v>0</v>
      </c>
      <c r="YC4" s="353">
        <f>'5. SchD - Staffing Information'!$O$23</f>
        <v>0</v>
      </c>
      <c r="YD4" s="353">
        <f>'5. SchD - Staffing Information'!$O$26</f>
        <v>0</v>
      </c>
      <c r="YE4" s="353">
        <f>'5. SchD - Staffing Information'!$O$27</f>
        <v>0</v>
      </c>
      <c r="YF4" s="353">
        <f>'5. SchD - Staffing Information'!$O$28</f>
        <v>0</v>
      </c>
      <c r="YG4" s="353">
        <f>'5. SchD - Staffing Information'!$O$29</f>
        <v>0</v>
      </c>
      <c r="YH4" s="353">
        <f>'5. SchD - Staffing Information'!$O$30</f>
        <v>0</v>
      </c>
      <c r="YI4" s="353">
        <f>'5. SchD - Staffing Information'!$O$31</f>
        <v>0</v>
      </c>
      <c r="YJ4" s="353">
        <f>'5. SchD - Staffing Information'!$O$32</f>
        <v>0</v>
      </c>
      <c r="YK4" s="353">
        <f>'5. SchD - Staffing Information'!$O$33</f>
        <v>0</v>
      </c>
      <c r="YL4" s="353">
        <f>'5. SchD - Staffing Information'!$O$34</f>
        <v>0</v>
      </c>
      <c r="YM4" s="353">
        <f>'5. SchD - Staffing Information'!$O$35</f>
        <v>0</v>
      </c>
      <c r="YN4" s="353">
        <f>'5. SchD - Staffing Information'!$O$36</f>
        <v>0</v>
      </c>
      <c r="YO4" s="353">
        <f>'5. SchD - Staffing Information'!$O$37</f>
        <v>0</v>
      </c>
      <c r="YP4" s="353">
        <f>'5. SchD - Staffing Information'!$O$38</f>
        <v>0</v>
      </c>
      <c r="YQ4" s="353">
        <f>'5. SchD - Staffing Information'!$O$39</f>
        <v>0</v>
      </c>
      <c r="YR4" s="353">
        <f>'5. SchD - Staffing Information'!$O$40</f>
        <v>0</v>
      </c>
      <c r="YS4" s="353">
        <f>'5. SchD - Staffing Information'!$O$41</f>
        <v>0</v>
      </c>
      <c r="YT4" s="353">
        <f>'5. SchD - Staffing Information'!$O$42</f>
        <v>0</v>
      </c>
      <c r="YU4" s="353">
        <f>'5. SchD - Staffing Information'!$O$43</f>
        <v>0</v>
      </c>
      <c r="YV4" s="353">
        <f>'5. SchD - Staffing Information'!$O$44</f>
        <v>0</v>
      </c>
      <c r="YW4" s="353">
        <f>'5. SchD - Staffing Information'!$O$45</f>
        <v>0</v>
      </c>
      <c r="YX4" s="353">
        <f>'5. SchD - Staffing Information'!$O$46</f>
        <v>0</v>
      </c>
      <c r="YY4" s="353">
        <f>'5. SchD - Staffing Information'!$O$47</f>
        <v>0</v>
      </c>
      <c r="YZ4" s="353">
        <f>'5. SchD - Staffing Information'!$O$48</f>
        <v>0</v>
      </c>
      <c r="ZA4" s="353">
        <f>'5. SchD - Staffing Information'!$O$49</f>
        <v>0</v>
      </c>
      <c r="ZB4" s="353">
        <f>'5. SchD - Staffing Information'!$O$50</f>
        <v>0</v>
      </c>
      <c r="ZC4" s="353">
        <f>'5. SchD - Staffing Information'!$P$9</f>
        <v>0</v>
      </c>
      <c r="ZD4" s="353">
        <f>'5. SchD - Staffing Information'!$P$10</f>
        <v>0</v>
      </c>
      <c r="ZE4" s="353">
        <f>'5. SchD - Staffing Information'!$P$11</f>
        <v>0</v>
      </c>
      <c r="ZF4" s="353">
        <f>'5. SchD - Staffing Information'!$P$12</f>
        <v>0</v>
      </c>
      <c r="ZG4" s="353">
        <f>'5. SchD - Staffing Information'!$P$13</f>
        <v>0</v>
      </c>
      <c r="ZH4" s="353">
        <f>'5. SchD - Staffing Information'!$P$14</f>
        <v>0</v>
      </c>
      <c r="ZI4" s="353">
        <f>'5. SchD - Staffing Information'!$P$15</f>
        <v>0</v>
      </c>
      <c r="ZJ4" s="353">
        <f>'5. SchD - Staffing Information'!$P$16</f>
        <v>0</v>
      </c>
      <c r="ZK4" s="353">
        <f>'5. SchD - Staffing Information'!$P$17</f>
        <v>0</v>
      </c>
      <c r="ZL4" s="353">
        <f>'5. SchD - Staffing Information'!$P$18</f>
        <v>0</v>
      </c>
      <c r="ZM4" s="353">
        <f>'5. SchD - Staffing Information'!$P$19</f>
        <v>0</v>
      </c>
      <c r="ZN4" s="353">
        <f>'5. SchD - Staffing Information'!$P$20</f>
        <v>0</v>
      </c>
      <c r="ZO4" s="353">
        <f>'5. SchD - Staffing Information'!$P$21</f>
        <v>0</v>
      </c>
      <c r="ZP4" s="353">
        <f>'5. SchD - Staffing Information'!$P$22</f>
        <v>0</v>
      </c>
      <c r="ZQ4" s="353">
        <f>'5. SchD - Staffing Information'!$P$23</f>
        <v>0</v>
      </c>
      <c r="ZR4" s="353">
        <f>'5. SchD - Staffing Information'!$P$26</f>
        <v>0</v>
      </c>
      <c r="ZS4" s="353">
        <f>'5. SchD - Staffing Information'!$P$27</f>
        <v>0</v>
      </c>
      <c r="ZT4" s="353">
        <f>'5. SchD - Staffing Information'!$P$28</f>
        <v>0</v>
      </c>
      <c r="ZU4" s="353">
        <f>'5. SchD - Staffing Information'!$P$29</f>
        <v>0</v>
      </c>
      <c r="ZV4" s="353">
        <f>'5. SchD - Staffing Information'!$P$30</f>
        <v>0</v>
      </c>
      <c r="ZW4" s="353">
        <f>'5. SchD - Staffing Information'!$P$31</f>
        <v>0</v>
      </c>
      <c r="ZX4" s="353">
        <f>'5. SchD - Staffing Information'!$P$32</f>
        <v>0</v>
      </c>
      <c r="ZY4" s="353">
        <f>'5. SchD - Staffing Information'!$P$33</f>
        <v>0</v>
      </c>
      <c r="ZZ4" s="353">
        <f>'5. SchD - Staffing Information'!$P$34</f>
        <v>0</v>
      </c>
      <c r="AAA4" s="353">
        <f>'5. SchD - Staffing Information'!$P$35</f>
        <v>0</v>
      </c>
      <c r="AAB4" s="353">
        <f>'5. SchD - Staffing Information'!$P$36</f>
        <v>0</v>
      </c>
      <c r="AAC4" s="353">
        <f>'5. SchD - Staffing Information'!$P$37</f>
        <v>0</v>
      </c>
      <c r="AAD4" s="353">
        <f>'5. SchD - Staffing Information'!$P$38</f>
        <v>0</v>
      </c>
      <c r="AAE4" s="353">
        <f>'5. SchD - Staffing Information'!$P$39</f>
        <v>0</v>
      </c>
      <c r="AAF4" s="353">
        <f>'5. SchD - Staffing Information'!$P$40</f>
        <v>0</v>
      </c>
      <c r="AAG4" s="353">
        <f>'5. SchD - Staffing Information'!$P$41</f>
        <v>0</v>
      </c>
      <c r="AAH4" s="353">
        <f>'5. SchD - Staffing Information'!$P$42</f>
        <v>0</v>
      </c>
      <c r="AAI4" s="353">
        <f>'5. SchD - Staffing Information'!$P$43</f>
        <v>0</v>
      </c>
      <c r="AAJ4" s="353">
        <f>'5. SchD - Staffing Information'!$P$44</f>
        <v>0</v>
      </c>
      <c r="AAK4" s="353">
        <f>'5. SchD - Staffing Information'!$P$45</f>
        <v>0</v>
      </c>
      <c r="AAL4" s="353">
        <f>'5. SchD - Staffing Information'!$P$46</f>
        <v>0</v>
      </c>
      <c r="AAM4" s="353">
        <f>'5. SchD - Staffing Information'!$P$47</f>
        <v>0</v>
      </c>
      <c r="AAN4" s="353">
        <f>'5. SchD - Staffing Information'!$P$48</f>
        <v>0</v>
      </c>
      <c r="AAO4" s="353">
        <f>'5. SchD - Staffing Information'!$P$49</f>
        <v>0</v>
      </c>
      <c r="AAP4" s="353">
        <f>'5. SchD - Staffing Information'!$P$50</f>
        <v>0</v>
      </c>
      <c r="AAQ4" s="353">
        <f>'5. SchD - Staffing Information'!$Q$9</f>
        <v>0</v>
      </c>
      <c r="AAR4" s="353">
        <f>'5. SchD - Staffing Information'!$Q$10</f>
        <v>0</v>
      </c>
      <c r="AAS4" s="353">
        <f>'5. SchD - Staffing Information'!$Q$11</f>
        <v>0</v>
      </c>
      <c r="AAT4" s="353">
        <f>'5. SchD - Staffing Information'!$Q$12</f>
        <v>0</v>
      </c>
      <c r="AAU4" s="353">
        <f>'5. SchD - Staffing Information'!$Q$13</f>
        <v>0</v>
      </c>
      <c r="AAV4" s="353">
        <f>'5. SchD - Staffing Information'!$Q$14</f>
        <v>0</v>
      </c>
      <c r="AAW4" s="353">
        <f>'5. SchD - Staffing Information'!$Q$15</f>
        <v>0</v>
      </c>
      <c r="AAX4" s="353">
        <f>'5. SchD - Staffing Information'!$Q$16</f>
        <v>0</v>
      </c>
      <c r="AAY4" s="353">
        <f>'5. SchD - Staffing Information'!$Q$17</f>
        <v>0</v>
      </c>
      <c r="AAZ4" s="353">
        <f>'5. SchD - Staffing Information'!$Q$18</f>
        <v>0</v>
      </c>
      <c r="ABA4" s="353">
        <f>'5. SchD - Staffing Information'!$Q$19</f>
        <v>0</v>
      </c>
      <c r="ABB4" s="353">
        <f>'5. SchD - Staffing Information'!$Q$20</f>
        <v>0</v>
      </c>
      <c r="ABC4" s="353">
        <f>'5. SchD - Staffing Information'!$Q$21</f>
        <v>0</v>
      </c>
      <c r="ABD4" s="353">
        <f>'5. SchD - Staffing Information'!$Q$22</f>
        <v>0</v>
      </c>
      <c r="ABE4" s="353">
        <f>'5. SchD - Staffing Information'!$Q$23</f>
        <v>0</v>
      </c>
      <c r="ABF4" s="353">
        <f>'5. SchD - Staffing Information'!$Q$26</f>
        <v>0</v>
      </c>
      <c r="ABG4" s="353">
        <f>'5. SchD - Staffing Information'!$Q$27</f>
        <v>0</v>
      </c>
      <c r="ABH4" s="353">
        <f>'5. SchD - Staffing Information'!$Q$28</f>
        <v>0</v>
      </c>
      <c r="ABI4" s="353">
        <f>'5. SchD - Staffing Information'!$Q$29</f>
        <v>0</v>
      </c>
      <c r="ABJ4" s="353">
        <f>'5. SchD - Staffing Information'!$Q$30</f>
        <v>0</v>
      </c>
      <c r="ABK4" s="353">
        <f>'5. SchD - Staffing Information'!$Q$31</f>
        <v>0</v>
      </c>
      <c r="ABL4" s="353">
        <f>'5. SchD - Staffing Information'!$Q$32</f>
        <v>0</v>
      </c>
      <c r="ABM4" s="353">
        <f>'5. SchD - Staffing Information'!$Q$33</f>
        <v>0</v>
      </c>
      <c r="ABN4" s="353">
        <f>'5. SchD - Staffing Information'!$Q$34</f>
        <v>0</v>
      </c>
      <c r="ABO4" s="353">
        <f>'5. SchD - Staffing Information'!$Q$35</f>
        <v>0</v>
      </c>
      <c r="ABP4" s="353">
        <f>'5. SchD - Staffing Information'!$Q$36</f>
        <v>0</v>
      </c>
      <c r="ABQ4" s="353">
        <f>'5. SchD - Staffing Information'!$Q$37</f>
        <v>0</v>
      </c>
      <c r="ABR4" s="353">
        <f>'5. SchD - Staffing Information'!$Q$38</f>
        <v>0</v>
      </c>
      <c r="ABS4" s="353">
        <f>'5. SchD - Staffing Information'!$Q$39</f>
        <v>0</v>
      </c>
      <c r="ABT4" s="353">
        <f>'5. SchD - Staffing Information'!$Q$40</f>
        <v>0</v>
      </c>
      <c r="ABU4" s="353">
        <f>'5. SchD - Staffing Information'!$Q$41</f>
        <v>0</v>
      </c>
      <c r="ABV4" s="353">
        <f>'5. SchD - Staffing Information'!$Q$42</f>
        <v>0</v>
      </c>
      <c r="ABW4" s="353">
        <f>'5. SchD - Staffing Information'!$Q$43</f>
        <v>0</v>
      </c>
      <c r="ABX4" s="353">
        <f>'5. SchD - Staffing Information'!$Q$44</f>
        <v>0</v>
      </c>
      <c r="ABY4" s="353">
        <f>'5. SchD - Staffing Information'!$Q$45</f>
        <v>0</v>
      </c>
      <c r="ABZ4" s="353">
        <f>'5. SchD - Staffing Information'!$Q$46</f>
        <v>0</v>
      </c>
      <c r="ACA4" s="353">
        <f>'5. SchD - Staffing Information'!$Q$47</f>
        <v>0</v>
      </c>
      <c r="ACB4" s="353">
        <f>'5. SchD - Staffing Information'!$Q$48</f>
        <v>0</v>
      </c>
      <c r="ACC4" s="353">
        <f>'5. SchD - Staffing Information'!$Q$49</f>
        <v>0</v>
      </c>
      <c r="ACD4" s="353">
        <f>'5. SchD - Staffing Information'!$Q$50</f>
        <v>0</v>
      </c>
      <c r="ACE4" s="353">
        <f>'5. SchD - Staffing Information'!$R$9</f>
        <v>0</v>
      </c>
      <c r="ACF4" s="353">
        <f>'5. SchD - Staffing Information'!$R$10</f>
        <v>0</v>
      </c>
      <c r="ACG4" s="353">
        <f>'5. SchD - Staffing Information'!$R$11</f>
        <v>0</v>
      </c>
      <c r="ACH4" s="353">
        <f>'5. SchD - Staffing Information'!$R$12</f>
        <v>0</v>
      </c>
      <c r="ACI4" s="353">
        <f>'5. SchD - Staffing Information'!$R$13</f>
        <v>0</v>
      </c>
      <c r="ACJ4" s="353">
        <f>'5. SchD - Staffing Information'!$R$14</f>
        <v>0</v>
      </c>
      <c r="ACK4" s="353">
        <f>'5. SchD - Staffing Information'!$R$15</f>
        <v>0</v>
      </c>
      <c r="ACL4" s="353">
        <f>'5. SchD - Staffing Information'!$R$16</f>
        <v>0</v>
      </c>
      <c r="ACM4" s="353">
        <f>'5. SchD - Staffing Information'!$R$17</f>
        <v>0</v>
      </c>
      <c r="ACN4" s="353">
        <f>'5. SchD - Staffing Information'!$R$18</f>
        <v>0</v>
      </c>
      <c r="ACO4" s="353">
        <f>'5. SchD - Staffing Information'!$R$19</f>
        <v>0</v>
      </c>
      <c r="ACP4" s="353">
        <f>'5. SchD - Staffing Information'!$R$20</f>
        <v>0</v>
      </c>
      <c r="ACQ4" s="353">
        <f>'5. SchD - Staffing Information'!$R$21</f>
        <v>0</v>
      </c>
      <c r="ACR4" s="353">
        <f>'5. SchD - Staffing Information'!$R$22</f>
        <v>0</v>
      </c>
      <c r="ACS4" s="353">
        <f>'5. SchD - Staffing Information'!$R$23</f>
        <v>0</v>
      </c>
      <c r="ACT4" s="353">
        <f>'5. SchD - Staffing Information'!$R$26</f>
        <v>0</v>
      </c>
      <c r="ACU4" s="353">
        <f>'5. SchD - Staffing Information'!$R$27</f>
        <v>0</v>
      </c>
      <c r="ACV4" s="353">
        <f>'5. SchD - Staffing Information'!$R$28</f>
        <v>0</v>
      </c>
      <c r="ACW4" s="353">
        <f>'5. SchD - Staffing Information'!$R$29</f>
        <v>0</v>
      </c>
      <c r="ACX4" s="353">
        <f>'5. SchD - Staffing Information'!$R$30</f>
        <v>0</v>
      </c>
      <c r="ACY4" s="353">
        <f>'5. SchD - Staffing Information'!$R$31</f>
        <v>0</v>
      </c>
      <c r="ACZ4" s="353">
        <f>'5. SchD - Staffing Information'!$R$32</f>
        <v>0</v>
      </c>
      <c r="ADA4" s="353">
        <f>'5. SchD - Staffing Information'!$R$33</f>
        <v>0</v>
      </c>
      <c r="ADB4" s="353">
        <f>'5. SchD - Staffing Information'!$R$34</f>
        <v>0</v>
      </c>
      <c r="ADC4" s="353">
        <f>'5. SchD - Staffing Information'!$R$35</f>
        <v>0</v>
      </c>
      <c r="ADD4" s="353">
        <f>'5. SchD - Staffing Information'!$R$36</f>
        <v>0</v>
      </c>
      <c r="ADE4" s="353">
        <f>'5. SchD - Staffing Information'!$R$37</f>
        <v>0</v>
      </c>
      <c r="ADF4" s="353">
        <f>'5. SchD - Staffing Information'!$R$38</f>
        <v>0</v>
      </c>
      <c r="ADG4" s="353">
        <f>'5. SchD - Staffing Information'!$R$39</f>
        <v>0</v>
      </c>
      <c r="ADH4" s="353">
        <f>'5. SchD - Staffing Information'!$R$40</f>
        <v>0</v>
      </c>
      <c r="ADI4" s="353">
        <f>'5. SchD - Staffing Information'!$R$41</f>
        <v>0</v>
      </c>
      <c r="ADJ4" s="353">
        <f>'5. SchD - Staffing Information'!$R$42</f>
        <v>0</v>
      </c>
      <c r="ADK4" s="353">
        <f>'5. SchD - Staffing Information'!$R$43</f>
        <v>0</v>
      </c>
      <c r="ADL4" s="353">
        <f>'5. SchD - Staffing Information'!$R$44</f>
        <v>0</v>
      </c>
      <c r="ADM4" s="353">
        <f>'5. SchD - Staffing Information'!$R$45</f>
        <v>0</v>
      </c>
      <c r="ADN4" s="353">
        <f>'5. SchD - Staffing Information'!$R$46</f>
        <v>0</v>
      </c>
      <c r="ADO4" s="353">
        <f>'5. SchD - Staffing Information'!$R$47</f>
        <v>0</v>
      </c>
      <c r="ADP4" s="353">
        <f>'5. SchD - Staffing Information'!$R$48</f>
        <v>0</v>
      </c>
      <c r="ADQ4" s="353">
        <f>'5. SchD - Staffing Information'!$R$49</f>
        <v>0</v>
      </c>
      <c r="ADR4" s="353">
        <f>'5. SchD - Staffing Information'!$R$50</f>
        <v>0</v>
      </c>
      <c r="ADS4" s="336" t="str">
        <f>'5. SchD - Staffing Information'!$S$9</f>
        <v>Yes/No</v>
      </c>
      <c r="ADT4" s="336" t="str">
        <f>'5. SchD - Staffing Information'!$S$10</f>
        <v>Yes/No</v>
      </c>
      <c r="ADU4" s="336" t="str">
        <f>'5. SchD - Staffing Information'!$S$11</f>
        <v>Yes/No</v>
      </c>
      <c r="ADV4" s="336" t="str">
        <f>'5. SchD - Staffing Information'!$S$12</f>
        <v>Yes/No</v>
      </c>
      <c r="ADW4" s="336" t="str">
        <f>'5. SchD - Staffing Information'!$S$13</f>
        <v>Yes/No</v>
      </c>
      <c r="ADX4" s="336" t="str">
        <f>'5. SchD - Staffing Information'!$S$14</f>
        <v>Yes/No</v>
      </c>
      <c r="ADY4" s="336" t="str">
        <f>'5. SchD - Staffing Information'!$S$15</f>
        <v>Yes/No</v>
      </c>
      <c r="ADZ4" s="336" t="str">
        <f>'5. SchD - Staffing Information'!$S$16</f>
        <v>Yes/No</v>
      </c>
      <c r="AEA4" s="336" t="str">
        <f>'5. SchD - Staffing Information'!$S$17</f>
        <v>Yes/No</v>
      </c>
      <c r="AEB4" s="336" t="str">
        <f>'5. SchD - Staffing Information'!$S$18</f>
        <v>Yes/No</v>
      </c>
      <c r="AEC4" s="336" t="str">
        <f>'5. SchD - Staffing Information'!$S$19</f>
        <v>Yes/No</v>
      </c>
      <c r="AED4" s="336" t="str">
        <f>'5. SchD - Staffing Information'!$S$20</f>
        <v>Yes/No</v>
      </c>
      <c r="AEE4" s="336" t="str">
        <f>'5. SchD - Staffing Information'!$S$21</f>
        <v>Yes/No</v>
      </c>
      <c r="AEF4" s="339" t="str">
        <f>'5. SchD - Staffing Information'!$S$26</f>
        <v>Yes/No</v>
      </c>
      <c r="AEG4" s="339" t="str">
        <f>'5. SchD - Staffing Information'!$S$27</f>
        <v>Yes/No</v>
      </c>
      <c r="AEH4" s="339" t="str">
        <f>'5. SchD - Staffing Information'!$S$28</f>
        <v>Yes/No</v>
      </c>
      <c r="AEI4" s="339" t="str">
        <f>'5. SchD - Staffing Information'!$S$29</f>
        <v>Yes/No</v>
      </c>
      <c r="AEJ4" s="339" t="str">
        <f>'5. SchD - Staffing Information'!$S$30</f>
        <v>Yes/No</v>
      </c>
      <c r="AEK4" s="339" t="str">
        <f>'5. SchD - Staffing Information'!$S$31</f>
        <v>Yes/No</v>
      </c>
      <c r="AEL4" s="339" t="str">
        <f>'5. SchD - Staffing Information'!$S$32</f>
        <v>Yes/No</v>
      </c>
      <c r="AEM4" s="339" t="str">
        <f>'5. SchD - Staffing Information'!$S$33</f>
        <v>Yes/No</v>
      </c>
      <c r="AEN4" s="339" t="str">
        <f>'5. SchD - Staffing Information'!$S$34</f>
        <v>Yes/No</v>
      </c>
      <c r="AEO4" s="339" t="str">
        <f>'5. SchD - Staffing Information'!$S$35</f>
        <v>Yes/No</v>
      </c>
      <c r="AEP4" s="339" t="str">
        <f>'5. SchD - Staffing Information'!$S$36</f>
        <v>Yes/No</v>
      </c>
      <c r="AEQ4" s="339" t="str">
        <f>'5. SchD - Staffing Information'!$S$37</f>
        <v>Yes/No</v>
      </c>
      <c r="AER4" s="339" t="str">
        <f>'5. SchD - Staffing Information'!$S$38</f>
        <v>Yes/No</v>
      </c>
      <c r="AES4" s="339" t="str">
        <f>'5. SchD - Staffing Information'!$S$39</f>
        <v>Yes/No</v>
      </c>
      <c r="AET4" s="339" t="str">
        <f>'5. SchD - Staffing Information'!$S$40</f>
        <v>Yes/No</v>
      </c>
      <c r="AEU4" s="339" t="str">
        <f>'5. SchD - Staffing Information'!$S$41</f>
        <v>Yes/No</v>
      </c>
      <c r="AEV4" s="339" t="str">
        <f>'5. SchD - Staffing Information'!$S$42</f>
        <v>Yes/No</v>
      </c>
      <c r="AEW4" s="339" t="str">
        <f>'5. SchD - Staffing Information'!$S$43</f>
        <v>Yes/No</v>
      </c>
      <c r="AEX4" s="339" t="str">
        <f>'5. SchD - Staffing Information'!$S$44</f>
        <v>Yes/No</v>
      </c>
      <c r="AEY4" s="339" t="str">
        <f>'5. SchD - Staffing Information'!$S$45</f>
        <v>Yes/No</v>
      </c>
      <c r="AEZ4" s="339" t="str">
        <f>'5. SchD - Staffing Information'!$S$46</f>
        <v>Yes/No</v>
      </c>
      <c r="AFA4" s="339" t="str">
        <f>'5. SchD - Staffing Information'!$S$47</f>
        <v>Yes/No</v>
      </c>
      <c r="AFB4" s="339" t="str">
        <f>'5. SchD - Staffing Information'!$S$48</f>
        <v>Yes/No</v>
      </c>
      <c r="AFC4" s="339" t="str">
        <f>'5. SchD - Staffing Information'!$S$49</f>
        <v>Yes/No</v>
      </c>
      <c r="AFD4" s="339" t="str">
        <f>'5. SchD - Staffing Information'!$S$50</f>
        <v>Yes/No</v>
      </c>
      <c r="AFE4" s="339" t="str">
        <f>'5. SchD - Staffing Information'!$T$9</f>
        <v>Yes/No</v>
      </c>
      <c r="AFF4" s="339" t="str">
        <f>'5. SchD - Staffing Information'!$T$10</f>
        <v>Yes/No</v>
      </c>
      <c r="AFG4" s="339" t="str">
        <f>'5. SchD - Staffing Information'!$T$11</f>
        <v>Yes/No</v>
      </c>
      <c r="AFH4" s="339" t="str">
        <f>'5. SchD - Staffing Information'!$T$12</f>
        <v>Yes/No</v>
      </c>
      <c r="AFI4" s="339" t="str">
        <f>'5. SchD - Staffing Information'!$T$13</f>
        <v>Yes/No</v>
      </c>
      <c r="AFJ4" s="339" t="str">
        <f>'5. SchD - Staffing Information'!$T$14</f>
        <v>Yes/No</v>
      </c>
      <c r="AFK4" s="339" t="str">
        <f>'5. SchD - Staffing Information'!$T$15</f>
        <v>Yes/No</v>
      </c>
      <c r="AFL4" s="339" t="str">
        <f>'5. SchD - Staffing Information'!$T$16</f>
        <v>Yes/No</v>
      </c>
      <c r="AFM4" s="339" t="str">
        <f>'5. SchD - Staffing Information'!$T$17</f>
        <v>Yes/No</v>
      </c>
      <c r="AFN4" s="339" t="str">
        <f>'5. SchD - Staffing Information'!$T$18</f>
        <v>Yes/No</v>
      </c>
      <c r="AFO4" s="339" t="str">
        <f>'5. SchD - Staffing Information'!$T$19</f>
        <v>Yes/No</v>
      </c>
      <c r="AFP4" s="339" t="str">
        <f>'5. SchD - Staffing Information'!$T$20</f>
        <v>Yes/No</v>
      </c>
      <c r="AFQ4" s="339" t="str">
        <f>'5. SchD - Staffing Information'!$T$21</f>
        <v>Yes/No</v>
      </c>
      <c r="AFR4" s="336" t="str">
        <f>'5. SchD - Staffing Information'!$T$26</f>
        <v>Yes/No</v>
      </c>
      <c r="AFS4" s="336" t="str">
        <f>'5. SchD - Staffing Information'!$T$27</f>
        <v>Yes/No</v>
      </c>
      <c r="AFT4" s="336" t="str">
        <f>'5. SchD - Staffing Information'!$T$28</f>
        <v>Yes/No</v>
      </c>
      <c r="AFU4" s="336" t="str">
        <f>'5. SchD - Staffing Information'!$T$29</f>
        <v>Yes/No</v>
      </c>
      <c r="AFV4" s="336" t="str">
        <f>'5. SchD - Staffing Information'!$T$30</f>
        <v>Yes/No</v>
      </c>
      <c r="AFW4" s="336" t="str">
        <f>'5. SchD - Staffing Information'!$T$31</f>
        <v>Yes/No</v>
      </c>
      <c r="AFX4" s="336" t="str">
        <f>'5. SchD - Staffing Information'!$T$32</f>
        <v>Yes/No</v>
      </c>
      <c r="AFY4" s="336" t="str">
        <f>'5. SchD - Staffing Information'!$T$33</f>
        <v>Yes/No</v>
      </c>
      <c r="AFZ4" s="336" t="str">
        <f>'5. SchD - Staffing Information'!$T$34</f>
        <v>Yes/No</v>
      </c>
      <c r="AGA4" s="336" t="str">
        <f>'5. SchD - Staffing Information'!$T$35</f>
        <v>Yes/No</v>
      </c>
      <c r="AGB4" s="336" t="str">
        <f>'5. SchD - Staffing Information'!$T$36</f>
        <v>Yes/No</v>
      </c>
      <c r="AGC4" s="336" t="str">
        <f>'5. SchD - Staffing Information'!$T$37</f>
        <v>Yes/No</v>
      </c>
      <c r="AGD4" s="336" t="str">
        <f>'5. SchD - Staffing Information'!$T$38</f>
        <v>Yes/No</v>
      </c>
      <c r="AGE4" s="336" t="str">
        <f>'5. SchD - Staffing Information'!$T$39</f>
        <v>Yes/No</v>
      </c>
      <c r="AGF4" s="336" t="str">
        <f>'5. SchD - Staffing Information'!$T$40</f>
        <v>Yes/No</v>
      </c>
      <c r="AGG4" s="336" t="str">
        <f>'5. SchD - Staffing Information'!$T$41</f>
        <v>Yes/No</v>
      </c>
      <c r="AGH4" s="336" t="str">
        <f>'5. SchD - Staffing Information'!$T$42</f>
        <v>Yes/No</v>
      </c>
      <c r="AGI4" s="336" t="str">
        <f>'5. SchD - Staffing Information'!$T$43</f>
        <v>Yes/No</v>
      </c>
      <c r="AGJ4" s="336" t="str">
        <f>'5. SchD - Staffing Information'!$T$44</f>
        <v>Yes/No</v>
      </c>
      <c r="AGK4" s="336" t="str">
        <f>'5. SchD - Staffing Information'!$T$45</f>
        <v>Yes/No</v>
      </c>
      <c r="AGL4" s="336" t="str">
        <f>'5. SchD - Staffing Information'!$T$46</f>
        <v>Yes/No</v>
      </c>
      <c r="AGM4" s="336" t="str">
        <f>'5. SchD - Staffing Information'!$T$47</f>
        <v>Yes/No</v>
      </c>
      <c r="AGN4" s="336" t="str">
        <f>'5. SchD - Staffing Information'!$T$48</f>
        <v>Yes/No</v>
      </c>
      <c r="AGO4" s="336" t="str">
        <f>'5. SchD - Staffing Information'!$T$49</f>
        <v>Yes/No</v>
      </c>
      <c r="AGP4" s="336" t="str">
        <f>'5. SchD - Staffing Information'!$T$50</f>
        <v>Yes/No</v>
      </c>
      <c r="AGQ4" s="337">
        <f>'5. SchD - Staffing Information'!$U$9</f>
        <v>0</v>
      </c>
      <c r="AGR4" s="337">
        <f>'5. SchD - Staffing Information'!$U$10</f>
        <v>0</v>
      </c>
      <c r="AGS4" s="337">
        <f>'5. SchD - Staffing Information'!$U$11</f>
        <v>0</v>
      </c>
      <c r="AGT4" s="337">
        <f>'5. SchD - Staffing Information'!$U$12</f>
        <v>0</v>
      </c>
      <c r="AGU4" s="337">
        <f>'5. SchD - Staffing Information'!$U$13</f>
        <v>0</v>
      </c>
      <c r="AGV4" s="337">
        <f>'5. SchD - Staffing Information'!$U$14</f>
        <v>0</v>
      </c>
      <c r="AGW4" s="337">
        <f>'5. SchD - Staffing Information'!$U$15</f>
        <v>0</v>
      </c>
      <c r="AGX4" s="337">
        <f>'5. SchD - Staffing Information'!$U$16</f>
        <v>0</v>
      </c>
      <c r="AGY4" s="337">
        <f>'5. SchD - Staffing Information'!$U$17</f>
        <v>0</v>
      </c>
      <c r="AGZ4" s="337">
        <f>'5. SchD - Staffing Information'!$U$18</f>
        <v>0</v>
      </c>
      <c r="AHA4" s="337">
        <f>'5. SchD - Staffing Information'!$U$19</f>
        <v>0</v>
      </c>
      <c r="AHB4" s="337">
        <f>'5. SchD - Staffing Information'!$U$20</f>
        <v>0</v>
      </c>
      <c r="AHC4" s="337">
        <f>'5. SchD - Staffing Information'!$U$21</f>
        <v>0</v>
      </c>
      <c r="AHD4" s="344">
        <f>'5. SchD - Staffing Information'!$U$26</f>
        <v>0</v>
      </c>
      <c r="AHE4" s="344">
        <f>'5. SchD - Staffing Information'!$U$27</f>
        <v>0</v>
      </c>
      <c r="AHF4" s="344">
        <f>'5. SchD - Staffing Information'!$U$28</f>
        <v>0</v>
      </c>
      <c r="AHG4" s="344">
        <f>'5. SchD - Staffing Information'!$U$29</f>
        <v>0</v>
      </c>
      <c r="AHH4" s="344">
        <f>'5. SchD - Staffing Information'!$U$30</f>
        <v>0</v>
      </c>
      <c r="AHI4" s="337">
        <f>'5. SchD - Staffing Information'!$U$31</f>
        <v>0</v>
      </c>
      <c r="AHJ4" s="337">
        <f>'5. SchD - Staffing Information'!$U$32</f>
        <v>0</v>
      </c>
      <c r="AHK4" s="337">
        <f>'5. SchD - Staffing Information'!$U$33</f>
        <v>0</v>
      </c>
      <c r="AHL4" s="337">
        <f>'5. SchD - Staffing Information'!$U$34</f>
        <v>0</v>
      </c>
      <c r="AHM4" s="337">
        <f>'5. SchD - Staffing Information'!$U$35</f>
        <v>0</v>
      </c>
      <c r="AHN4" s="337">
        <f>'5. SchD - Staffing Information'!$U$36</f>
        <v>0</v>
      </c>
      <c r="AHO4" s="337">
        <f>'5. SchD - Staffing Information'!$U$37</f>
        <v>0</v>
      </c>
      <c r="AHP4" s="337">
        <f>'5. SchD - Staffing Information'!$U$38</f>
        <v>0</v>
      </c>
      <c r="AHQ4" s="337">
        <f>'5. SchD - Staffing Information'!$U$39</f>
        <v>0</v>
      </c>
      <c r="AHR4" s="337">
        <f>'5. SchD - Staffing Information'!$U$40</f>
        <v>0</v>
      </c>
      <c r="AHS4" s="337">
        <f>'5. SchD - Staffing Information'!$U$41</f>
        <v>0</v>
      </c>
      <c r="AHT4" s="337">
        <f>'5. SchD - Staffing Information'!$U$42</f>
        <v>0</v>
      </c>
      <c r="AHU4" s="337">
        <f>'5. SchD - Staffing Information'!$U$43</f>
        <v>0</v>
      </c>
      <c r="AHV4" s="337">
        <f>'5. SchD - Staffing Information'!$U$44</f>
        <v>0</v>
      </c>
      <c r="AHW4" s="337">
        <f>'5. SchD - Staffing Information'!$U$45</f>
        <v>0</v>
      </c>
      <c r="AHX4" s="337">
        <f>'5. SchD - Staffing Information'!$U$46</f>
        <v>0</v>
      </c>
      <c r="AHY4" s="337">
        <f>'5. SchD - Staffing Information'!$U$47</f>
        <v>0</v>
      </c>
      <c r="AHZ4" s="337">
        <f>'5. SchD - Staffing Information'!$U$48</f>
        <v>0</v>
      </c>
      <c r="AIA4" s="337">
        <f>'5. SchD - Staffing Information'!$U$49</f>
        <v>0</v>
      </c>
      <c r="AIB4" s="337">
        <f>'5. SchD - Staffing Information'!$U$50</f>
        <v>0</v>
      </c>
      <c r="AIC4" s="354">
        <f>'6. SchE - Statement of Expenses'!$D$9</f>
        <v>0</v>
      </c>
      <c r="AID4" s="354">
        <f>'6. SchE - Statement of Expenses'!$D$10</f>
        <v>0</v>
      </c>
      <c r="AIE4" s="354">
        <f>'6. SchE - Statement of Expenses'!$D$11</f>
        <v>0</v>
      </c>
      <c r="AIF4" s="354">
        <f>'6. SchE - Statement of Expenses'!$D$12</f>
        <v>0</v>
      </c>
      <c r="AIG4" s="354">
        <f>'6. SchE - Statement of Expenses'!$D$13</f>
        <v>0</v>
      </c>
      <c r="AIH4" s="354">
        <f>'6. SchE - Statement of Expenses'!$D$14</f>
        <v>0</v>
      </c>
      <c r="AII4" s="354">
        <f>'6. SchE - Statement of Expenses'!$D$15</f>
        <v>0</v>
      </c>
      <c r="AIJ4" s="354">
        <f>'6. SchE - Statement of Expenses'!$D$16</f>
        <v>0</v>
      </c>
      <c r="AIK4" s="354">
        <f>'6. SchE - Statement of Expenses'!$D$17</f>
        <v>0</v>
      </c>
      <c r="AIL4" s="354">
        <f>'6. SchE - Statement of Expenses'!$D$18</f>
        <v>0</v>
      </c>
      <c r="AIM4" s="354">
        <f>'6. SchE - Statement of Expenses'!$D$19</f>
        <v>0</v>
      </c>
      <c r="AIN4" s="354">
        <f>'6. SchE - Statement of Expenses'!$D$20</f>
        <v>0</v>
      </c>
      <c r="AIO4" s="354">
        <f>'6. SchE - Statement of Expenses'!$D$21</f>
        <v>0</v>
      </c>
      <c r="AIP4" s="354">
        <f>'6. SchE - Statement of Expenses'!$D$22</f>
        <v>0</v>
      </c>
      <c r="AIQ4" s="354">
        <f>'6. SchE - Statement of Expenses'!$D$23</f>
        <v>0</v>
      </c>
      <c r="AIR4" s="354">
        <f>'6. SchE - Statement of Expenses'!$D$24</f>
        <v>0</v>
      </c>
      <c r="AIS4" s="354">
        <f>'6. SchE - Statement of Expenses'!$D$25</f>
        <v>0</v>
      </c>
      <c r="AIT4" s="354">
        <f>'6. SchE - Statement of Expenses'!$D$26</f>
        <v>0</v>
      </c>
      <c r="AIU4" s="354">
        <f>'6. SchE - Statement of Expenses'!$D$27</f>
        <v>0</v>
      </c>
      <c r="AIV4" s="354">
        <f>'6. SchE - Statement of Expenses'!$D$28</f>
        <v>0</v>
      </c>
      <c r="AIW4" s="354">
        <f>'6. SchE - Statement of Expenses'!$D$29</f>
        <v>0</v>
      </c>
      <c r="AIX4" s="354">
        <f>'6. SchE - Statement of Expenses'!$D$30</f>
        <v>0</v>
      </c>
      <c r="AIY4" s="354">
        <f>'6. SchE - Statement of Expenses'!$D$31</f>
        <v>0</v>
      </c>
      <c r="AIZ4" s="354">
        <f>'6. SchE - Statement of Expenses'!$D$32</f>
        <v>0</v>
      </c>
      <c r="AJA4" s="354">
        <f>'6. SchE - Statement of Expenses'!$D$33</f>
        <v>0</v>
      </c>
      <c r="AJB4" s="354">
        <f>'6. SchE - Statement of Expenses'!$D$34</f>
        <v>0</v>
      </c>
      <c r="AJC4" s="354">
        <f>'6. SchE - Statement of Expenses'!$D$36</f>
        <v>0</v>
      </c>
      <c r="AJD4" s="354">
        <f>'6. SchE - Statement of Expenses'!$C$41</f>
        <v>0</v>
      </c>
      <c r="AJE4" s="354">
        <f>'6. SchE - Statement of Expenses'!$C$42</f>
        <v>0</v>
      </c>
      <c r="AJF4" s="354">
        <f>'6. SchE - Statement of Expenses'!$C$43</f>
        <v>0</v>
      </c>
      <c r="AJG4" s="354">
        <f>'6. SchE - Statement of Expenses'!$C$44</f>
        <v>0</v>
      </c>
      <c r="AJH4" s="354">
        <f>'6. SchE - Statement of Expenses'!$C$45</f>
        <v>0</v>
      </c>
      <c r="AJI4" s="354">
        <f>'6. SchE - Statement of Expenses'!$C$46</f>
        <v>0</v>
      </c>
      <c r="AJJ4" s="354">
        <f>'6. SchE - Statement of Expenses'!$C$47</f>
        <v>0</v>
      </c>
      <c r="AJK4" s="354">
        <f>'6. SchE - Statement of Expenses'!$C$48</f>
        <v>0</v>
      </c>
      <c r="AJL4" s="354">
        <f>'6. SchE - Statement of Expenses'!$C$49</f>
        <v>0</v>
      </c>
      <c r="AJM4" s="354">
        <f>'6. SchE - Statement of Expenses'!$C$50</f>
        <v>0</v>
      </c>
      <c r="AJN4" s="354">
        <f>'6. SchE - Statement of Expenses'!$C$51</f>
        <v>0</v>
      </c>
      <c r="AJO4" s="354">
        <f>'6. SchE - Statement of Expenses'!$C$52</f>
        <v>0</v>
      </c>
      <c r="AJP4" s="354">
        <f>'6. SchE - Statement of Expenses'!$C$53</f>
        <v>0</v>
      </c>
      <c r="AJQ4" s="354">
        <f>'6. SchE - Statement of Expenses'!$C$54</f>
        <v>0</v>
      </c>
      <c r="AJR4" s="354">
        <f>'6. SchE - Statement of Expenses'!$C$55</f>
        <v>0</v>
      </c>
      <c r="AJS4" s="354">
        <f>'6. SchE - Statement of Expenses'!$C$56</f>
        <v>0</v>
      </c>
      <c r="AJT4" s="354">
        <f>'6. SchE - Statement of Expenses'!$C$57</f>
        <v>0</v>
      </c>
      <c r="AJU4" s="354">
        <f>'6. SchE - Statement of Expenses'!$C$58</f>
        <v>0</v>
      </c>
      <c r="AJV4" s="354">
        <f>'6. SchE - Statement of Expenses'!$C$59</f>
        <v>0</v>
      </c>
      <c r="AJW4" s="354">
        <f>'6. SchE - Statement of Expenses'!$C$60</f>
        <v>0</v>
      </c>
      <c r="AJX4" s="354">
        <f>'6. SchE - Statement of Expenses'!$C$61</f>
        <v>0</v>
      </c>
      <c r="AJY4" s="354">
        <f>'6. SchE - Statement of Expenses'!$C$62</f>
        <v>0</v>
      </c>
      <c r="AJZ4" s="354">
        <f>'6. SchE - Statement of Expenses'!$C$63</f>
        <v>0</v>
      </c>
      <c r="AKA4" s="354">
        <f>'6. SchE - Statement of Expenses'!$C$64</f>
        <v>0</v>
      </c>
      <c r="AKB4" s="354">
        <f>'6. SchE - Statement of Expenses'!$C$65</f>
        <v>0</v>
      </c>
      <c r="AKC4" s="354">
        <f>'6. SchE - Statement of Expenses'!$D$41</f>
        <v>0</v>
      </c>
      <c r="AKD4" s="354">
        <f>'6. SchE - Statement of Expenses'!$D$42</f>
        <v>0</v>
      </c>
      <c r="AKE4" s="354">
        <f>'6. SchE - Statement of Expenses'!$D$43</f>
        <v>0</v>
      </c>
      <c r="AKF4" s="354">
        <f>'6. SchE - Statement of Expenses'!$D$44</f>
        <v>0</v>
      </c>
      <c r="AKG4" s="354">
        <f>'6. SchE - Statement of Expenses'!$D$45</f>
        <v>0</v>
      </c>
      <c r="AKH4" s="354">
        <f>'6. SchE - Statement of Expenses'!$D$46</f>
        <v>0</v>
      </c>
      <c r="AKI4" s="354">
        <f>'6. SchE - Statement of Expenses'!$D$47</f>
        <v>0</v>
      </c>
      <c r="AKJ4" s="354">
        <f>'6. SchE - Statement of Expenses'!$D$48</f>
        <v>0</v>
      </c>
      <c r="AKK4" s="354">
        <f>'6. SchE - Statement of Expenses'!$D$49</f>
        <v>0</v>
      </c>
      <c r="AKL4" s="354">
        <f>'6. SchE - Statement of Expenses'!$D$50</f>
        <v>0</v>
      </c>
      <c r="AKM4" s="354">
        <f>'6. SchE - Statement of Expenses'!$D$51</f>
        <v>0</v>
      </c>
      <c r="AKN4" s="354">
        <f>'6. SchE - Statement of Expenses'!$D$52</f>
        <v>0</v>
      </c>
      <c r="AKO4" s="354">
        <f>'6. SchE - Statement of Expenses'!$D$53</f>
        <v>0</v>
      </c>
      <c r="AKP4" s="354">
        <f>'6. SchE - Statement of Expenses'!$D$54</f>
        <v>0</v>
      </c>
      <c r="AKQ4" s="354">
        <f>'6. SchE - Statement of Expenses'!$D$55</f>
        <v>0</v>
      </c>
      <c r="AKR4" s="354">
        <f>'6. SchE - Statement of Expenses'!$D$56</f>
        <v>0</v>
      </c>
      <c r="AKS4" s="354">
        <f>'6. SchE - Statement of Expenses'!$D$57</f>
        <v>0</v>
      </c>
      <c r="AKT4" s="354">
        <f>'6. SchE - Statement of Expenses'!$D$58</f>
        <v>0</v>
      </c>
      <c r="AKU4" s="354">
        <f>'6. SchE - Statement of Expenses'!$D$59</f>
        <v>0</v>
      </c>
      <c r="AKV4" s="354">
        <f>'6. SchE - Statement of Expenses'!$D$60</f>
        <v>0</v>
      </c>
      <c r="AKW4" s="354">
        <f>'6. SchE - Statement of Expenses'!$D$61</f>
        <v>0</v>
      </c>
      <c r="AKX4" s="354">
        <f>'6. SchE - Statement of Expenses'!$D$62</f>
        <v>0</v>
      </c>
      <c r="AKY4" s="354">
        <f>'6. SchE - Statement of Expenses'!$D$63</f>
        <v>0</v>
      </c>
      <c r="AKZ4" s="354">
        <f>'6. SchE - Statement of Expenses'!$D$64</f>
        <v>0</v>
      </c>
      <c r="ALA4" s="354">
        <f>'6. SchE - Statement of Expenses'!$D$65</f>
        <v>0</v>
      </c>
      <c r="ALB4" s="340" t="str">
        <f>'6. SchE - Statement of Expenses'!$E$10</f>
        <v>Method</v>
      </c>
      <c r="ALC4" s="340" t="str">
        <f>'6. SchE - Statement of Expenses'!$E$11</f>
        <v>Method</v>
      </c>
      <c r="ALD4" s="340" t="str">
        <f>'6. SchE - Statement of Expenses'!$E$12</f>
        <v>Method</v>
      </c>
      <c r="ALE4" s="340" t="str">
        <f>'6. SchE - Statement of Expenses'!$E$13</f>
        <v>Method</v>
      </c>
      <c r="ALF4" s="340" t="str">
        <f>'6. SchE - Statement of Expenses'!$E$14</f>
        <v>Method</v>
      </c>
      <c r="ALG4" s="340" t="str">
        <f>'6. SchE - Statement of Expenses'!$E$15</f>
        <v>Method</v>
      </c>
      <c r="ALH4" s="340" t="str">
        <f>'6. SchE - Statement of Expenses'!$E$16</f>
        <v>Method</v>
      </c>
      <c r="ALI4" s="340" t="str">
        <f>'6. SchE - Statement of Expenses'!$E$17</f>
        <v>Method</v>
      </c>
      <c r="ALJ4" s="340" t="str">
        <f>'6. SchE - Statement of Expenses'!$E$18</f>
        <v>Method</v>
      </c>
      <c r="ALK4" s="340" t="str">
        <f>'6. SchE - Statement of Expenses'!$E$19</f>
        <v>Method</v>
      </c>
      <c r="ALL4" s="340" t="str">
        <f>'6. SchE - Statement of Expenses'!$E$20</f>
        <v>Method</v>
      </c>
      <c r="ALM4" s="340" t="str">
        <f>'6. SchE - Statement of Expenses'!$E$21</f>
        <v>Method</v>
      </c>
      <c r="ALN4" s="340" t="str">
        <f>'6. SchE - Statement of Expenses'!$E$22</f>
        <v>Method</v>
      </c>
      <c r="ALO4" s="340" t="str">
        <f>'6. SchE - Statement of Expenses'!$E$23</f>
        <v>Method</v>
      </c>
      <c r="ALP4" s="340" t="str">
        <f>'6. SchE - Statement of Expenses'!$E$24</f>
        <v>Method</v>
      </c>
      <c r="ALQ4" s="340" t="str">
        <f>'6. SchE - Statement of Expenses'!$E$25</f>
        <v>Method</v>
      </c>
      <c r="ALR4" s="340" t="str">
        <f>'6. SchE - Statement of Expenses'!$E$26</f>
        <v>Method</v>
      </c>
      <c r="ALS4" s="340" t="str">
        <f>'6. SchE - Statement of Expenses'!$E$27</f>
        <v>Method</v>
      </c>
      <c r="ALT4" s="340" t="str">
        <f>'6. SchE - Statement of Expenses'!$E$28</f>
        <v>Method</v>
      </c>
      <c r="ALU4" s="340" t="str">
        <f>'6. SchE - Statement of Expenses'!$E$29</f>
        <v>Method</v>
      </c>
      <c r="ALV4" s="340" t="str">
        <f>'6. SchE - Statement of Expenses'!$E$30</f>
        <v>Method</v>
      </c>
      <c r="ALW4" s="340" t="str">
        <f>'6. SchE - Statement of Expenses'!$E$31</f>
        <v>Method</v>
      </c>
      <c r="ALX4" s="340" t="str">
        <f>'6. SchE - Statement of Expenses'!$E$41</f>
        <v>Method</v>
      </c>
      <c r="ALY4" s="340" t="str">
        <f>'6. SchE - Statement of Expenses'!$E$42</f>
        <v>Method</v>
      </c>
      <c r="ALZ4" s="340" t="str">
        <f>'6. SchE - Statement of Expenses'!$E$43</f>
        <v>Method</v>
      </c>
      <c r="AMA4" s="340" t="str">
        <f>'6. SchE - Statement of Expenses'!$E$44</f>
        <v>Method</v>
      </c>
      <c r="AMB4" s="340" t="str">
        <f>'6. SchE - Statement of Expenses'!$E$45</f>
        <v>Method</v>
      </c>
      <c r="AMC4" s="340" t="str">
        <f>'6. SchE - Statement of Expenses'!$E$46</f>
        <v>Method</v>
      </c>
      <c r="AMD4" s="340" t="str">
        <f>'6. SchE - Statement of Expenses'!$E$47</f>
        <v>Method</v>
      </c>
      <c r="AME4" s="340" t="str">
        <f>'6. SchE - Statement of Expenses'!$E$48</f>
        <v>Method</v>
      </c>
      <c r="AMF4" s="340" t="str">
        <f>'6. SchE - Statement of Expenses'!$E$49</f>
        <v>Method</v>
      </c>
      <c r="AMG4" s="340" t="str">
        <f>'6. SchE - Statement of Expenses'!$E$50</f>
        <v>Method</v>
      </c>
      <c r="AMH4" s="340" t="str">
        <f>'6. SchE - Statement of Expenses'!$E$51</f>
        <v>Method</v>
      </c>
      <c r="AMI4" s="340" t="str">
        <f>'6. SchE - Statement of Expenses'!$E$52</f>
        <v>Method</v>
      </c>
      <c r="AMJ4" s="340" t="str">
        <f>'6. SchE - Statement of Expenses'!$E$53</f>
        <v>Method</v>
      </c>
      <c r="AMK4" s="340" t="str">
        <f>'6. SchE - Statement of Expenses'!$E$54</f>
        <v>Method</v>
      </c>
      <c r="AML4" s="340" t="str">
        <f>'6. SchE - Statement of Expenses'!$E$55</f>
        <v>Method</v>
      </c>
      <c r="AMM4" s="340" t="str">
        <f>'6. SchE - Statement of Expenses'!$E$56</f>
        <v>Method</v>
      </c>
      <c r="AMN4" s="340" t="str">
        <f>'6. SchE - Statement of Expenses'!$E$57</f>
        <v>Method</v>
      </c>
      <c r="AMO4" s="340" t="str">
        <f>'6. SchE - Statement of Expenses'!$E$58</f>
        <v>Method</v>
      </c>
      <c r="AMP4" s="340" t="str">
        <f>'6. SchE - Statement of Expenses'!$E$59</f>
        <v>Method</v>
      </c>
      <c r="AMQ4" s="340" t="str">
        <f>'6. SchE - Statement of Expenses'!$E$60</f>
        <v>Method</v>
      </c>
      <c r="AMR4" s="340" t="str">
        <f>'6. SchE - Statement of Expenses'!$E$61</f>
        <v>Method</v>
      </c>
      <c r="AMS4" s="340" t="str">
        <f>'6. SchE - Statement of Expenses'!$E$62</f>
        <v>Method</v>
      </c>
      <c r="AMT4" s="340" t="str">
        <f>'6. SchE - Statement of Expenses'!$E$63</f>
        <v>Method</v>
      </c>
      <c r="AMU4" s="340" t="str">
        <f>'6. SchE - Statement of Expenses'!$E$64</f>
        <v>Method</v>
      </c>
      <c r="AMV4" s="340" t="str">
        <f>'6. SchE - Statement of Expenses'!$E$65</f>
        <v>Method</v>
      </c>
      <c r="AMW4" s="354">
        <f>'6. SchE - Statement of Expenses'!$F$9</f>
        <v>0</v>
      </c>
      <c r="AMX4" s="354">
        <f>'6. SchE - Statement of Expenses'!$F$10</f>
        <v>0</v>
      </c>
      <c r="AMY4" s="354">
        <f>'6. SchE - Statement of Expenses'!$F$11</f>
        <v>0</v>
      </c>
      <c r="AMZ4" s="354">
        <f>'6. SchE - Statement of Expenses'!$F$12</f>
        <v>0</v>
      </c>
      <c r="ANA4" s="354">
        <f>'6. SchE - Statement of Expenses'!$F$13</f>
        <v>0</v>
      </c>
      <c r="ANB4" s="354">
        <f>'6. SchE - Statement of Expenses'!$F$14</f>
        <v>0</v>
      </c>
      <c r="ANC4" s="354">
        <f>'6. SchE - Statement of Expenses'!$F$15</f>
        <v>0</v>
      </c>
      <c r="AND4" s="354">
        <f>'6. SchE - Statement of Expenses'!$F$16</f>
        <v>0</v>
      </c>
      <c r="ANE4" s="354">
        <f>'6. SchE - Statement of Expenses'!$F$17</f>
        <v>0</v>
      </c>
      <c r="ANF4" s="354">
        <f>'6. SchE - Statement of Expenses'!$F$18</f>
        <v>0</v>
      </c>
      <c r="ANG4" s="354">
        <f>'6. SchE - Statement of Expenses'!$F$19</f>
        <v>0</v>
      </c>
      <c r="ANH4" s="354">
        <f>'6. SchE - Statement of Expenses'!$F$20</f>
        <v>0</v>
      </c>
      <c r="ANI4" s="354">
        <f>'6. SchE - Statement of Expenses'!$F$21</f>
        <v>0</v>
      </c>
      <c r="ANJ4" s="354">
        <f>'6. SchE - Statement of Expenses'!$F$22</f>
        <v>0</v>
      </c>
      <c r="ANK4" s="354">
        <f>'6. SchE - Statement of Expenses'!$F$23</f>
        <v>0</v>
      </c>
      <c r="ANL4" s="354">
        <f>'6. SchE - Statement of Expenses'!$F$24</f>
        <v>0</v>
      </c>
      <c r="ANM4" s="354">
        <f>'6. SchE - Statement of Expenses'!$F$25</f>
        <v>0</v>
      </c>
      <c r="ANN4" s="354">
        <f>'6. SchE - Statement of Expenses'!$F$26</f>
        <v>0</v>
      </c>
      <c r="ANO4" s="354">
        <f>'6. SchE - Statement of Expenses'!$F$27</f>
        <v>0</v>
      </c>
      <c r="ANP4" s="354">
        <f>'6. SchE - Statement of Expenses'!$F$28</f>
        <v>0</v>
      </c>
      <c r="ANQ4" s="354">
        <f>'6. SchE - Statement of Expenses'!$F$29</f>
        <v>0</v>
      </c>
      <c r="ANR4" s="354">
        <f>'6. SchE - Statement of Expenses'!$F$30</f>
        <v>0</v>
      </c>
      <c r="ANS4" s="354">
        <f>'6. SchE - Statement of Expenses'!$F$31</f>
        <v>0</v>
      </c>
      <c r="ANT4" s="354">
        <f>'6. SchE - Statement of Expenses'!$F$32</f>
        <v>0</v>
      </c>
      <c r="ANU4" s="354">
        <f>'6. SchE - Statement of Expenses'!$F$33</f>
        <v>0</v>
      </c>
      <c r="ANV4" s="354">
        <f>'6. SchE - Statement of Expenses'!$F$34</f>
        <v>0</v>
      </c>
      <c r="ANW4" s="354">
        <f>'6. SchE - Statement of Expenses'!$F$41</f>
        <v>0</v>
      </c>
      <c r="ANX4" s="354">
        <f>'6. SchE - Statement of Expenses'!$F$42</f>
        <v>0</v>
      </c>
      <c r="ANY4" s="354">
        <f>'6. SchE - Statement of Expenses'!$F$43</f>
        <v>0</v>
      </c>
      <c r="ANZ4" s="354">
        <f>'6. SchE - Statement of Expenses'!$F$44</f>
        <v>0</v>
      </c>
      <c r="AOA4" s="354">
        <f>'6. SchE - Statement of Expenses'!$F$45</f>
        <v>0</v>
      </c>
      <c r="AOB4" s="354">
        <f>'6. SchE - Statement of Expenses'!$F$46</f>
        <v>0</v>
      </c>
      <c r="AOC4" s="354">
        <f>'6. SchE - Statement of Expenses'!$F$47</f>
        <v>0</v>
      </c>
      <c r="AOD4" s="354">
        <f>'6. SchE - Statement of Expenses'!$F$48</f>
        <v>0</v>
      </c>
      <c r="AOE4" s="354">
        <f>'6. SchE - Statement of Expenses'!$F$49</f>
        <v>0</v>
      </c>
      <c r="AOF4" s="354">
        <f>'6. SchE - Statement of Expenses'!$F$50</f>
        <v>0</v>
      </c>
      <c r="AOG4" s="354">
        <f>'6. SchE - Statement of Expenses'!$F$51</f>
        <v>0</v>
      </c>
      <c r="AOH4" s="354">
        <f>'6. SchE - Statement of Expenses'!$F$52</f>
        <v>0</v>
      </c>
      <c r="AOI4" s="354">
        <f>'6. SchE - Statement of Expenses'!$F$53</f>
        <v>0</v>
      </c>
      <c r="AOJ4" s="354">
        <f>'6. SchE - Statement of Expenses'!$F$54</f>
        <v>0</v>
      </c>
      <c r="AOK4" s="354">
        <f>'6. SchE - Statement of Expenses'!$F$55</f>
        <v>0</v>
      </c>
      <c r="AOL4" s="354">
        <f>'6. SchE - Statement of Expenses'!$F$56</f>
        <v>0</v>
      </c>
      <c r="AOM4" s="354">
        <f>'6. SchE - Statement of Expenses'!$F$57</f>
        <v>0</v>
      </c>
      <c r="AON4" s="354">
        <f>'6. SchE - Statement of Expenses'!$F$58</f>
        <v>0</v>
      </c>
      <c r="AOO4" s="354">
        <f>'6. SchE - Statement of Expenses'!$F$59</f>
        <v>0</v>
      </c>
      <c r="AOP4" s="354">
        <f>'6. SchE - Statement of Expenses'!$F$60</f>
        <v>0</v>
      </c>
      <c r="AOQ4" s="354">
        <f>'6. SchE - Statement of Expenses'!$F$61</f>
        <v>0</v>
      </c>
      <c r="AOR4" s="354">
        <f>'6. SchE - Statement of Expenses'!$F$62</f>
        <v>0</v>
      </c>
      <c r="AOS4" s="354">
        <f>'6. SchE - Statement of Expenses'!$F$63</f>
        <v>0</v>
      </c>
      <c r="AOT4" s="354">
        <f>'6. SchE - Statement of Expenses'!$F$64</f>
        <v>0</v>
      </c>
      <c r="AOU4" s="354">
        <f>'6. SchE - Statement of Expenses'!$F$65</f>
        <v>0</v>
      </c>
      <c r="AOV4" s="354">
        <f>'6. SchE - Statement of Expenses'!$G$9</f>
        <v>0</v>
      </c>
      <c r="AOW4" s="354">
        <f>'6. SchE - Statement of Expenses'!$G$10</f>
        <v>0</v>
      </c>
      <c r="AOX4" s="354">
        <f>'6. SchE - Statement of Expenses'!$G$11</f>
        <v>0</v>
      </c>
      <c r="AOY4" s="354">
        <f>'6. SchE - Statement of Expenses'!$G$12</f>
        <v>0</v>
      </c>
      <c r="AOZ4" s="354">
        <f>'6. SchE - Statement of Expenses'!$G$13</f>
        <v>0</v>
      </c>
      <c r="APA4" s="354">
        <f>'6. SchE - Statement of Expenses'!$G$14</f>
        <v>0</v>
      </c>
      <c r="APB4" s="354">
        <f>'6. SchE - Statement of Expenses'!$G$15</f>
        <v>0</v>
      </c>
      <c r="APC4" s="354">
        <f>'6. SchE - Statement of Expenses'!$G$16</f>
        <v>0</v>
      </c>
      <c r="APD4" s="354">
        <f>'6. SchE - Statement of Expenses'!$G$17</f>
        <v>0</v>
      </c>
      <c r="APE4" s="354">
        <f>'6. SchE - Statement of Expenses'!$G$18</f>
        <v>0</v>
      </c>
      <c r="APF4" s="354">
        <f>'6. SchE - Statement of Expenses'!$G$19</f>
        <v>0</v>
      </c>
      <c r="APG4" s="354">
        <f>'6. SchE - Statement of Expenses'!$G$20</f>
        <v>0</v>
      </c>
      <c r="APH4" s="354">
        <f>'6. SchE - Statement of Expenses'!$G$21</f>
        <v>0</v>
      </c>
      <c r="API4" s="354">
        <f>'6. SchE - Statement of Expenses'!$G$22</f>
        <v>0</v>
      </c>
      <c r="APJ4" s="354">
        <f>'6. SchE - Statement of Expenses'!$G$23</f>
        <v>0</v>
      </c>
      <c r="APK4" s="354">
        <f>'6. SchE - Statement of Expenses'!$G$24</f>
        <v>0</v>
      </c>
      <c r="APL4" s="354">
        <f>'6. SchE - Statement of Expenses'!$G$25</f>
        <v>0</v>
      </c>
      <c r="APM4" s="354">
        <f>'6. SchE - Statement of Expenses'!$G$26</f>
        <v>0</v>
      </c>
      <c r="APN4" s="354">
        <f>'6. SchE - Statement of Expenses'!$G$27</f>
        <v>0</v>
      </c>
      <c r="APO4" s="354">
        <f>'6. SchE - Statement of Expenses'!$G$28</f>
        <v>0</v>
      </c>
      <c r="APP4" s="354">
        <f>'6. SchE - Statement of Expenses'!$G$29</f>
        <v>0</v>
      </c>
      <c r="APQ4" s="354">
        <f>'6. SchE - Statement of Expenses'!$G$30</f>
        <v>0</v>
      </c>
      <c r="APR4" s="354">
        <f>'6. SchE - Statement of Expenses'!$G$31</f>
        <v>0</v>
      </c>
      <c r="APS4" s="354">
        <f>'6. SchE - Statement of Expenses'!$G$32</f>
        <v>0</v>
      </c>
      <c r="APT4" s="354">
        <f>'6. SchE - Statement of Expenses'!$G$33</f>
        <v>0</v>
      </c>
      <c r="APU4" s="354">
        <f>'6. SchE - Statement of Expenses'!$G$34</f>
        <v>0</v>
      </c>
      <c r="APV4" s="354">
        <f>'6. SchE - Statement of Expenses'!$G$35</f>
        <v>0</v>
      </c>
      <c r="APW4" s="354">
        <f>'6. SchE - Statement of Expenses'!$G$36</f>
        <v>0</v>
      </c>
      <c r="APX4" s="354">
        <f>'6. SchE - Statement of Expenses'!$G$37</f>
        <v>0</v>
      </c>
      <c r="APY4" s="354">
        <f>'6. SchE - Statement of Expenses'!$G$38</f>
        <v>0</v>
      </c>
      <c r="APZ4" s="354">
        <f>'6. SchE - Statement of Expenses'!$G$41</f>
        <v>0</v>
      </c>
      <c r="AQA4" s="354">
        <f>'6. SchE - Statement of Expenses'!$G$42</f>
        <v>0</v>
      </c>
      <c r="AQB4" s="354">
        <f>'6. SchE - Statement of Expenses'!$G$43</f>
        <v>0</v>
      </c>
      <c r="AQC4" s="354">
        <f>'6. SchE - Statement of Expenses'!$G$44</f>
        <v>0</v>
      </c>
      <c r="AQD4" s="354">
        <f>'6. SchE - Statement of Expenses'!$G$45</f>
        <v>0</v>
      </c>
      <c r="AQE4" s="354">
        <f>'6. SchE - Statement of Expenses'!$G$46</f>
        <v>0</v>
      </c>
      <c r="AQF4" s="354">
        <f>'6. SchE - Statement of Expenses'!$G$47</f>
        <v>0</v>
      </c>
      <c r="AQG4" s="354">
        <f>'6. SchE - Statement of Expenses'!$G$48</f>
        <v>0</v>
      </c>
      <c r="AQH4" s="354">
        <f>'6. SchE - Statement of Expenses'!$G$49</f>
        <v>0</v>
      </c>
      <c r="AQI4" s="354">
        <f>'6. SchE - Statement of Expenses'!$G$50</f>
        <v>0</v>
      </c>
      <c r="AQJ4" s="354">
        <f>'6. SchE - Statement of Expenses'!$G$51</f>
        <v>0</v>
      </c>
      <c r="AQK4" s="354">
        <f>'6. SchE - Statement of Expenses'!$G$52</f>
        <v>0</v>
      </c>
      <c r="AQL4" s="354">
        <f>'6. SchE - Statement of Expenses'!$G$53</f>
        <v>0</v>
      </c>
      <c r="AQM4" s="354">
        <f>'6. SchE - Statement of Expenses'!$G$54</f>
        <v>0</v>
      </c>
      <c r="AQN4" s="354">
        <f>'6. SchE - Statement of Expenses'!$G$55</f>
        <v>0</v>
      </c>
      <c r="AQO4" s="354">
        <f>'6. SchE - Statement of Expenses'!$G$56</f>
        <v>0</v>
      </c>
      <c r="AQP4" s="354">
        <f>'6. SchE - Statement of Expenses'!$G$57</f>
        <v>0</v>
      </c>
      <c r="AQQ4" s="354">
        <f>'6. SchE - Statement of Expenses'!$G$58</f>
        <v>0</v>
      </c>
      <c r="AQR4" s="354">
        <f>'6. SchE - Statement of Expenses'!$G$59</f>
        <v>0</v>
      </c>
      <c r="AQS4" s="354">
        <f>'6. SchE - Statement of Expenses'!$G$60</f>
        <v>0</v>
      </c>
      <c r="AQT4" s="354">
        <f>'6. SchE - Statement of Expenses'!$G$61</f>
        <v>0</v>
      </c>
      <c r="AQU4" s="354">
        <f>'6. SchE - Statement of Expenses'!$G$62</f>
        <v>0</v>
      </c>
      <c r="AQV4" s="354">
        <f>'6. SchE - Statement of Expenses'!$G$63</f>
        <v>0</v>
      </c>
      <c r="AQW4" s="354">
        <f>'6. SchE - Statement of Expenses'!$G$64</f>
        <v>0</v>
      </c>
      <c r="AQX4" s="354">
        <f>'6. SchE - Statement of Expenses'!$G$65</f>
        <v>0</v>
      </c>
      <c r="AQY4" s="354">
        <f>'6. SchE - Statement of Expenses'!$H$9</f>
        <v>0</v>
      </c>
      <c r="AQZ4" s="354">
        <f>'6. SchE - Statement of Expenses'!$H$10</f>
        <v>0</v>
      </c>
      <c r="ARA4" s="354">
        <f>'6. SchE - Statement of Expenses'!$H$11</f>
        <v>0</v>
      </c>
      <c r="ARB4" s="354">
        <f>'6. SchE - Statement of Expenses'!$H$12</f>
        <v>0</v>
      </c>
      <c r="ARC4" s="354">
        <f>'6. SchE - Statement of Expenses'!$H$13</f>
        <v>0</v>
      </c>
      <c r="ARD4" s="354">
        <f>'6. SchE - Statement of Expenses'!$H$14</f>
        <v>0</v>
      </c>
      <c r="ARE4" s="354">
        <f>'6. SchE - Statement of Expenses'!$H$15</f>
        <v>0</v>
      </c>
      <c r="ARF4" s="354">
        <f>'6. SchE - Statement of Expenses'!$H$16</f>
        <v>0</v>
      </c>
      <c r="ARG4" s="354">
        <f>'6. SchE - Statement of Expenses'!$H$17</f>
        <v>0</v>
      </c>
      <c r="ARH4" s="354">
        <f>'6. SchE - Statement of Expenses'!$H$18</f>
        <v>0</v>
      </c>
      <c r="ARI4" s="354">
        <f>'6. SchE - Statement of Expenses'!$H$19</f>
        <v>0</v>
      </c>
      <c r="ARJ4" s="354">
        <f>'6. SchE - Statement of Expenses'!$H$20</f>
        <v>0</v>
      </c>
      <c r="ARK4" s="354">
        <f>'6. SchE - Statement of Expenses'!$H$21</f>
        <v>0</v>
      </c>
      <c r="ARL4" s="354">
        <f>'6. SchE - Statement of Expenses'!$H$22</f>
        <v>0</v>
      </c>
      <c r="ARM4" s="354">
        <f>'6. SchE - Statement of Expenses'!$H$23</f>
        <v>0</v>
      </c>
      <c r="ARN4" s="354">
        <f>'6. SchE - Statement of Expenses'!$H$24</f>
        <v>0</v>
      </c>
      <c r="ARO4" s="354">
        <f>'6. SchE - Statement of Expenses'!$H$25</f>
        <v>0</v>
      </c>
      <c r="ARP4" s="354">
        <f>'6. SchE - Statement of Expenses'!$H$26</f>
        <v>0</v>
      </c>
      <c r="ARQ4" s="354">
        <f>'6. SchE - Statement of Expenses'!$H$27</f>
        <v>0</v>
      </c>
      <c r="ARR4" s="354">
        <f>'6. SchE - Statement of Expenses'!$H$28</f>
        <v>0</v>
      </c>
      <c r="ARS4" s="354">
        <f>'6. SchE - Statement of Expenses'!$H$29</f>
        <v>0</v>
      </c>
      <c r="ART4" s="354">
        <f>'6. SchE - Statement of Expenses'!$H$30</f>
        <v>0</v>
      </c>
      <c r="ARU4" s="354">
        <f>'6. SchE - Statement of Expenses'!$H$31</f>
        <v>0</v>
      </c>
      <c r="ARV4" s="354">
        <f>'6. SchE - Statement of Expenses'!$H$32</f>
        <v>0</v>
      </c>
      <c r="ARW4" s="354">
        <f>'6. SchE - Statement of Expenses'!$H$33</f>
        <v>0</v>
      </c>
      <c r="ARX4" s="354">
        <f>'6. SchE - Statement of Expenses'!$H$34</f>
        <v>0</v>
      </c>
      <c r="ARY4" s="354">
        <f>'6. SchE - Statement of Expenses'!$H$35</f>
        <v>0</v>
      </c>
      <c r="ARZ4" s="354">
        <f>'6. SchE - Statement of Expenses'!$H$36</f>
        <v>0</v>
      </c>
      <c r="ASA4" s="354">
        <f>'6. SchE - Statement of Expenses'!$H$41</f>
        <v>0</v>
      </c>
      <c r="ASB4" s="354">
        <f>'6. SchE - Statement of Expenses'!$H$42</f>
        <v>0</v>
      </c>
      <c r="ASC4" s="354">
        <f>'6. SchE - Statement of Expenses'!$H$43</f>
        <v>0</v>
      </c>
      <c r="ASD4" s="354">
        <f>'6. SchE - Statement of Expenses'!$H$44</f>
        <v>0</v>
      </c>
      <c r="ASE4" s="354">
        <f>'6. SchE - Statement of Expenses'!$H$45</f>
        <v>0</v>
      </c>
      <c r="ASF4" s="354">
        <f>'6. SchE - Statement of Expenses'!$H$46</f>
        <v>0</v>
      </c>
      <c r="ASG4" s="354">
        <f>'6. SchE - Statement of Expenses'!$H$47</f>
        <v>0</v>
      </c>
      <c r="ASH4" s="354">
        <f>'6. SchE - Statement of Expenses'!$H$48</f>
        <v>0</v>
      </c>
      <c r="ASI4" s="354">
        <f>'6. SchE - Statement of Expenses'!$H$49</f>
        <v>0</v>
      </c>
      <c r="ASJ4" s="354">
        <f>'6. SchE - Statement of Expenses'!$H$50</f>
        <v>0</v>
      </c>
      <c r="ASK4" s="354">
        <f>'6. SchE - Statement of Expenses'!$H$51</f>
        <v>0</v>
      </c>
      <c r="ASL4" s="354">
        <f>'6. SchE - Statement of Expenses'!$H$52</f>
        <v>0</v>
      </c>
      <c r="ASM4" s="354">
        <f>'6. SchE - Statement of Expenses'!$H$53</f>
        <v>0</v>
      </c>
      <c r="ASN4" s="354">
        <f>'6. SchE - Statement of Expenses'!$H$54</f>
        <v>0</v>
      </c>
      <c r="ASO4" s="354">
        <f>'6. SchE - Statement of Expenses'!$H$55</f>
        <v>0</v>
      </c>
      <c r="ASP4" s="354">
        <f>'6. SchE - Statement of Expenses'!$H$56</f>
        <v>0</v>
      </c>
      <c r="ASQ4" s="354">
        <f>'6. SchE - Statement of Expenses'!$H$57</f>
        <v>0</v>
      </c>
      <c r="ASR4" s="354">
        <f>'6. SchE - Statement of Expenses'!$H$58</f>
        <v>0</v>
      </c>
      <c r="ASS4" s="354">
        <f>'6. SchE - Statement of Expenses'!$H$59</f>
        <v>0</v>
      </c>
      <c r="AST4" s="354">
        <f>'6. SchE - Statement of Expenses'!$H$60</f>
        <v>0</v>
      </c>
      <c r="ASU4" s="354">
        <f>'6. SchE - Statement of Expenses'!$H$61</f>
        <v>0</v>
      </c>
      <c r="ASV4" s="354">
        <f>'6. SchE - Statement of Expenses'!$H$62</f>
        <v>0</v>
      </c>
      <c r="ASW4" s="354">
        <f>'6. SchE - Statement of Expenses'!$H$63</f>
        <v>0</v>
      </c>
      <c r="ASX4" s="354">
        <f>'6. SchE - Statement of Expenses'!$H$64</f>
        <v>0</v>
      </c>
      <c r="ASY4" s="354">
        <f>'6. SchE - Statement of Expenses'!$H$65</f>
        <v>0</v>
      </c>
      <c r="ASZ4" s="341" t="str">
        <f>'6. SchE - Statement of Expenses'!$I$10</f>
        <v>XXX</v>
      </c>
      <c r="ATA4" s="341" t="str">
        <f>'6. SchE - Statement of Expenses'!$I$11</f>
        <v>XXX</v>
      </c>
      <c r="ATB4" s="341" t="str">
        <f>'6. SchE - Statement of Expenses'!$I$12</f>
        <v>XXX</v>
      </c>
      <c r="ATC4" s="341" t="str">
        <f>'6. SchE - Statement of Expenses'!$I$13</f>
        <v>XXX</v>
      </c>
      <c r="ATD4" s="341" t="str">
        <f>'6. SchE - Statement of Expenses'!$I$14</f>
        <v>XXX</v>
      </c>
      <c r="ATE4" s="341" t="str">
        <f>'6. SchE - Statement of Expenses'!$I$15</f>
        <v>XXX</v>
      </c>
      <c r="ATF4" s="341" t="str">
        <f>'6. SchE - Statement of Expenses'!$I$16</f>
        <v>XXX</v>
      </c>
      <c r="ATG4" s="341" t="str">
        <f>'6. SchE - Statement of Expenses'!$I$17</f>
        <v>XXX</v>
      </c>
      <c r="ATH4" s="341" t="str">
        <f>'6. SchE - Statement of Expenses'!$I$18</f>
        <v>XXX</v>
      </c>
      <c r="ATI4" s="341" t="str">
        <f>'6. SchE - Statement of Expenses'!$I$19</f>
        <v>XXX</v>
      </c>
      <c r="ATJ4" s="341" t="str">
        <f>'6. SchE - Statement of Expenses'!$I$20</f>
        <v>XXX</v>
      </c>
      <c r="ATK4" s="341" t="str">
        <f>'6. SchE - Statement of Expenses'!$I$21</f>
        <v>XXX</v>
      </c>
      <c r="ATL4" s="341" t="str">
        <f>'6. SchE - Statement of Expenses'!$I$22</f>
        <v>XXX</v>
      </c>
      <c r="ATM4" s="341" t="str">
        <f>'6. SchE - Statement of Expenses'!$I$23</f>
        <v>XXX</v>
      </c>
      <c r="ATN4" s="341" t="str">
        <f>'6. SchE - Statement of Expenses'!$I$24</f>
        <v>XXX</v>
      </c>
      <c r="ATO4" s="341" t="str">
        <f>'6. SchE - Statement of Expenses'!$I$25</f>
        <v>XXX</v>
      </c>
      <c r="ATP4" s="341" t="str">
        <f>'6. SchE - Statement of Expenses'!$I$26</f>
        <v>XXX</v>
      </c>
      <c r="ATQ4" s="341" t="str">
        <f>'6. SchE - Statement of Expenses'!$I$27</f>
        <v>XXX</v>
      </c>
      <c r="ATR4" s="341" t="str">
        <f>'6. SchE - Statement of Expenses'!$I$28</f>
        <v>XXX</v>
      </c>
      <c r="ATS4" s="341" t="str">
        <f>'6. SchE - Statement of Expenses'!$I$29</f>
        <v>XXX</v>
      </c>
      <c r="ATT4" s="341" t="str">
        <f>'6. SchE - Statement of Expenses'!$I$30</f>
        <v>XXX</v>
      </c>
      <c r="ATU4" s="341" t="str">
        <f>'6. SchE - Statement of Expenses'!$I$31</f>
        <v>XXX</v>
      </c>
      <c r="ATV4" s="341" t="str">
        <f>'6. SchE - Statement of Expenses'!$I$32</f>
        <v>XXX</v>
      </c>
      <c r="ATW4" s="340" t="str">
        <f>'6. SchE - Statement of Expenses'!$I$33</f>
        <v>XXX</v>
      </c>
      <c r="ATX4" s="340">
        <f>'6. SchE - Statement of Expenses'!$I$34</f>
        <v>0</v>
      </c>
      <c r="ATY4" s="340">
        <f>'6. SchE - Statement of Expenses'!$I$35</f>
        <v>0</v>
      </c>
      <c r="ATZ4" s="340">
        <f>'6. SchE - Statement of Expenses'!$I$36</f>
        <v>0</v>
      </c>
      <c r="AUA4" s="341" t="str">
        <f>'6. SchE - Statement of Expenses'!$I$41</f>
        <v>XXX</v>
      </c>
      <c r="AUB4" s="341" t="str">
        <f>'6. SchE - Statement of Expenses'!$I$42</f>
        <v>XXX</v>
      </c>
      <c r="AUC4" s="341" t="str">
        <f>'6. SchE - Statement of Expenses'!$I$43</f>
        <v>XXX</v>
      </c>
      <c r="AUD4" s="341" t="str">
        <f>'6. SchE - Statement of Expenses'!$I$44</f>
        <v>XXX</v>
      </c>
      <c r="AUE4" s="341" t="str">
        <f>'6. SchE - Statement of Expenses'!$I$45</f>
        <v>XXX</v>
      </c>
      <c r="AUF4" s="341" t="str">
        <f>'6. SchE - Statement of Expenses'!$I$46</f>
        <v>XXX</v>
      </c>
      <c r="AUG4" s="341" t="str">
        <f>'6. SchE - Statement of Expenses'!$I$47</f>
        <v>XXX</v>
      </c>
      <c r="AUH4" s="341" t="str">
        <f>'6. SchE - Statement of Expenses'!$I$48</f>
        <v>XXX</v>
      </c>
      <c r="AUI4" s="341" t="str">
        <f>'6. SchE - Statement of Expenses'!$I$49</f>
        <v>XXX</v>
      </c>
      <c r="AUJ4" s="341" t="str">
        <f>'6. SchE - Statement of Expenses'!$I$50</f>
        <v>XXX</v>
      </c>
      <c r="AUK4" s="341" t="str">
        <f>'6. SchE - Statement of Expenses'!$I$51</f>
        <v>XXX</v>
      </c>
      <c r="AUL4" s="341" t="str">
        <f>'6. SchE - Statement of Expenses'!$I$52</f>
        <v>XXX</v>
      </c>
      <c r="AUM4" s="341" t="str">
        <f>'6. SchE - Statement of Expenses'!$I$53</f>
        <v>XXX</v>
      </c>
      <c r="AUN4" s="341" t="str">
        <f>'6. SchE - Statement of Expenses'!$I$54</f>
        <v>XXX</v>
      </c>
      <c r="AUO4" s="341" t="str">
        <f>'6. SchE - Statement of Expenses'!$I$55</f>
        <v>XXX</v>
      </c>
      <c r="AUP4" s="345" t="str">
        <f>'6. SchE - Statement of Expenses'!$I$56</f>
        <v>XXX</v>
      </c>
      <c r="AUQ4" s="341" t="str">
        <f>'6. SchE - Statement of Expenses'!$I$57</f>
        <v>XXX</v>
      </c>
      <c r="AUR4" s="341" t="str">
        <f>'6. SchE - Statement of Expenses'!$I$58</f>
        <v>XXX</v>
      </c>
      <c r="AUS4" s="341" t="str">
        <f>'6. SchE - Statement of Expenses'!$I$59</f>
        <v>XXX</v>
      </c>
      <c r="AUT4" s="341" t="str">
        <f>'6. SchE - Statement of Expenses'!$I$60</f>
        <v>XXX</v>
      </c>
      <c r="AUU4" s="341" t="str">
        <f>'6. SchE - Statement of Expenses'!$I$61</f>
        <v>XXX</v>
      </c>
      <c r="AUV4" s="341" t="str">
        <f>'6. SchE - Statement of Expenses'!$I$62</f>
        <v>XXX</v>
      </c>
      <c r="AUW4" s="341" t="str">
        <f>'6. SchE - Statement of Expenses'!$I$63</f>
        <v>XXX</v>
      </c>
      <c r="AUX4" s="341" t="str">
        <f>'6. SchE - Statement of Expenses'!$I$64</f>
        <v>XXX</v>
      </c>
      <c r="AUY4" s="341" t="str">
        <f>'6. SchE - Statement of Expenses'!$I$65</f>
        <v>XXX</v>
      </c>
      <c r="AUZ4" s="355">
        <f>'7. SchF - Allocation'!$D$10</f>
        <v>0</v>
      </c>
      <c r="AVA4" s="355">
        <f>'7. SchF - Allocation'!$D$11</f>
        <v>0</v>
      </c>
      <c r="AVB4" s="355">
        <f>'7. SchF - Allocation'!$D$12</f>
        <v>0</v>
      </c>
      <c r="AVC4" s="355">
        <f>'7. SchF - Allocation'!$D$13</f>
        <v>0</v>
      </c>
      <c r="AVD4" s="356">
        <f>'7. SchF - Allocation'!$E$10</f>
        <v>0</v>
      </c>
      <c r="AVE4" s="356">
        <f>'7. SchF - Allocation'!$E$11</f>
        <v>0</v>
      </c>
      <c r="AVF4" s="356">
        <f>'7. SchF - Allocation'!$E$12</f>
        <v>0</v>
      </c>
      <c r="AVG4" s="356">
        <f>'7. SchF - Allocation'!$E$13</f>
        <v>0</v>
      </c>
      <c r="AVH4" s="355">
        <f>'7. SchF - Allocation'!$D$19</f>
        <v>0</v>
      </c>
      <c r="AVI4" s="355">
        <f>'7. SchF - Allocation'!$D$20</f>
        <v>0</v>
      </c>
      <c r="AVJ4" s="355">
        <f>'7. SchF - Allocation'!$D$21</f>
        <v>0</v>
      </c>
      <c r="AVK4" s="342">
        <f>'7. SchF - Allocation'!$E$19</f>
        <v>0</v>
      </c>
      <c r="AVL4" s="342">
        <f>'7. SchF - Allocation'!$E$20</f>
        <v>0</v>
      </c>
      <c r="AVM4" s="342">
        <f>'7. SchF - Allocation'!$E$21</f>
        <v>0</v>
      </c>
      <c r="AVN4" s="357">
        <f>'7. SchF - Allocation'!$D$27</f>
        <v>0</v>
      </c>
      <c r="AVO4" s="357">
        <f>'7. SchF - Allocation'!$D$28</f>
        <v>0</v>
      </c>
      <c r="AVP4" s="357">
        <f>'7. SchF - Allocation'!$D$29</f>
        <v>0</v>
      </c>
      <c r="AVQ4" s="357">
        <f>'7. SchF - Allocation'!$D$30</f>
        <v>0</v>
      </c>
      <c r="AVR4" s="357">
        <f>'7. SchF - Allocation'!$D$31</f>
        <v>0</v>
      </c>
      <c r="AVS4" s="357">
        <f>'7. SchF - Allocation'!$D$32</f>
        <v>0</v>
      </c>
      <c r="AVT4" s="342">
        <f>'7. SchF - Allocation'!$E$29</f>
        <v>0</v>
      </c>
      <c r="AVU4" s="342">
        <f>'7. SchF - Allocation'!$E$30</f>
        <v>0</v>
      </c>
      <c r="AVV4" s="342">
        <f>'7. SchF - Allocation'!$E$31</f>
        <v>0</v>
      </c>
      <c r="AVW4" s="342">
        <f>'7. SchF - Allocation'!$E$32</f>
        <v>0</v>
      </c>
      <c r="AVX4" s="357">
        <f>'7. SchF - Allocation'!$F$29</f>
        <v>0</v>
      </c>
      <c r="AVY4" s="357">
        <f>'7. SchF - Allocation'!$F$30</f>
        <v>0</v>
      </c>
      <c r="AVZ4" s="357">
        <f>'7. SchF - Allocation'!$F$31</f>
        <v>0</v>
      </c>
      <c r="AWA4" s="357">
        <f>'7. SchF - Allocation'!$F$32</f>
        <v>0</v>
      </c>
      <c r="AWB4" s="358">
        <f>'8. SchG - Statement of Revenue'!$D$9</f>
        <v>0</v>
      </c>
      <c r="AWC4" s="358">
        <f>'8. SchG - Statement of Revenue'!$D$10</f>
        <v>0</v>
      </c>
      <c r="AWD4" s="358">
        <f>'8. SchG - Statement of Revenue'!$D$11</f>
        <v>0</v>
      </c>
      <c r="AWE4" s="358">
        <f>'8. SchG - Statement of Revenue'!$D$12</f>
        <v>0</v>
      </c>
      <c r="AWF4" s="358">
        <f>'8. SchG - Statement of Revenue'!$D$13</f>
        <v>0</v>
      </c>
      <c r="AWG4" s="358">
        <f>'8. SchG - Statement of Revenue'!$D$14</f>
        <v>0</v>
      </c>
      <c r="AWH4" s="358">
        <f>'8. SchG - Statement of Revenue'!$D$15</f>
        <v>0</v>
      </c>
      <c r="AWI4" s="358">
        <f>'8. SchG - Statement of Revenue'!$D$16</f>
        <v>0</v>
      </c>
      <c r="AWJ4" s="358">
        <f>'8. SchG - Statement of Revenue'!$D$17</f>
        <v>0</v>
      </c>
      <c r="AWK4" s="358">
        <f>'8. SchG - Statement of Revenue'!$D$18</f>
        <v>0</v>
      </c>
      <c r="AWL4" s="358">
        <f>'8. SchG - Statement of Revenue'!$D$19</f>
        <v>0</v>
      </c>
      <c r="AWM4" s="358">
        <f>'8. SchG - Statement of Revenue'!$D$20</f>
        <v>0</v>
      </c>
      <c r="AWN4" s="358">
        <f>'8. SchG - Statement of Revenue'!$D$21</f>
        <v>0</v>
      </c>
      <c r="AWO4" s="358">
        <f>'8. SchG - Statement of Revenue'!$D$22</f>
        <v>0</v>
      </c>
      <c r="AWP4" s="358">
        <f>'8. SchG - Statement of Revenue'!$D$23</f>
        <v>0</v>
      </c>
      <c r="AWQ4" s="358">
        <f>'8. SchG - Statement of Revenue'!$D$24</f>
        <v>0</v>
      </c>
      <c r="AWR4" s="358">
        <f>'8. SchG - Statement of Revenue'!$D$25</f>
        <v>0</v>
      </c>
      <c r="AWS4" s="358">
        <f>'8. SchG - Statement of Revenue'!$D$26</f>
        <v>0</v>
      </c>
      <c r="AWT4" s="358">
        <f>'8. SchG - Statement of Revenue'!$D$29</f>
        <v>0</v>
      </c>
      <c r="AWU4" s="358">
        <f>'8. SchG - Statement of Revenue'!$D$30</f>
        <v>0</v>
      </c>
      <c r="AWV4" s="358">
        <f>'8. SchG - Statement of Revenue'!$D$31</f>
        <v>0</v>
      </c>
      <c r="AWW4" s="358">
        <f>'8. SchG - Statement of Revenue'!$D$32</f>
        <v>0</v>
      </c>
      <c r="AWX4" s="358">
        <f>'8. SchG - Statement of Revenue'!$D$33</f>
        <v>0</v>
      </c>
      <c r="AWY4" s="358">
        <f>'8. SchG - Statement of Revenue'!$D$34</f>
        <v>0</v>
      </c>
      <c r="AWZ4" s="358">
        <f>'8. SchG - Statement of Revenue'!$D$37</f>
        <v>0</v>
      </c>
      <c r="AXA4" s="358">
        <f>'8. SchG - Statement of Revenue'!$D$38</f>
        <v>0</v>
      </c>
      <c r="AXB4" s="358">
        <f>'8. SchG - Statement of Revenue'!$D$39</f>
        <v>0</v>
      </c>
      <c r="AXC4" s="358">
        <f>'8. SchG - Statement of Revenue'!$D$40</f>
        <v>0</v>
      </c>
      <c r="AXD4" s="358">
        <f>'8. SchG - Statement of Revenue'!$D$41</f>
        <v>0</v>
      </c>
      <c r="AXE4" s="358">
        <f>'8. SchG - Statement of Revenue'!$D$42</f>
        <v>0</v>
      </c>
      <c r="AXF4" s="358">
        <f>'8. SchG - Statement of Revenue'!$D$43</f>
        <v>0</v>
      </c>
      <c r="AXG4" s="358">
        <f>'8. SchG - Statement of Revenue'!$D$46</f>
        <v>0</v>
      </c>
      <c r="AXH4" s="358">
        <f>'8. SchG - Statement of Revenue'!$D$47</f>
        <v>0</v>
      </c>
      <c r="AXI4" s="358">
        <f>'8. SchG - Statement of Revenue'!$E$9</f>
        <v>0</v>
      </c>
      <c r="AXJ4" s="358">
        <f>'8. SchG - Statement of Revenue'!$E$10</f>
        <v>0</v>
      </c>
      <c r="AXK4" s="358">
        <f>'8. SchG - Statement of Revenue'!$E$11</f>
        <v>0</v>
      </c>
      <c r="AXL4" s="358">
        <f>'8. SchG - Statement of Revenue'!$E$12</f>
        <v>0</v>
      </c>
      <c r="AXM4" s="358">
        <f>'8. SchG - Statement of Revenue'!$E$13</f>
        <v>0</v>
      </c>
      <c r="AXN4" s="358">
        <f>'8. SchG - Statement of Revenue'!$E$14</f>
        <v>0</v>
      </c>
      <c r="AXO4" s="358">
        <f>'8. SchG - Statement of Revenue'!$E$15</f>
        <v>0</v>
      </c>
      <c r="AXP4" s="358">
        <f>'8. SchG - Statement of Revenue'!$E$16</f>
        <v>0</v>
      </c>
      <c r="AXQ4" s="358">
        <f>'8. SchG - Statement of Revenue'!$E$17</f>
        <v>0</v>
      </c>
      <c r="AXR4" s="358">
        <f>'8. SchG - Statement of Revenue'!$E$18</f>
        <v>0</v>
      </c>
      <c r="AXS4" s="358">
        <f>'8. SchG - Statement of Revenue'!$E$19</f>
        <v>0</v>
      </c>
      <c r="AXT4" s="358">
        <f>'8. SchG - Statement of Revenue'!$E$20</f>
        <v>0</v>
      </c>
      <c r="AXU4" s="358">
        <f>'8. SchG - Statement of Revenue'!$E$21</f>
        <v>0</v>
      </c>
      <c r="AXV4" s="358">
        <f>'8. SchG - Statement of Revenue'!$E$22</f>
        <v>0</v>
      </c>
      <c r="AXW4" s="358">
        <f>'8. SchG - Statement of Revenue'!$E$23</f>
        <v>0</v>
      </c>
      <c r="AXX4" s="358">
        <f>'8. SchG - Statement of Revenue'!$E$24</f>
        <v>0</v>
      </c>
      <c r="AXY4" s="358">
        <f>'8. SchG - Statement of Revenue'!$E$25</f>
        <v>0</v>
      </c>
      <c r="AXZ4" s="358">
        <f>'8. SchG - Statement of Revenue'!$E$26</f>
        <v>0</v>
      </c>
      <c r="AYA4" s="358">
        <f>'8. SchG - Statement of Revenue'!$E$29</f>
        <v>0</v>
      </c>
      <c r="AYB4" s="358">
        <f>'8. SchG - Statement of Revenue'!$E$30</f>
        <v>0</v>
      </c>
      <c r="AYC4" s="358">
        <f>'8. SchG - Statement of Revenue'!$E$31</f>
        <v>0</v>
      </c>
      <c r="AYD4" s="358">
        <f>'8. SchG - Statement of Revenue'!$E$32</f>
        <v>0</v>
      </c>
      <c r="AYE4" s="358">
        <f>'8. SchG - Statement of Revenue'!$E$33</f>
        <v>0</v>
      </c>
      <c r="AYF4" s="358">
        <f>'8. SchG - Statement of Revenue'!$E$34</f>
        <v>0</v>
      </c>
      <c r="AYG4" s="358">
        <f>'8. SchG - Statement of Revenue'!$E$37</f>
        <v>0</v>
      </c>
      <c r="AYH4" s="358">
        <f>'8. SchG - Statement of Revenue'!$E$38</f>
        <v>0</v>
      </c>
      <c r="AYI4" s="358">
        <f>'8. SchG - Statement of Revenue'!$E$39</f>
        <v>0</v>
      </c>
      <c r="AYJ4" s="358">
        <f>'8. SchG - Statement of Revenue'!$E$40</f>
        <v>0</v>
      </c>
      <c r="AYK4" s="358">
        <f>'8. SchG - Statement of Revenue'!$E$41</f>
        <v>0</v>
      </c>
      <c r="AYL4" s="358">
        <f>'8. SchG - Statement of Revenue'!$E$42</f>
        <v>0</v>
      </c>
      <c r="AYM4" s="358">
        <f>'8. SchG - Statement of Revenue'!$E$43</f>
        <v>0</v>
      </c>
      <c r="AYN4" s="358">
        <f>'8. SchG - Statement of Revenue'!$E$46</f>
        <v>0</v>
      </c>
      <c r="AYO4" s="358">
        <f>'8. SchG - Statement of Revenue'!$E$47</f>
        <v>0</v>
      </c>
      <c r="AYP4" s="358">
        <f>'8. SchG - Statement of Revenue'!$F$9</f>
        <v>0</v>
      </c>
      <c r="AYQ4" s="358">
        <f>'8. SchG - Statement of Revenue'!$F$10</f>
        <v>0</v>
      </c>
      <c r="AYR4" s="358">
        <f>'8. SchG - Statement of Revenue'!$F$11</f>
        <v>0</v>
      </c>
      <c r="AYS4" s="358">
        <f>'8. SchG - Statement of Revenue'!$F$12</f>
        <v>0</v>
      </c>
      <c r="AYT4" s="358">
        <f>'8. SchG - Statement of Revenue'!$F$13</f>
        <v>0</v>
      </c>
      <c r="AYU4" s="358">
        <f>'8. SchG - Statement of Revenue'!$F$14</f>
        <v>0</v>
      </c>
      <c r="AYV4" s="358">
        <f>'8. SchG - Statement of Revenue'!$F$15</f>
        <v>0</v>
      </c>
      <c r="AYW4" s="358">
        <f>'8. SchG - Statement of Revenue'!$F$16</f>
        <v>0</v>
      </c>
      <c r="AYX4" s="358">
        <f>'8. SchG - Statement of Revenue'!$F$17</f>
        <v>0</v>
      </c>
      <c r="AYY4" s="358">
        <f>'8. SchG - Statement of Revenue'!$F$18</f>
        <v>0</v>
      </c>
      <c r="AYZ4" s="358">
        <f>'8. SchG - Statement of Revenue'!$F$19</f>
        <v>0</v>
      </c>
      <c r="AZA4" s="358">
        <f>'8. SchG - Statement of Revenue'!$F$20</f>
        <v>0</v>
      </c>
      <c r="AZB4" s="358">
        <f>'8. SchG - Statement of Revenue'!$F$21</f>
        <v>0</v>
      </c>
      <c r="AZC4" s="358">
        <f>'8. SchG - Statement of Revenue'!$F$22</f>
        <v>0</v>
      </c>
      <c r="AZD4" s="358">
        <f>'8. SchG - Statement of Revenue'!$F$23</f>
        <v>0</v>
      </c>
      <c r="AZE4" s="358">
        <f>'8. SchG - Statement of Revenue'!$F$24</f>
        <v>0</v>
      </c>
      <c r="AZF4" s="358">
        <f>'8. SchG - Statement of Revenue'!$F$25</f>
        <v>0</v>
      </c>
      <c r="AZG4" s="358">
        <f>'8. SchG - Statement of Revenue'!$F$26</f>
        <v>0</v>
      </c>
      <c r="AZH4" s="358">
        <f>'8. SchG - Statement of Revenue'!$F$29</f>
        <v>0</v>
      </c>
      <c r="AZI4" s="358">
        <f>'8. SchG - Statement of Revenue'!$F$30</f>
        <v>0</v>
      </c>
      <c r="AZJ4" s="358">
        <f>'8. SchG - Statement of Revenue'!$F$31</f>
        <v>0</v>
      </c>
      <c r="AZK4" s="358">
        <f>'8. SchG - Statement of Revenue'!$F$32</f>
        <v>0</v>
      </c>
      <c r="AZL4" s="358">
        <f>'8. SchG - Statement of Revenue'!$F$33</f>
        <v>0</v>
      </c>
      <c r="AZM4" s="358">
        <f>'8. SchG - Statement of Revenue'!$F$34</f>
        <v>0</v>
      </c>
      <c r="AZN4" s="358">
        <f>'8. SchG - Statement of Revenue'!$F$37</f>
        <v>0</v>
      </c>
      <c r="AZO4" s="358">
        <f>'8. SchG - Statement of Revenue'!$F$38</f>
        <v>0</v>
      </c>
      <c r="AZP4" s="358">
        <f>'8. SchG - Statement of Revenue'!$F$39</f>
        <v>0</v>
      </c>
      <c r="AZQ4" s="358">
        <f>'8. SchG - Statement of Revenue'!$F$40</f>
        <v>0</v>
      </c>
      <c r="AZR4" s="358">
        <f>'8. SchG - Statement of Revenue'!$F$41</f>
        <v>0</v>
      </c>
      <c r="AZS4" s="358">
        <f>'8. SchG - Statement of Revenue'!$F$42</f>
        <v>0</v>
      </c>
      <c r="AZT4" s="358">
        <f>'8. SchG - Statement of Revenue'!$F$43</f>
        <v>0</v>
      </c>
      <c r="AZU4" s="358">
        <f>'8. SchG - Statement of Revenue'!$F$46</f>
        <v>0</v>
      </c>
      <c r="AZV4" s="358">
        <f>'8. SchG - Statement of Revenue'!$F$47</f>
        <v>0</v>
      </c>
      <c r="AZW4" s="410">
        <f>'9. Accuracy of Report'!D10</f>
        <v>0</v>
      </c>
      <c r="AZX4" s="410">
        <f>'9. Accuracy of Report'!D11</f>
        <v>0</v>
      </c>
      <c r="AZY4" s="410">
        <f>'9. Accuracy of Report'!D12</f>
        <v>0</v>
      </c>
      <c r="AZZ4" s="409" t="str">
        <f>'9. Accuracy of Report'!D13</f>
        <v>0</v>
      </c>
      <c r="BAA4" s="410">
        <f>'9. Accuracy of Report'!D16</f>
        <v>0</v>
      </c>
      <c r="BAB4" s="410">
        <f>'9. Accuracy of Report'!D17</f>
        <v>0</v>
      </c>
      <c r="BAC4" s="410">
        <f>'9. Accuracy of Report'!D18</f>
        <v>0</v>
      </c>
      <c r="BAD4" s="411">
        <f>'9. Accuracy of Report'!D21</f>
        <v>0</v>
      </c>
      <c r="BAE4" s="411">
        <f>'9. Accuracy of Report'!D22</f>
        <v>0</v>
      </c>
      <c r="BAF4" s="412">
        <f>'9. Accuracy of Report'!$D$23</f>
        <v>0</v>
      </c>
      <c r="BAG4" s="412" cm="1">
        <f t="array" ref="BAG4:BAK4">TRANSPOSE('9. Accuracy of Report'!D27:D31)</f>
        <v>0</v>
      </c>
      <c r="BAH4" s="412">
        <v>0</v>
      </c>
      <c r="BAI4" s="412">
        <v>0</v>
      </c>
      <c r="BAJ4" s="412">
        <v>0</v>
      </c>
      <c r="BAK4" s="412">
        <v>0</v>
      </c>
      <c r="BAL4" s="412" cm="1">
        <f t="array" ref="BAL4:BAP4">TRANSPOSE('9. Accuracy of Report'!E27:E31)</f>
        <v>0</v>
      </c>
      <c r="BAM4" s="412">
        <v>0</v>
      </c>
      <c r="BAN4" s="412">
        <v>0</v>
      </c>
      <c r="BAO4" s="412">
        <v>0</v>
      </c>
      <c r="BAP4" s="412">
        <v>0</v>
      </c>
      <c r="BAQ4" s="412">
        <f>'9. Accuracy of Report'!E32</f>
        <v>0</v>
      </c>
      <c r="BAR4" s="412">
        <f>'9. Accuracy of Report'!D35</f>
        <v>0</v>
      </c>
      <c r="BAS4" s="412">
        <f>'9. Accuracy of Report'!D46</f>
        <v>0</v>
      </c>
      <c r="BAT4" s="413">
        <f>'9. Accuracy of Report'!D47</f>
        <v>0</v>
      </c>
      <c r="BAU4" s="412">
        <f>'9. Accuracy of Report'!D48</f>
        <v>0</v>
      </c>
    </row>
    <row r="27" spans="64:64" x14ac:dyDescent="0.3">
      <c r="BL27" s="343"/>
    </row>
  </sheetData>
  <pageMargins left="0.7" right="0.7" top="0.75" bottom="0.75" header="0.3" footer="0.3"/>
  <pageSetup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772689b-326b-46a5-b84c-c726c57fbc8b">
      <Terms xmlns="http://schemas.microsoft.com/office/infopath/2007/PartnerControls"/>
    </lcf76f155ced4ddcb4097134ff3c332f>
    <Date xmlns="0772689b-326b-46a5-b84c-c726c57fbc8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33689B77F64F94BA8FA631416A84FF6" ma:contentTypeVersion="17" ma:contentTypeDescription="Create a new document." ma:contentTypeScope="" ma:versionID="ee01cc395414e4e29960b59d99b45d4e">
  <xsd:schema xmlns:xsd="http://www.w3.org/2001/XMLSchema" xmlns:xs="http://www.w3.org/2001/XMLSchema" xmlns:p="http://schemas.microsoft.com/office/2006/metadata/properties" xmlns:ns2="0772689b-326b-46a5-b84c-c726c57fbc8b" xmlns:ns3="9ee3d2ba-7328-44ae-87fe-aca0b3dbec46" targetNamespace="http://schemas.microsoft.com/office/2006/metadata/properties" ma:root="true" ma:fieldsID="c95429457995fac21d858585c1732cc8" ns2:_="" ns3:_="">
    <xsd:import namespace="0772689b-326b-46a5-b84c-c726c57fbc8b"/>
    <xsd:import namespace="9ee3d2ba-7328-44ae-87fe-aca0b3dbec4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2:MediaServiceGenerationTime" minOccurs="0"/>
                <xsd:element ref="ns2:MediaServiceEventHashCode" minOccurs="0"/>
                <xsd:element ref="ns2:MediaServiceDateTaken" minOccurs="0"/>
                <xsd:element ref="ns2:MediaLengthInSeconds" minOccurs="0"/>
                <xsd:element ref="ns2:MediaServiceOCR" minOccurs="0"/>
                <xsd:element ref="ns2:MediaServiceLocation" minOccurs="0"/>
                <xsd:element ref="ns2:MediaServiceObjectDetectorVersions" minOccurs="0"/>
                <xsd:element ref="ns2:MediaServiceSearchProperties" minOccurs="0"/>
                <xsd:element ref="ns2: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72689b-326b-46a5-b84c-c726c57fbc8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2a9506d4-cf35-41b9-9e25-5432453bcc6f" ma:termSetId="09814cd3-568e-fe90-9814-8d621ff8fb84" ma:anchorId="fba54fb3-c3e1-fe81-a776-ca4b69148c4d" ma:open="true" ma:isKeyword="false">
      <xsd:complexType>
        <xsd:sequence>
          <xsd:element ref="pc:Terms" minOccurs="0" maxOccurs="1"/>
        </xsd:sequence>
      </xsd:complex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Date" ma:index="24" nillable="true" ma:displayName="Date " ma:format="DateOnly" ma:internalName="Dat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ee3d2ba-7328-44ae-87fe-aca0b3dbec4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40F0C68-0012-4B7E-947D-236A9697493A}">
  <ds:schemaRefs>
    <ds:schemaRef ds:uri="http://schemas.microsoft.com/sharepoint/v3/contenttype/forms"/>
  </ds:schemaRefs>
</ds:datastoreItem>
</file>

<file path=customXml/itemProps2.xml><?xml version="1.0" encoding="utf-8"?>
<ds:datastoreItem xmlns:ds="http://schemas.openxmlformats.org/officeDocument/2006/customXml" ds:itemID="{91B7E143-517B-4E7E-ADF3-57F4930BB24E}">
  <ds:schemaRefs>
    <ds:schemaRef ds:uri="http://schemas.microsoft.com/office/2006/metadata/properties"/>
    <ds:schemaRef ds:uri="0772689b-326b-46a5-b84c-c726c57fbc8b"/>
    <ds:schemaRef ds:uri="http://schemas.microsoft.com/office/infopath/2007/PartnerControls"/>
    <ds:schemaRef ds:uri="http://purl.org/dc/dcmitype/"/>
    <ds:schemaRef ds:uri="http://purl.org/dc/elements/1.1/"/>
    <ds:schemaRef ds:uri="9ee3d2ba-7328-44ae-87fe-aca0b3dbec46"/>
    <ds:schemaRef ds:uri="http://purl.org/dc/terms/"/>
    <ds:schemaRef ds:uri="http://schemas.microsoft.com/office/2006/documentManagement/type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BE0EF19E-C57A-4BF9-81A7-166DBA55E75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72689b-326b-46a5-b84c-c726c57fbc8b"/>
    <ds:schemaRef ds:uri="9ee3d2ba-7328-44ae-87fe-aca0b3dbec4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414</vt:i4>
      </vt:variant>
    </vt:vector>
  </HeadingPairs>
  <TitlesOfParts>
    <vt:vector size="426" baseType="lpstr">
      <vt:lpstr>Legend</vt:lpstr>
      <vt:lpstr>1. Agency Information</vt:lpstr>
      <vt:lpstr>2. SchA - General Information</vt:lpstr>
      <vt:lpstr>3. SchB - Program &amp; Operations</vt:lpstr>
      <vt:lpstr>4. SchC - Transportation</vt:lpstr>
      <vt:lpstr>5. SchD - Staffing Information</vt:lpstr>
      <vt:lpstr>6. SchE - Statement of Expenses</vt:lpstr>
      <vt:lpstr>7. SchF - Allocation</vt:lpstr>
      <vt:lpstr>8. SchG - Statement of Revenue</vt:lpstr>
      <vt:lpstr>9. Accuracy of Report</vt:lpstr>
      <vt:lpstr>System Data</vt:lpstr>
      <vt:lpstr>Raw Data</vt:lpstr>
      <vt:lpstr>ADHCRprTab1</vt:lpstr>
      <vt:lpstr>ADHCRprTab10Legend</vt:lpstr>
      <vt:lpstr>ADHCRprTab2</vt:lpstr>
      <vt:lpstr>ADHCRprTab3</vt:lpstr>
      <vt:lpstr>ADHCRprTab4</vt:lpstr>
      <vt:lpstr>ADHCRprTab5</vt:lpstr>
      <vt:lpstr>ADHCRprTab6</vt:lpstr>
      <vt:lpstr>ADHCRprTab7</vt:lpstr>
      <vt:lpstr>ADHCRprTab8</vt:lpstr>
      <vt:lpstr>ADHCRprTab9</vt:lpstr>
      <vt:lpstr>Affiliation</vt:lpstr>
      <vt:lpstr>AoRFields</vt:lpstr>
      <vt:lpstr>Basis</vt:lpstr>
      <vt:lpstr>cfProviderSelected</vt:lpstr>
      <vt:lpstr>DefaultMessageWhenUnselectedProviderName</vt:lpstr>
      <vt:lpstr>DefaultUnselectedProviderName</vt:lpstr>
      <vt:lpstr>DevTemplateFilenameNVersion</vt:lpstr>
      <vt:lpstr>DVRFYEndGTFYStart</vt:lpstr>
      <vt:lpstr>DVSweepTab1</vt:lpstr>
      <vt:lpstr>DVSweepTab2</vt:lpstr>
      <vt:lpstr>DVSweepTab3</vt:lpstr>
      <vt:lpstr>DVSweepTab4</vt:lpstr>
      <vt:lpstr>DVSweepTab5</vt:lpstr>
      <vt:lpstr>DVSweepTab6</vt:lpstr>
      <vt:lpstr>DVSweepTab7</vt:lpstr>
      <vt:lpstr>DVSweepTab8</vt:lpstr>
      <vt:lpstr>DVSweepTab9</vt:lpstr>
      <vt:lpstr>FacilityList</vt:lpstr>
      <vt:lpstr>FacilityNameList</vt:lpstr>
      <vt:lpstr>Financial</vt:lpstr>
      <vt:lpstr>FinancialRelationship</vt:lpstr>
      <vt:lpstr>FiscalYear</vt:lpstr>
      <vt:lpstr>FYEnd</vt:lpstr>
      <vt:lpstr>FYEndGTFYStart</vt:lpstr>
      <vt:lpstr>FYStart</vt:lpstr>
      <vt:lpstr>HospitalList</vt:lpstr>
      <vt:lpstr>HoursPerWeek</vt:lpstr>
      <vt:lpstr>HSDV01</vt:lpstr>
      <vt:lpstr>HSDV02</vt:lpstr>
      <vt:lpstr>HSDV03</vt:lpstr>
      <vt:lpstr>HSDV04</vt:lpstr>
      <vt:lpstr>HSDV05</vt:lpstr>
      <vt:lpstr>HSDV06</vt:lpstr>
      <vt:lpstr>HSDV07</vt:lpstr>
      <vt:lpstr>HSDV07_1</vt:lpstr>
      <vt:lpstr>HSDV07_10</vt:lpstr>
      <vt:lpstr>HSDV07_11</vt:lpstr>
      <vt:lpstr>HSDV07_12</vt:lpstr>
      <vt:lpstr>HSDV07_13</vt:lpstr>
      <vt:lpstr>HSDV07_14</vt:lpstr>
      <vt:lpstr>HSDV07_15</vt:lpstr>
      <vt:lpstr>HSDV07_16</vt:lpstr>
      <vt:lpstr>HSDV07_17</vt:lpstr>
      <vt:lpstr>HSDV07_18</vt:lpstr>
      <vt:lpstr>HSDV07_19</vt:lpstr>
      <vt:lpstr>HSDV07_2</vt:lpstr>
      <vt:lpstr>HSDV07_20</vt:lpstr>
      <vt:lpstr>HSDV07_21</vt:lpstr>
      <vt:lpstr>HSDV07_22</vt:lpstr>
      <vt:lpstr>HSDV07_23</vt:lpstr>
      <vt:lpstr>HSDV07_24</vt:lpstr>
      <vt:lpstr>HSDV07_25</vt:lpstr>
      <vt:lpstr>HSDV07_26</vt:lpstr>
      <vt:lpstr>HSDV07_27</vt:lpstr>
      <vt:lpstr>HSDV07_28</vt:lpstr>
      <vt:lpstr>HSDV07_29</vt:lpstr>
      <vt:lpstr>HSDV07_3</vt:lpstr>
      <vt:lpstr>HSDV07_30</vt:lpstr>
      <vt:lpstr>HSDV07_31</vt:lpstr>
      <vt:lpstr>HSDV07_32</vt:lpstr>
      <vt:lpstr>HSDV07_33</vt:lpstr>
      <vt:lpstr>HSDV07_34</vt:lpstr>
      <vt:lpstr>HSDV07_4</vt:lpstr>
      <vt:lpstr>HSDV07_5</vt:lpstr>
      <vt:lpstr>HSDV07_6</vt:lpstr>
      <vt:lpstr>HSDV07_7</vt:lpstr>
      <vt:lpstr>HSDV07_8</vt:lpstr>
      <vt:lpstr>HSDV07_9</vt:lpstr>
      <vt:lpstr>HSDV08</vt:lpstr>
      <vt:lpstr>HSDV09</vt:lpstr>
      <vt:lpstr>HSDV10</vt:lpstr>
      <vt:lpstr>HSDV10_1</vt:lpstr>
      <vt:lpstr>HSDV10_10</vt:lpstr>
      <vt:lpstr>HSDV10_11</vt:lpstr>
      <vt:lpstr>HSDV10_12</vt:lpstr>
      <vt:lpstr>HSDV10_13</vt:lpstr>
      <vt:lpstr>HSDV10_16</vt:lpstr>
      <vt:lpstr>HSDV10_17</vt:lpstr>
      <vt:lpstr>HSDV10_18</vt:lpstr>
      <vt:lpstr>HSDV10_19</vt:lpstr>
      <vt:lpstr>HSDV10_2</vt:lpstr>
      <vt:lpstr>HSDV10_20</vt:lpstr>
      <vt:lpstr>HSDV10_21</vt:lpstr>
      <vt:lpstr>HSDV10_22</vt:lpstr>
      <vt:lpstr>HSDV10_23</vt:lpstr>
      <vt:lpstr>HSDV10_24</vt:lpstr>
      <vt:lpstr>HSDV10_25</vt:lpstr>
      <vt:lpstr>HSDV10_26</vt:lpstr>
      <vt:lpstr>HSDV10_27</vt:lpstr>
      <vt:lpstr>HSDV10_28</vt:lpstr>
      <vt:lpstr>HSDV10_29</vt:lpstr>
      <vt:lpstr>HSDV10_3</vt:lpstr>
      <vt:lpstr>HSDV10_30</vt:lpstr>
      <vt:lpstr>HSDV10_31</vt:lpstr>
      <vt:lpstr>HSDV10_32</vt:lpstr>
      <vt:lpstr>HSDV10_33</vt:lpstr>
      <vt:lpstr>HSDV10_34</vt:lpstr>
      <vt:lpstr>HSDV10_35</vt:lpstr>
      <vt:lpstr>HSDV10_36</vt:lpstr>
      <vt:lpstr>HSDV10_37</vt:lpstr>
      <vt:lpstr>HSDV10_38</vt:lpstr>
      <vt:lpstr>HSDV10_39</vt:lpstr>
      <vt:lpstr>HSDV10_4</vt:lpstr>
      <vt:lpstr>HSDV10_40</vt:lpstr>
      <vt:lpstr>HSDV10_5</vt:lpstr>
      <vt:lpstr>HSDV10_6</vt:lpstr>
      <vt:lpstr>HSDV10_7</vt:lpstr>
      <vt:lpstr>HSDV10_8</vt:lpstr>
      <vt:lpstr>HSDV10_9</vt:lpstr>
      <vt:lpstr>HSDV11</vt:lpstr>
      <vt:lpstr>HSDV11_1</vt:lpstr>
      <vt:lpstr>HSDV11_10</vt:lpstr>
      <vt:lpstr>HSDV11_11</vt:lpstr>
      <vt:lpstr>HSDV11_12</vt:lpstr>
      <vt:lpstr>HSDV11_13</vt:lpstr>
      <vt:lpstr>HSDV11_16</vt:lpstr>
      <vt:lpstr>HSDV11_17</vt:lpstr>
      <vt:lpstr>HSDV11_18</vt:lpstr>
      <vt:lpstr>HSDV11_19</vt:lpstr>
      <vt:lpstr>HSDV11_2</vt:lpstr>
      <vt:lpstr>HSDV11_20</vt:lpstr>
      <vt:lpstr>HSDV11_21</vt:lpstr>
      <vt:lpstr>HSDV11_22</vt:lpstr>
      <vt:lpstr>HSDV11_23</vt:lpstr>
      <vt:lpstr>HSDV11_24</vt:lpstr>
      <vt:lpstr>HSDV11_25</vt:lpstr>
      <vt:lpstr>HSDV11_26</vt:lpstr>
      <vt:lpstr>HSDV11_27</vt:lpstr>
      <vt:lpstr>HSDV11_28</vt:lpstr>
      <vt:lpstr>HSDV11_29</vt:lpstr>
      <vt:lpstr>HSDV11_3</vt:lpstr>
      <vt:lpstr>HSDV11_30</vt:lpstr>
      <vt:lpstr>HSDV11_31</vt:lpstr>
      <vt:lpstr>HSDV11_32</vt:lpstr>
      <vt:lpstr>HSDV11_33</vt:lpstr>
      <vt:lpstr>HSDV11_34</vt:lpstr>
      <vt:lpstr>HSDV11_35</vt:lpstr>
      <vt:lpstr>HSDV11_36</vt:lpstr>
      <vt:lpstr>HSDV11_37</vt:lpstr>
      <vt:lpstr>HSDV11_38</vt:lpstr>
      <vt:lpstr>HSDV11_39</vt:lpstr>
      <vt:lpstr>HSDV11_4</vt:lpstr>
      <vt:lpstr>HSDV11_40</vt:lpstr>
      <vt:lpstr>HSDV11_5</vt:lpstr>
      <vt:lpstr>HSDV11_6</vt:lpstr>
      <vt:lpstr>HSDV11_7</vt:lpstr>
      <vt:lpstr>HSDV11_8</vt:lpstr>
      <vt:lpstr>HSDV11_9</vt:lpstr>
      <vt:lpstr>HSDV12</vt:lpstr>
      <vt:lpstr>HSDV13</vt:lpstr>
      <vt:lpstr>HSDV13_1</vt:lpstr>
      <vt:lpstr>HSDV13_10</vt:lpstr>
      <vt:lpstr>HSDV13_11</vt:lpstr>
      <vt:lpstr>HSDV13_12</vt:lpstr>
      <vt:lpstr>HSDV13_13</vt:lpstr>
      <vt:lpstr>HSDV13_16</vt:lpstr>
      <vt:lpstr>HSDV13_17</vt:lpstr>
      <vt:lpstr>HSDV13_18</vt:lpstr>
      <vt:lpstr>HSDV13_19</vt:lpstr>
      <vt:lpstr>HSDV13_2</vt:lpstr>
      <vt:lpstr>HSDV13_20</vt:lpstr>
      <vt:lpstr>HSDV13_21</vt:lpstr>
      <vt:lpstr>HSDV13_22</vt:lpstr>
      <vt:lpstr>HSDV13_23</vt:lpstr>
      <vt:lpstr>HSDV13_24</vt:lpstr>
      <vt:lpstr>HSDV13_25</vt:lpstr>
      <vt:lpstr>HSDV13_26</vt:lpstr>
      <vt:lpstr>HSDV13_27</vt:lpstr>
      <vt:lpstr>HSDV13_28</vt:lpstr>
      <vt:lpstr>HSDV13_29</vt:lpstr>
      <vt:lpstr>HSDV13_3</vt:lpstr>
      <vt:lpstr>HSDV13_30</vt:lpstr>
      <vt:lpstr>HSDV13_31</vt:lpstr>
      <vt:lpstr>HSDV13_32</vt:lpstr>
      <vt:lpstr>HSDV13_33</vt:lpstr>
      <vt:lpstr>HSDV13_34</vt:lpstr>
      <vt:lpstr>HSDV13_35</vt:lpstr>
      <vt:lpstr>HSDV13_36</vt:lpstr>
      <vt:lpstr>HSDV13_37</vt:lpstr>
      <vt:lpstr>HSDV13_38</vt:lpstr>
      <vt:lpstr>HSDV13_39</vt:lpstr>
      <vt:lpstr>HSDV13_4</vt:lpstr>
      <vt:lpstr>HSDV13_40</vt:lpstr>
      <vt:lpstr>HSDV13_5</vt:lpstr>
      <vt:lpstr>HSDV13_6</vt:lpstr>
      <vt:lpstr>HSDV13_7</vt:lpstr>
      <vt:lpstr>HSDV13_8</vt:lpstr>
      <vt:lpstr>HSDV13_9</vt:lpstr>
      <vt:lpstr>HSDV14</vt:lpstr>
      <vt:lpstr>HSDV14_1</vt:lpstr>
      <vt:lpstr>HSDV14_10</vt:lpstr>
      <vt:lpstr>HSDV14_11</vt:lpstr>
      <vt:lpstr>HSDV14_12</vt:lpstr>
      <vt:lpstr>HSDV14_13</vt:lpstr>
      <vt:lpstr>HSDV14_16</vt:lpstr>
      <vt:lpstr>HSDV14_17</vt:lpstr>
      <vt:lpstr>HSDV14_18</vt:lpstr>
      <vt:lpstr>HSDV14_19</vt:lpstr>
      <vt:lpstr>HSDV14_2</vt:lpstr>
      <vt:lpstr>HSDV14_20</vt:lpstr>
      <vt:lpstr>HSDV14_21</vt:lpstr>
      <vt:lpstr>HSDV14_22</vt:lpstr>
      <vt:lpstr>HSDV14_23</vt:lpstr>
      <vt:lpstr>HSDV14_24</vt:lpstr>
      <vt:lpstr>HSDV14_25</vt:lpstr>
      <vt:lpstr>HSDV14_26</vt:lpstr>
      <vt:lpstr>HSDV14_27</vt:lpstr>
      <vt:lpstr>HSDV14_28</vt:lpstr>
      <vt:lpstr>HSDV14_29</vt:lpstr>
      <vt:lpstr>HSDV14_3</vt:lpstr>
      <vt:lpstr>HSDV14_30</vt:lpstr>
      <vt:lpstr>HSDV14_31</vt:lpstr>
      <vt:lpstr>HSDV14_32</vt:lpstr>
      <vt:lpstr>HSDV14_33</vt:lpstr>
      <vt:lpstr>HSDV14_34</vt:lpstr>
      <vt:lpstr>HSDV14_35</vt:lpstr>
      <vt:lpstr>HSDV14_36</vt:lpstr>
      <vt:lpstr>HSDV14_37</vt:lpstr>
      <vt:lpstr>HSDV14_38</vt:lpstr>
      <vt:lpstr>HSDV14_39</vt:lpstr>
      <vt:lpstr>HSDV14_4</vt:lpstr>
      <vt:lpstr>HSDV14_40</vt:lpstr>
      <vt:lpstr>HSDV14_5</vt:lpstr>
      <vt:lpstr>HSDV14_6</vt:lpstr>
      <vt:lpstr>HSDV14_7</vt:lpstr>
      <vt:lpstr>HSDV14_8</vt:lpstr>
      <vt:lpstr>HSDV14_9</vt:lpstr>
      <vt:lpstr>HSDV15</vt:lpstr>
      <vt:lpstr>HSDV15_1</vt:lpstr>
      <vt:lpstr>HSDV15_10</vt:lpstr>
      <vt:lpstr>HSDV15_11</vt:lpstr>
      <vt:lpstr>HSDV15_12</vt:lpstr>
      <vt:lpstr>HSDV15_13</vt:lpstr>
      <vt:lpstr>HSDV15_16</vt:lpstr>
      <vt:lpstr>HSDV15_17</vt:lpstr>
      <vt:lpstr>HSDV15_18</vt:lpstr>
      <vt:lpstr>HSDV15_19</vt:lpstr>
      <vt:lpstr>HSDV15_2</vt:lpstr>
      <vt:lpstr>HSDV15_20</vt:lpstr>
      <vt:lpstr>HSDV15_21</vt:lpstr>
      <vt:lpstr>HSDV15_22</vt:lpstr>
      <vt:lpstr>HSDV15_23</vt:lpstr>
      <vt:lpstr>HSDV15_24</vt:lpstr>
      <vt:lpstr>HSDV15_25</vt:lpstr>
      <vt:lpstr>HSDV15_26</vt:lpstr>
      <vt:lpstr>HSDV15_27</vt:lpstr>
      <vt:lpstr>HSDV15_28</vt:lpstr>
      <vt:lpstr>HSDV15_29</vt:lpstr>
      <vt:lpstr>HSDV15_3</vt:lpstr>
      <vt:lpstr>HSDV15_30</vt:lpstr>
      <vt:lpstr>HSDV15_31</vt:lpstr>
      <vt:lpstr>HSDV15_32</vt:lpstr>
      <vt:lpstr>HSDV15_33</vt:lpstr>
      <vt:lpstr>HSDV15_34</vt:lpstr>
      <vt:lpstr>HSDV15_35</vt:lpstr>
      <vt:lpstr>HSDV15_36</vt:lpstr>
      <vt:lpstr>HSDV15_37</vt:lpstr>
      <vt:lpstr>HSDV15_38</vt:lpstr>
      <vt:lpstr>HSDV15_39</vt:lpstr>
      <vt:lpstr>HSDV15_4</vt:lpstr>
      <vt:lpstr>HSDV15_40</vt:lpstr>
      <vt:lpstr>HSDV15_5</vt:lpstr>
      <vt:lpstr>HSDV15_6</vt:lpstr>
      <vt:lpstr>HSDV15_7</vt:lpstr>
      <vt:lpstr>HSDV15_8</vt:lpstr>
      <vt:lpstr>HSDV15_9</vt:lpstr>
      <vt:lpstr>HSDV16</vt:lpstr>
      <vt:lpstr>HSDV16_1</vt:lpstr>
      <vt:lpstr>HSDV16_10</vt:lpstr>
      <vt:lpstr>HSDV16_11</vt:lpstr>
      <vt:lpstr>HSDV16_12</vt:lpstr>
      <vt:lpstr>HSDV16_13</vt:lpstr>
      <vt:lpstr>HSDV16_16</vt:lpstr>
      <vt:lpstr>HSDV16_17</vt:lpstr>
      <vt:lpstr>HSDV16_18</vt:lpstr>
      <vt:lpstr>HSDV16_19</vt:lpstr>
      <vt:lpstr>HSDV16_2</vt:lpstr>
      <vt:lpstr>HSDV16_20</vt:lpstr>
      <vt:lpstr>HSDV16_21</vt:lpstr>
      <vt:lpstr>HSDV16_22</vt:lpstr>
      <vt:lpstr>HSDV16_23</vt:lpstr>
      <vt:lpstr>HSDV16_24</vt:lpstr>
      <vt:lpstr>HSDV16_25</vt:lpstr>
      <vt:lpstr>HSDV16_26</vt:lpstr>
      <vt:lpstr>HSDV16_27</vt:lpstr>
      <vt:lpstr>HSDV16_28</vt:lpstr>
      <vt:lpstr>HSDV16_29</vt:lpstr>
      <vt:lpstr>HSDV16_3</vt:lpstr>
      <vt:lpstr>HSDV16_30</vt:lpstr>
      <vt:lpstr>HSDV16_31</vt:lpstr>
      <vt:lpstr>HSDV16_32</vt:lpstr>
      <vt:lpstr>HSDV16_33</vt:lpstr>
      <vt:lpstr>HSDV16_34</vt:lpstr>
      <vt:lpstr>HSDV16_35</vt:lpstr>
      <vt:lpstr>HSDV16_36</vt:lpstr>
      <vt:lpstr>HSDV16_37</vt:lpstr>
      <vt:lpstr>HSDV16_38</vt:lpstr>
      <vt:lpstr>HSDV16_39</vt:lpstr>
      <vt:lpstr>HSDV16_4</vt:lpstr>
      <vt:lpstr>HSDV16_40</vt:lpstr>
      <vt:lpstr>HSDV16_5</vt:lpstr>
      <vt:lpstr>HSDV16_6</vt:lpstr>
      <vt:lpstr>HSDV16_7</vt:lpstr>
      <vt:lpstr>HSDV16_8</vt:lpstr>
      <vt:lpstr>HSDV16_9</vt:lpstr>
      <vt:lpstr>HSDV17</vt:lpstr>
      <vt:lpstr>HSDV18</vt:lpstr>
      <vt:lpstr>HSDV19</vt:lpstr>
      <vt:lpstr>HSDV20</vt:lpstr>
      <vt:lpstr>HSDV21</vt:lpstr>
      <vt:lpstr>HSDV21_1</vt:lpstr>
      <vt:lpstr>HSDV21_2</vt:lpstr>
      <vt:lpstr>HSDV21_3</vt:lpstr>
      <vt:lpstr>HSDV21_4</vt:lpstr>
      <vt:lpstr>HSDV22</vt:lpstr>
      <vt:lpstr>HSDV22_1</vt:lpstr>
      <vt:lpstr>HSDV22_2</vt:lpstr>
      <vt:lpstr>HSDV22_3</vt:lpstr>
      <vt:lpstr>HSDV22_4</vt:lpstr>
      <vt:lpstr>HSDV23</vt:lpstr>
      <vt:lpstr>HSDV23_1</vt:lpstr>
      <vt:lpstr>HSDV23_2</vt:lpstr>
      <vt:lpstr>HSDV23_3</vt:lpstr>
      <vt:lpstr>HSDV23_4</vt:lpstr>
      <vt:lpstr>Legal</vt:lpstr>
      <vt:lpstr>LegalRelationship</vt:lpstr>
      <vt:lpstr>MassHealthProviderID</vt:lpstr>
      <vt:lpstr>Maximum2DecimalInputValue</vt:lpstr>
      <vt:lpstr>MaximumDateInputValue</vt:lpstr>
      <vt:lpstr>MaximumDollarInputValue</vt:lpstr>
      <vt:lpstr>MaximumTimeInputValue</vt:lpstr>
      <vt:lpstr>Minimum2DecimalInputValue</vt:lpstr>
      <vt:lpstr>MinimumDateInputValue</vt:lpstr>
      <vt:lpstr>MinimumDollarInputValue</vt:lpstr>
      <vt:lpstr>MinimumTimeInputValue</vt:lpstr>
      <vt:lpstr>NAR</vt:lpstr>
      <vt:lpstr>OnSaveFlag</vt:lpstr>
      <vt:lpstr>OrgID</vt:lpstr>
      <vt:lpstr>OtherCostReport</vt:lpstr>
      <vt:lpstr>OtherCostReports</vt:lpstr>
      <vt:lpstr>'1. Agency Information'!Print_Area</vt:lpstr>
      <vt:lpstr>'2. SchA - General Information'!Print_Area</vt:lpstr>
      <vt:lpstr>'3. SchB - Program &amp; Operations'!Print_Area</vt:lpstr>
      <vt:lpstr>'4. SchC - Transportation'!Print_Area</vt:lpstr>
      <vt:lpstr>'5. SchD - Staffing Information'!Print_Area</vt:lpstr>
      <vt:lpstr>'6. SchE - Statement of Expenses'!Print_Area</vt:lpstr>
      <vt:lpstr>'7. SchF - Allocation'!Print_Area</vt:lpstr>
      <vt:lpstr>'8. SchG - Statement of Revenue'!Print_Area</vt:lpstr>
      <vt:lpstr>'9. Accuracy of Report'!Print_Area</vt:lpstr>
      <vt:lpstr>Legend!Print_Area</vt:lpstr>
      <vt:lpstr>'1. Agency Information'!Print_Titles</vt:lpstr>
      <vt:lpstr>'2. SchA - General Information'!Print_Titles</vt:lpstr>
      <vt:lpstr>'3. SchB - Program &amp; Operations'!Print_Titles</vt:lpstr>
      <vt:lpstr>'4. SchC - Transportation'!Print_Titles</vt:lpstr>
      <vt:lpstr>'5. SchD - Staffing Information'!Print_Titles</vt:lpstr>
      <vt:lpstr>'6. SchE - Statement of Expenses'!Print_Titles</vt:lpstr>
      <vt:lpstr>'7. SchF - Allocation'!Print_Titles</vt:lpstr>
      <vt:lpstr>'8. SchG - Statement of Revenue'!Print_Titles</vt:lpstr>
      <vt:lpstr>'9. Accuracy of Report'!Print_Titles</vt:lpstr>
      <vt:lpstr>Legend!Print_Titles</vt:lpstr>
      <vt:lpstr>ProgramClientType</vt:lpstr>
      <vt:lpstr>ProgramType</vt:lpstr>
      <vt:lpstr>ProviderList</vt:lpstr>
      <vt:lpstr>ProviderName</vt:lpstr>
      <vt:lpstr>ProviderNameHeader</vt:lpstr>
      <vt:lpstr>ProviderNameList</vt:lpstr>
      <vt:lpstr>ReturnOnHSDV02</vt:lpstr>
      <vt:lpstr>ReturnOnHSDV07</vt:lpstr>
      <vt:lpstr>ReturnOnHSDV08</vt:lpstr>
      <vt:lpstr>ReturnOnHSDV10a</vt:lpstr>
      <vt:lpstr>ReturnOnHSDV10b</vt:lpstr>
      <vt:lpstr>ReturnOnHSDV11</vt:lpstr>
      <vt:lpstr>ReturnOnHSDV12</vt:lpstr>
      <vt:lpstr>ReturnOnHSDV13a</vt:lpstr>
      <vt:lpstr>ReturnOnHSDV13b</vt:lpstr>
      <vt:lpstr>ReturnOnHSDV14</vt:lpstr>
      <vt:lpstr>ReturnOnHSDV15a</vt:lpstr>
      <vt:lpstr>ReturnOnHSDV15b</vt:lpstr>
      <vt:lpstr>ReturnOnHSDV16a</vt:lpstr>
      <vt:lpstr>ReturnOnHSDV16b</vt:lpstr>
      <vt:lpstr>ReturnOnHSDV17a</vt:lpstr>
      <vt:lpstr>ReturnOnHSDV17b</vt:lpstr>
      <vt:lpstr>ReturnOnHSDV18</vt:lpstr>
      <vt:lpstr>ReturnOnHSDV19</vt:lpstr>
      <vt:lpstr>ReturnOnHSDV20</vt:lpstr>
      <vt:lpstr>ReturnOnHSDV21</vt:lpstr>
      <vt:lpstr>ReturnOnHSDV22</vt:lpstr>
      <vt:lpstr>TF</vt:lpstr>
      <vt:lpstr>ValidationRangeTab3</vt:lpstr>
      <vt:lpstr>vFileName</vt:lpstr>
      <vt:lpstr>vHSDVPassed</vt:lpstr>
      <vt:lpstr>vPromptText</vt:lpstr>
      <vt:lpstr>vProviderName</vt:lpstr>
      <vt:lpstr>vRequiredFieldsSelected</vt:lpstr>
      <vt:lpstr>VTab1</vt:lpstr>
      <vt:lpstr>VTab2</vt:lpstr>
      <vt:lpstr>VTab3</vt:lpstr>
      <vt:lpstr>VTab4</vt:lpstr>
      <vt:lpstr>VTab5</vt:lpstr>
      <vt:lpstr>VTab6</vt:lpstr>
      <vt:lpstr>VTab7</vt:lpstr>
      <vt:lpstr>VTab8</vt:lpstr>
      <vt:lpstr>VTab9</vt:lpstr>
      <vt:lpstr>YN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Cassandra Martin</cp:lastModifiedBy>
  <cp:revision/>
  <dcterms:created xsi:type="dcterms:W3CDTF">2017-06-28T19:57:54Z</dcterms:created>
  <dcterms:modified xsi:type="dcterms:W3CDTF">2026-03-23T14:44:42Z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0x010100033689B77F64F94BA8FA631416A84FF6</vt:lpwstr>
  </property>
  <property fmtid="{D5CDD505-2E9C-101B-9397-08002B2CF9AE}" pid="3" name="MediaServiceImageTags">
    <vt:lpwstr/>
  </property>
</Properties>
</file>