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CEA/Shared Documents/Design Team and Report Production/Active Jobs/HFY 24 Acute Hospital &amp; Health System Financial Performance/Ancillary Materials/"/>
    </mc:Choice>
  </mc:AlternateContent>
  <xr:revisionPtr revIDLastSave="112" documentId="8_{C0A4689A-F989-4C20-B4F5-DFCE27EAED23}" xr6:coauthVersionLast="47" xr6:coauthVersionMax="47" xr10:uidLastSave="{6700B830-98FE-4695-BAD7-8964A19B1873}"/>
  <bookViews>
    <workbookView xWindow="-120" yWindow="-120" windowWidth="38640" windowHeight="15720" xr2:uid="{00000000-000D-0000-FFFF-FFFF00000000}"/>
  </bookViews>
  <sheets>
    <sheet name="Cover" sheetId="5" r:id="rId1"/>
    <sheet name="Acute Hospital+HHS Financials" sheetId="1" r:id="rId2"/>
    <sheet name="Non Acute Hospital Financials" sheetId="3" r:id="rId3"/>
    <sheet name="Temporary Labor" sheetId="4" r:id="rId4"/>
  </sheets>
  <definedNames>
    <definedName name="_xlnm._FilterDatabase" localSheetId="1" hidden="1">'Acute Hospital+HHS Financials'!$A$1:$BT$132</definedName>
    <definedName name="_xlnm._FilterDatabase" localSheetId="3" hidden="1">'Temporary Labor'!$A$1:$O$1</definedName>
    <definedName name="_xlnm.Print_Titles" localSheetId="1">'Acute Hospital+HHS Financials'!#REF!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2" i="1" l="1"/>
  <c r="CD2" i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K20" i="3" l="1"/>
  <c r="CF3" i="1" l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2" i="1"/>
  <c r="BU127" i="1"/>
  <c r="BV127" i="1"/>
  <c r="BW127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2" i="1"/>
  <c r="CD3" i="1"/>
  <c r="CD4" i="1"/>
  <c r="CD5" i="1"/>
  <c r="CD6" i="1"/>
  <c r="CD7" i="1"/>
  <c r="CD8" i="1"/>
  <c r="CD9" i="1"/>
  <c r="CD10" i="1"/>
  <c r="CD11" i="1"/>
  <c r="CD12" i="1"/>
  <c r="CD13" i="1"/>
  <c r="CD14" i="1"/>
  <c r="CD16" i="1"/>
  <c r="CD17" i="1"/>
  <c r="CD18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70" i="1"/>
  <c r="CD71" i="1"/>
  <c r="CD72" i="1"/>
  <c r="CD74" i="1"/>
  <c r="CD75" i="1"/>
  <c r="CD76" i="1"/>
  <c r="CD77" i="1"/>
  <c r="CD78" i="1"/>
  <c r="CD79" i="1"/>
  <c r="CD80" i="1"/>
  <c r="CD81" i="1"/>
  <c r="CD82" i="1"/>
  <c r="CD84" i="1"/>
  <c r="CD85" i="1"/>
  <c r="CD86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2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2" i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8" i="1"/>
  <c r="BW129" i="1"/>
  <c r="BW130" i="1"/>
  <c r="BW131" i="1"/>
  <c r="BW132" i="1"/>
  <c r="BW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8" i="1"/>
  <c r="BU129" i="1"/>
  <c r="BU130" i="1"/>
  <c r="BU131" i="1"/>
  <c r="BU132" i="1"/>
  <c r="BU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17" i="1"/>
  <c r="BV118" i="1"/>
  <c r="BV119" i="1"/>
  <c r="BV120" i="1"/>
  <c r="BV121" i="1"/>
  <c r="BV122" i="1"/>
  <c r="BV123" i="1"/>
  <c r="BV124" i="1"/>
  <c r="BV125" i="1"/>
  <c r="BV128" i="1"/>
  <c r="BV129" i="1"/>
  <c r="BV130" i="1"/>
  <c r="BV131" i="1"/>
  <c r="BV132" i="1"/>
  <c r="BV2" i="1"/>
</calcChain>
</file>

<file path=xl/sharedStrings.xml><?xml version="1.0" encoding="utf-8"?>
<sst xmlns="http://schemas.openxmlformats.org/spreadsheetml/2006/main" count="1435" uniqueCount="292">
  <si>
    <t>Org ID</t>
  </si>
  <si>
    <t>Organization Name</t>
  </si>
  <si>
    <t>Organization Type</t>
  </si>
  <si>
    <t>HHS Org ID</t>
  </si>
  <si>
    <t>Submission Period Year</t>
  </si>
  <si>
    <t>Org Quarter</t>
  </si>
  <si>
    <t>Number Of Months</t>
  </si>
  <si>
    <t>Quarter Range</t>
  </si>
  <si>
    <t>Cash and Cash Equivalents</t>
  </si>
  <si>
    <t>Short Term Investments</t>
  </si>
  <si>
    <t>Current Assets Whose Use is Limited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</si>
  <si>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</si>
  <si>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</si>
  <si>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</si>
  <si>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</si>
  <si>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</si>
  <si>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 Current Assets Whose Use is Limited</t>
  </si>
  <si>
    <t>Contribution Receivables</t>
  </si>
  <si>
    <t>Interest in Net Assets</t>
  </si>
  <si>
    <t>Investment in Affiliates</t>
  </si>
  <si>
    <t>Gross Property Plant and Equipment</t>
  </si>
  <si>
    <t>Less Accumulated Depreciation</t>
  </si>
  <si>
    <t>Net Property Plant and Equipment</t>
  </si>
  <si>
    <t>Other Non Current Assets</t>
  </si>
  <si>
    <t>Total Non Current Assets</t>
  </si>
  <si>
    <t>Total Assets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</si>
  <si>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</si>
  <si>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</si>
  <si>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</si>
  <si>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</si>
  <si>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</si>
  <si>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Long Term Debt Net of Current Portion</t>
  </si>
  <si>
    <t>Non Current Liabilities Due to Affiliates</t>
  </si>
  <si>
    <t>Other Non Current Liabilities</t>
  </si>
  <si>
    <t>Total Non Current Liabilities</t>
  </si>
  <si>
    <t>Total Liabilities</t>
  </si>
  <si>
    <t>Net Unrestricted Assets</t>
  </si>
  <si>
    <t>Net Temporarily Restricted Assets</t>
  </si>
  <si>
    <t>Net Permanently Restricted Assets</t>
  </si>
  <si>
    <t>Total Net Assets or Equity</t>
  </si>
  <si>
    <t>Total Liabilities And Net Assets or Equity</t>
  </si>
  <si>
    <t>Net Patient Service Revenue</t>
  </si>
  <si>
    <t>Alternative Payment Methods</t>
  </si>
  <si>
    <t>Other Operating Revenue</t>
  </si>
  <si>
    <t xml:space="preserve">  Other Operating Revenue: Federal COVID-19 Relief Funds</t>
  </si>
  <si>
    <t xml:space="preserve">     Other Operating Revenue: State &amp; Other COVID-19 Relief Funds</t>
  </si>
  <si>
    <t>Net Assets Released From Restrictions Used for Operations</t>
  </si>
  <si>
    <t>Total Operating Revenue</t>
  </si>
  <si>
    <t>Investment Income</t>
  </si>
  <si>
    <t>Net Contribution Revenue</t>
  </si>
  <si>
    <t>Unrealized Gains/Losses</t>
  </si>
  <si>
    <t>Non Operating Gains Losses</t>
  </si>
  <si>
    <t>Other Non-Operating Revenue</t>
  </si>
  <si>
    <t>Total Non Operating Revenue</t>
  </si>
  <si>
    <t>Total Unrestricted Revenue Gains and Other Support</t>
  </si>
  <si>
    <t>Salary and Benefit Expense</t>
  </si>
  <si>
    <t>Outside Medical and Pharmacy Services</t>
  </si>
  <si>
    <t>Depreciation and Amortization Expense</t>
  </si>
  <si>
    <t>Interest Expense</t>
  </si>
  <si>
    <t>Health Safety Net Assessment</t>
  </si>
  <si>
    <t>Other Operating Expenses</t>
  </si>
  <si>
    <t>Net Nonrecurring Gains and Losses</t>
  </si>
  <si>
    <t>Total Expenses Including Nonrecurring Gains Losses</t>
  </si>
  <si>
    <t>Total Excess of Revenue Gains and Other Support Over Expenses</t>
  </si>
  <si>
    <t>Transfers from to Parent and Affiliates</t>
  </si>
  <si>
    <t>Other Changes in Unrestricted Net Assets</t>
  </si>
  <si>
    <t>Sub Total Increase / Decrease in Unrestricted Net Assets</t>
  </si>
  <si>
    <t>Changes in Unrestricted Assets Related to Pension Activities</t>
  </si>
  <si>
    <t>Changes in Accounting Principles</t>
  </si>
  <si>
    <t>Total Increase or Decrease in Unrestricted Net Assets</t>
  </si>
  <si>
    <t>Berkshire Medical Center</t>
  </si>
  <si>
    <t>Sep 30</t>
  </si>
  <si>
    <t>Fairview Hospital</t>
  </si>
  <si>
    <t>North Adams Regional Hospital</t>
  </si>
  <si>
    <t>Berkshire Health Systems, Inc</t>
  </si>
  <si>
    <t>HHS</t>
  </si>
  <si>
    <t>Berkshire Faculty Services</t>
  </si>
  <si>
    <t>Berkshire Orthopaedic Associates</t>
  </si>
  <si>
    <t>Massachusetts General Hospital</t>
  </si>
  <si>
    <t>Brigham and Women's Hospital</t>
  </si>
  <si>
    <t>Brigham and Women's Faulkner Hospital</t>
  </si>
  <si>
    <t>North Shore Medical Center</t>
  </si>
  <si>
    <t>Newton-Wellesley Hospital</t>
  </si>
  <si>
    <t>Cooley Dickinson Hospital</t>
  </si>
  <si>
    <t>Martha's Vineyard Hospital</t>
  </si>
  <si>
    <t>Nantucket Cottage Hospital</t>
  </si>
  <si>
    <t>Massachusetts Eye and Ear Infirmary</t>
  </si>
  <si>
    <t>Mass General Brigham</t>
  </si>
  <si>
    <t>Partners Community Physician Organization</t>
  </si>
  <si>
    <t>Massachusetts General Hospital Physicians Organization</t>
  </si>
  <si>
    <t>Brigham and Women's Physicians Organization</t>
  </si>
  <si>
    <t>North Shore Physicians Group</t>
  </si>
  <si>
    <t>Newton-Wellesley Physician Hospital Group</t>
  </si>
  <si>
    <t>CD Practice Associates</t>
  </si>
  <si>
    <t>Massachusetts Eye and Ear Associates, Inc</t>
  </si>
  <si>
    <t>Nantucket Physician Organization</t>
  </si>
  <si>
    <t>MetroWest Medical Center</t>
  </si>
  <si>
    <t>Dec 31</t>
  </si>
  <si>
    <t>Saint Vincent Hospital</t>
  </si>
  <si>
    <t>Tenet Healthcare Corporation</t>
  </si>
  <si>
    <t>MetroWest Physicians Services</t>
  </si>
  <si>
    <t>Saint Vincent Medical Company</t>
  </si>
  <si>
    <t>Southcoast Hospitals Group</t>
  </si>
  <si>
    <t>Southcoast Health Systems, Inc.</t>
  </si>
  <si>
    <t>Southcoast Physician Group</t>
  </si>
  <si>
    <t>Baystate Medical Center</t>
  </si>
  <si>
    <t>Baystate Franklin Medical Center</t>
  </si>
  <si>
    <t>Baystate Noble Hospital</t>
  </si>
  <si>
    <t>Baystate Wing Hospital</t>
  </si>
  <si>
    <t>Baystate Health, Inc.</t>
  </si>
  <si>
    <t>Baystate Medical Practice</t>
  </si>
  <si>
    <t>UMass Memorial Medical Center</t>
  </si>
  <si>
    <t>Marlborough Hospital</t>
  </si>
  <si>
    <t>HealthAlliance-Clinton Hospital</t>
  </si>
  <si>
    <t>Harrington Memorial Hospital</t>
  </si>
  <si>
    <t>UMass  Memorial Health Care. Inc.</t>
  </si>
  <si>
    <t>UMass Memorial Medical Group Inc.</t>
  </si>
  <si>
    <t>Signature Healthcare Brockton Hospital</t>
  </si>
  <si>
    <t>Signature Healthcare Corporations</t>
  </si>
  <si>
    <t>Signature Healthcare Medical Group</t>
  </si>
  <si>
    <t>South Shore Hospital</t>
  </si>
  <si>
    <t>South Shore Health and Educational Corporation and Subsidiaries</t>
  </si>
  <si>
    <t>Coastal Medical Associates, Inc</t>
  </si>
  <si>
    <t>Sturdy Memorial Hospital</t>
  </si>
  <si>
    <t>Sturdy Memorial Foundation, Inc. and Affiliates</t>
  </si>
  <si>
    <t>Sturdy Memorial Associates, Inc</t>
  </si>
  <si>
    <t>Tufts Medical Center</t>
  </si>
  <si>
    <t>Lowell General Hospital</t>
  </si>
  <si>
    <t>Melrose-Wakefield Healthcare</t>
  </si>
  <si>
    <t>Tufts Medicine</t>
  </si>
  <si>
    <t>Tufts Medical Center Physician Organization</t>
  </si>
  <si>
    <t>Circle Health Physicians Inc</t>
  </si>
  <si>
    <t>Hallmark Health Medical Associates</t>
  </si>
  <si>
    <t>Emerson Hospital</t>
  </si>
  <si>
    <t>Emerson Health System, Inc. and Subsidiaries</t>
  </si>
  <si>
    <t>Heywood Hospital</t>
  </si>
  <si>
    <t>Athol Memorial Hospital</t>
  </si>
  <si>
    <t>Heywood Healthcare System, Inc.</t>
  </si>
  <si>
    <t>Heywood Medical Group</t>
  </si>
  <si>
    <t>Dana-Farber Cancer Institute</t>
  </si>
  <si>
    <t>Dana-Farber Cancer Institute, Inc. and Subsidiaries</t>
  </si>
  <si>
    <t>Lawrence General Hospital</t>
  </si>
  <si>
    <t>Lawrence General Hospital and Affiliates</t>
  </si>
  <si>
    <t>Community Medical Associates, Inc.</t>
  </si>
  <si>
    <t>Milford Regional Medical Center</t>
  </si>
  <si>
    <t>Milford Regional Medical Center, Inc. and Affiliates</t>
  </si>
  <si>
    <t>Milford Regional Physician Group</t>
  </si>
  <si>
    <t>Boston Children's Hospital</t>
  </si>
  <si>
    <t>Boston Children's Hospital and Subsidiaries</t>
  </si>
  <si>
    <t>Physicians Organization at Children's Hospital, Inc. and Foundation</t>
  </si>
  <si>
    <t>Boston Medical Center</t>
  </si>
  <si>
    <t>Boston Medical Center Health System, Inc.</t>
  </si>
  <si>
    <t>BMC Faculty Practice Foundation</t>
  </si>
  <si>
    <t>Boston University Affiliated Physicians</t>
  </si>
  <si>
    <t>Beth Israel Deaconess Medical Center</t>
  </si>
  <si>
    <t>Beth Israel Deaconess Hospital - Milton</t>
  </si>
  <si>
    <t>Beth Israel Deaconess Hospital - Needham</t>
  </si>
  <si>
    <t>Beth Israel Deaconess Hospital - Plymouth</t>
  </si>
  <si>
    <t>Mount Auburn Hospital</t>
  </si>
  <si>
    <t>New England Baptist Hospital</t>
  </si>
  <si>
    <t>Lahey Hospital &amp; Medical Center</t>
  </si>
  <si>
    <t>Northeast Hospital</t>
  </si>
  <si>
    <t>Winchester Hospital</t>
  </si>
  <si>
    <t>Anna Jaques Hospital</t>
  </si>
  <si>
    <t>Beth Israel Lahey Health</t>
  </si>
  <si>
    <t>Harvard Medical Faculty Physicians</t>
  </si>
  <si>
    <t>The Affiliated Physicians Group</t>
  </si>
  <si>
    <t>Jordan Physician Associates, Inc</t>
  </si>
  <si>
    <t>New England Baptist Medical Associates</t>
  </si>
  <si>
    <t>Mount Auburn Professional Services</t>
  </si>
  <si>
    <t>Community Physicians Associates</t>
  </si>
  <si>
    <t>Lahey Clinic</t>
  </si>
  <si>
    <t>Lahey Physician Community Org</t>
  </si>
  <si>
    <t>Northeast Medical Practice</t>
  </si>
  <si>
    <t>Winchester Physician Associates</t>
  </si>
  <si>
    <t>Seacoast Affiliated Group Practice</t>
  </si>
  <si>
    <t>Cape Cod Hospital</t>
  </si>
  <si>
    <t>Falmouth Hospital</t>
  </si>
  <si>
    <t>Cape Cod Healthcare, Inc.</t>
  </si>
  <si>
    <t>Medical Affiliates of Cape Cod Inc</t>
  </si>
  <si>
    <t>Holyoke Medical Center</t>
  </si>
  <si>
    <t>Valley Health System, Inc.</t>
  </si>
  <si>
    <t>Western Mass Physician Associates</t>
  </si>
  <si>
    <t>Shriners Hospitals for Children Boston</t>
  </si>
  <si>
    <t>Shriners Hospitals for Children</t>
  </si>
  <si>
    <t>Cambridge Health Alliance</t>
  </si>
  <si>
    <t>Jun 30</t>
  </si>
  <si>
    <t>Mercy Medical Center</t>
  </si>
  <si>
    <t>Trinity Health</t>
  </si>
  <si>
    <t>Mercy Medical Group,Inc.</t>
  </si>
  <si>
    <t>Mercy Specialist Physicians</t>
  </si>
  <si>
    <t>Mercy Inpatient Medical Associates, Inc</t>
  </si>
  <si>
    <t>Pioneer Valley Cardiology Associates, Inc</t>
  </si>
  <si>
    <t>Riverbend Medical Group, Inc</t>
  </si>
  <si>
    <t>Steward Carney Hospital</t>
  </si>
  <si>
    <t>Steward Good Samaritan Medical Center</t>
  </si>
  <si>
    <t>Steward Holy Family Hospital</t>
  </si>
  <si>
    <t>Steward Norwood Hospital</t>
  </si>
  <si>
    <t>Steward Saint Anne's Hospital</t>
  </si>
  <si>
    <t>Steward St. Elizabeth's Medical Center</t>
  </si>
  <si>
    <t>Nashoba Valley Medical Center</t>
  </si>
  <si>
    <t>Morton Hospital</t>
  </si>
  <si>
    <t>Steward Health Care Systems, LLC</t>
  </si>
  <si>
    <t>Steward Medical Group</t>
  </si>
  <si>
    <t xml:space="preserve">01/01/2024-09/30/2024
</t>
  </si>
  <si>
    <t xml:space="preserve">01/01/2024-08/31/2024
</t>
  </si>
  <si>
    <t>Operating Margin</t>
  </si>
  <si>
    <t>Non-Operating Margin</t>
  </si>
  <si>
    <t>Total Margin</t>
  </si>
  <si>
    <t>Average Days in Accounts Receivable</t>
  </si>
  <si>
    <t>Average Payment Period</t>
  </si>
  <si>
    <t>Current Ratio</t>
  </si>
  <si>
    <t>Current Days Cash on Hand</t>
  </si>
  <si>
    <t>Cash Flow to Total Debt</t>
  </si>
  <si>
    <t>Debt Service Coverage Ratio</t>
  </si>
  <si>
    <t>Equity Financing Ratio</t>
  </si>
  <si>
    <t>Long Term Debt to Total Capitalization</t>
  </si>
  <si>
    <t>Average Age of Plant</t>
  </si>
  <si>
    <t>Days in Period</t>
  </si>
  <si>
    <t>Year Ending 
Date</t>
  </si>
  <si>
    <t xml:space="preserve">10/01/2023-09/30/2024
</t>
  </si>
  <si>
    <t xml:space="preserve">07/01/2023-06/30/2024
</t>
  </si>
  <si>
    <t xml:space="preserve">01/01/2024-12/31/2024
</t>
  </si>
  <si>
    <t>Entity</t>
  </si>
  <si>
    <t>Hospital Type</t>
  </si>
  <si>
    <t>FYE</t>
  </si>
  <si>
    <t>Total Revenue</t>
  </si>
  <si>
    <t>Other Expenses</t>
  </si>
  <si>
    <t>Total Expenses</t>
  </si>
  <si>
    <t>Excess (Deficit) of Revenue over Expenses</t>
  </si>
  <si>
    <t>Arbour Hospital</t>
  </si>
  <si>
    <t>Behavioral Health Hospital</t>
  </si>
  <si>
    <t>Arbour-Fuller Hospital</t>
  </si>
  <si>
    <t>Arbour-HRI Hospital</t>
  </si>
  <si>
    <t>Bournewood Hospital</t>
  </si>
  <si>
    <t>Haverhill Pavilion Behavioral Health Hospital</t>
  </si>
  <si>
    <t>Hospital Behavioral Medicine</t>
  </si>
  <si>
    <t>McLean Hospital</t>
  </si>
  <si>
    <t>Miravista Behavioral Health Center</t>
  </si>
  <si>
    <t>Southcoast Behavioral Health</t>
  </si>
  <si>
    <t>Taravista Behavioral Health Center</t>
  </si>
  <si>
    <t>Valley Springs Behavioral Health Hospital</t>
  </si>
  <si>
    <t>Walden Behavioral Care LLC</t>
  </si>
  <si>
    <t>Westborough Behavioral Healthcare Hospital</t>
  </si>
  <si>
    <t>Westwood Lodge Pembroke Hospital</t>
  </si>
  <si>
    <t>New England Sinai Hospital - A Steward Family Hospital Inc.</t>
  </si>
  <si>
    <t>Chronic Care Hospital</t>
  </si>
  <si>
    <t>Pamhealth Stoughton</t>
  </si>
  <si>
    <t>Spaulding Hospital - Cambridge</t>
  </si>
  <si>
    <t>Vibra Hospital of Western Massachusetts</t>
  </si>
  <si>
    <t>Encompass Braintree Rehabilitation Hospital</t>
  </si>
  <si>
    <t>Rehabilitation Hospital</t>
  </si>
  <si>
    <t>Encompass New England Rehabilitation Hospital</t>
  </si>
  <si>
    <t>Encompass Rehabilitation Hospital of Western Massachusetts</t>
  </si>
  <si>
    <t>Fairlawn Rehabilitation Hospital, an affiliatee of Encompass Health</t>
  </si>
  <si>
    <t>Spaulding Rehabilitation Hospital - Boston</t>
  </si>
  <si>
    <t>Spaulding Rehabilitation Hospital - Cape Cod</t>
  </si>
  <si>
    <t>Vibra Hospital of Southern Massachusetts</t>
  </si>
  <si>
    <t>Whittier Rehabilitation Hospital - Bradford</t>
  </si>
  <si>
    <t>Whittier Rehabilitation Hospital - Westborough</t>
  </si>
  <si>
    <t>AdCare Hospital of Worcester Inc.</t>
  </si>
  <si>
    <t>Specialty Hospital</t>
  </si>
  <si>
    <t>Franciscan Hospital for Children</t>
  </si>
  <si>
    <t>Hebrew Rehabilitation Center</t>
  </si>
  <si>
    <t>Notes:</t>
  </si>
  <si>
    <t>New England Sinai Hospital closed in April 2024.</t>
  </si>
  <si>
    <t>Valley Springs Behavioral Health Hospital opened in 2023. HFY 2024 was its first year submitting data to CHIA.</t>
  </si>
  <si>
    <r>
      <rPr>
        <b/>
        <sz val="8"/>
        <color rgb="FF000000"/>
        <rFont val="Segoe UI"/>
        <family val="2"/>
      </rPr>
      <t xml:space="preserve">Year Ending 
</t>
    </r>
    <r>
      <rPr>
        <b/>
        <sz val="8"/>
        <color rgb="FF000000"/>
        <rFont val="Segoe UI"/>
        <family val="2"/>
      </rPr>
      <t>Date</t>
    </r>
  </si>
  <si>
    <t>Temporary RN Staffing:
Total Amount Spent</t>
  </si>
  <si>
    <t>Temporary RN Staffing:
Line Reported on in Standardized Financials</t>
  </si>
  <si>
    <t>Temporary non-RN Clinical Staffing:
Total Amount Spent</t>
  </si>
  <si>
    <t>Temporary non-RN Clinical Staffing:
Line Reported on in Standardized Financials</t>
  </si>
  <si>
    <t>Temporary Physician/Hospitalist Staffing:
Total Amount Spent</t>
  </si>
  <si>
    <t>Temporary Physician/Hospitalist Staffing:
Line Reported on in Standardized Financials</t>
  </si>
  <si>
    <r>
      <rPr>
        <sz val="8"/>
        <color rgb="FF000000"/>
        <rFont val="Segoe UI"/>
        <family val="2"/>
      </rPr>
      <t xml:space="preserve">10/01/2023-09/30/2024
</t>
    </r>
  </si>
  <si>
    <t xml:space="preserve">71: Other Operating Expenses </t>
  </si>
  <si>
    <t>Berkshire Health Systems, Inc.</t>
  </si>
  <si>
    <t>66.1: Salary and Benefit Expense</t>
  </si>
  <si>
    <r>
      <rPr>
        <sz val="8"/>
        <color rgb="FF000000"/>
        <rFont val="Segoe UI"/>
        <family val="2"/>
      </rPr>
      <t xml:space="preserve">01/01/2024-12/31/2024
</t>
    </r>
  </si>
  <si>
    <t>Harrington Physician Services</t>
  </si>
  <si>
    <t>72: Net Nonrecurring Gains and Losses</t>
  </si>
  <si>
    <t>Wellforce, Inc.</t>
  </si>
  <si>
    <r>
      <rPr>
        <sz val="8"/>
        <color rgb="FF000000"/>
        <rFont val="Segoe UI"/>
        <family val="2"/>
      </rPr>
      <t xml:space="preserve">07/01/2023-06/30/2024
</t>
    </r>
  </si>
  <si>
    <t>66.2: Outside Medical and Pharmacy Services</t>
  </si>
  <si>
    <r>
      <rPr>
        <sz val="8"/>
        <color rgb="FF000000"/>
        <rFont val="Segoe UI"/>
      </rPr>
      <t xml:space="preserve">01/01/2024-09/30/2024
</t>
    </r>
  </si>
  <si>
    <t>Steward Norwood has been closed since 2020</t>
  </si>
  <si>
    <t>Signature Brockton Hospital closed due to fire in February 2023 and reopened in August 2024</t>
  </si>
  <si>
    <t>North Adams Regional Hospital opened in March 2024 and is included for the first time in this data</t>
  </si>
  <si>
    <t>Eight or 9 months of HFY 2024 data was provided for Steward Health Care's former hospitals due to closure or change in ownership.</t>
  </si>
  <si>
    <t>Steward Health Care did not file the required HHS or physician organization data.</t>
  </si>
  <si>
    <t>Physician Organization</t>
  </si>
  <si>
    <t>Acute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</si>
</sst>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164" formatCode="[$-10409]&quot;$&quot;#,##0;\(&quot;$&quot;#,##0\);&quot;&quot;"/>
    <numFmt numFmtId="165" formatCode="[$-10409]&quot;$&quot;#,##0;\(&quot;$&quot;#,##0\);&quot;-&quot;"/>
    <numFmt numFmtId="166" formatCode="0.0%"/>
    <numFmt numFmtId="167" formatCode="0.0"/>
    <numFmt numFmtId="168" formatCode="0.0%;[Red]\-0.0%"/>
    <numFmt numFmtId="169" formatCode="&quot;$&quot;#,##0.0_);[Red]\(&quot;$&quot;#,##0.0\)"/>
    <numFmt numFmtId="170" formatCode="m/d;@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Segoe U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F9F9F9"/>
        <bgColor rgb="FFF9F9F9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365F91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1" fillId="0" borderId="0" xfId="0" applyFont="1"/>
    <xf numFmtId="0" fontId="2" fillId="3" borderId="1" xfId="0" applyFont="1" applyFill="1" applyBorder="1" applyAlignment="1">
      <alignment horizontal="center" vertical="top" wrapText="1" readingOrder="1"/>
    </xf>
    <xf numFmtId="164" fontId="2" fillId="3" borderId="1" xfId="0" applyNumberFormat="1" applyFont="1" applyFill="1" applyBorder="1" applyAlignment="1">
      <alignment horizontal="right" vertical="top" wrapText="1" readingOrder="1"/>
    </xf>
    <xf numFmtId="0" fontId="2" fillId="5" borderId="1" xfId="0" applyFont="1" applyFill="1" applyBorder="1" applyAlignment="1">
      <alignment horizontal="center" vertical="top" wrapText="1" readingOrder="1"/>
    </xf>
    <xf numFmtId="164" fontId="2" fillId="5" borderId="1" xfId="0" applyNumberFormat="1" applyFont="1" applyFill="1" applyBorder="1" applyAlignment="1">
      <alignment horizontal="right"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5" fontId="5" fillId="4" borderId="1" xfId="0" applyNumberFormat="1" applyFont="1" applyFill="1" applyBorder="1" applyAlignment="1">
      <alignment horizontal="center" vertical="center" wrapText="1" readingOrder="1"/>
    </xf>
    <xf numFmtId="164" fontId="5" fillId="5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168" fontId="7" fillId="6" borderId="4" xfId="0" applyNumberFormat="1" applyFont="1" applyFill="1" applyBorder="1" applyAlignment="1">
      <alignment horizontal="center" vertical="center" wrapText="1"/>
    </xf>
    <xf numFmtId="6" fontId="7" fillId="6" borderId="4" xfId="0" applyNumberFormat="1" applyFont="1" applyFill="1" applyBorder="1" applyAlignment="1">
      <alignment horizontal="center" vertical="center" wrapText="1"/>
    </xf>
    <xf numFmtId="169" fontId="7" fillId="6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170" fontId="5" fillId="0" borderId="0" xfId="0" applyNumberFormat="1" applyFont="1"/>
    <xf numFmtId="6" fontId="5" fillId="0" borderId="0" xfId="1" applyNumberFormat="1" applyFont="1"/>
    <xf numFmtId="6" fontId="5" fillId="0" borderId="0" xfId="1" applyNumberFormat="1" applyFont="1" applyAlignment="1">
      <alignment horizontal="right"/>
    </xf>
    <xf numFmtId="6" fontId="5" fillId="0" borderId="0" xfId="0" applyNumberFormat="1" applyFont="1"/>
    <xf numFmtId="166" fontId="8" fillId="0" borderId="0" xfId="2" applyNumberFormat="1" applyFont="1" applyBorder="1"/>
    <xf numFmtId="166" fontId="9" fillId="0" borderId="0" xfId="2" applyNumberFormat="1" applyFont="1" applyBorder="1"/>
    <xf numFmtId="165" fontId="5" fillId="4" borderId="5" xfId="0" applyNumberFormat="1" applyFont="1" applyFill="1" applyBorder="1" applyAlignment="1">
      <alignment horizontal="center" vertical="center" wrapText="1" readingOrder="1"/>
    </xf>
    <xf numFmtId="166" fontId="5" fillId="3" borderId="6" xfId="2" applyNumberFormat="1" applyFont="1" applyFill="1" applyBorder="1" applyAlignment="1">
      <alignment horizontal="center" vertical="center" wrapText="1" readingOrder="1"/>
    </xf>
    <xf numFmtId="1" fontId="5" fillId="3" borderId="6" xfId="0" applyNumberFormat="1" applyFont="1" applyFill="1" applyBorder="1" applyAlignment="1">
      <alignment horizontal="center" vertical="center" wrapText="1" readingOrder="1"/>
    </xf>
    <xf numFmtId="167" fontId="5" fillId="3" borderId="6" xfId="0" applyNumberFormat="1" applyFont="1" applyFill="1" applyBorder="1" applyAlignment="1">
      <alignment horizontal="center" vertical="center" wrapText="1" readingOrder="1"/>
    </xf>
    <xf numFmtId="9" fontId="5" fillId="3" borderId="6" xfId="2" applyFont="1" applyFill="1" applyBorder="1" applyAlignment="1">
      <alignment horizontal="center" vertical="center" wrapText="1" readingOrder="1"/>
    </xf>
    <xf numFmtId="166" fontId="6" fillId="0" borderId="7" xfId="2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0" fontId="10" fillId="0" borderId="0" xfId="0" applyFont="1"/>
    <xf numFmtId="0" fontId="11" fillId="2" borderId="1" xfId="0" applyFont="1" applyFill="1" applyBorder="1" applyAlignment="1">
      <alignment horizontal="center" vertical="top" wrapText="1" readingOrder="1"/>
    </xf>
    <xf numFmtId="0" fontId="12" fillId="3" borderId="1" xfId="0" applyFont="1" applyFill="1" applyBorder="1" applyAlignment="1">
      <alignment horizontal="center" vertical="top" wrapText="1" readingOrder="1"/>
    </xf>
    <xf numFmtId="164" fontId="12" fillId="3" borderId="1" xfId="0" applyNumberFormat="1" applyFont="1" applyFill="1" applyBorder="1" applyAlignment="1">
      <alignment horizontal="right" vertical="top" wrapText="1" readingOrder="1"/>
    </xf>
    <xf numFmtId="0" fontId="12" fillId="3" borderId="1" xfId="0" applyFont="1" applyFill="1" applyBorder="1" applyAlignment="1">
      <alignment horizontal="left" vertical="top" wrapText="1" readingOrder="1"/>
    </xf>
    <xf numFmtId="0" fontId="12" fillId="5" borderId="1" xfId="0" applyFont="1" applyFill="1" applyBorder="1" applyAlignment="1">
      <alignment horizontal="center" vertical="top" wrapText="1" readingOrder="1"/>
    </xf>
    <xf numFmtId="164" fontId="12" fillId="5" borderId="1" xfId="0" applyNumberFormat="1" applyFont="1" applyFill="1" applyBorder="1" applyAlignment="1">
      <alignment horizontal="right" vertical="top" wrapText="1" readingOrder="1"/>
    </xf>
    <xf numFmtId="0" fontId="12" fillId="5" borderId="1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2" fillId="5" borderId="1" xfId="0" applyFont="1" applyFill="1" applyBorder="1" applyAlignment="1">
      <alignment horizontal="left" vertical="top" wrapText="1" readingOrder="1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1" fillId="7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F9F9F9"/>
      <rgbColor rgb="00FDE9D9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414618</xdr:colOff>
      <xdr:row>36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8C4A6-23C4-CAD4-5702-6A8E714DC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49018" cy="691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5B5A-7CD1-46B1-8575-E93872723968}">
  <dimension ref="A1"/>
  <sheetViews>
    <sheetView tabSelected="1" workbookViewId="0">
      <selection activeCell="P1" sqref="P1"/>
    </sheetView>
  </sheetViews>
  <sheetFormatPr defaultRowHeight="15" x14ac:dyDescent="0.25"/>
  <cols>
    <col min="1" max="16384" width="9.140625" style="47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5.7109375" style="11" customWidth="1"/>
    <col min="2" max="2" width="21.140625" style="11" customWidth="1"/>
    <col min="3" max="9" width="15.7109375" style="11" customWidth="1"/>
    <col min="10" max="10" width="15.7109375" style="11" hidden="1" customWidth="1"/>
    <col min="11" max="14" width="17.140625" style="11" customWidth="1"/>
    <col min="15" max="15" width="14.42578125" style="11" customWidth="1"/>
    <col min="16" max="84" width="17.140625" style="11" customWidth="1"/>
  </cols>
  <sheetData>
    <row r="1" spans="1:84" ht="63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219</v>
      </c>
      <c r="G1" s="5" t="s">
        <v>5</v>
      </c>
      <c r="H1" s="5" t="s">
        <v>6</v>
      </c>
      <c r="I1" s="5" t="s">
        <v>7</v>
      </c>
      <c r="J1" s="5" t="s">
        <v>218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206</v>
      </c>
      <c r="BV1" s="5" t="s">
        <v>207</v>
      </c>
      <c r="BW1" s="5" t="s">
        <v>208</v>
      </c>
      <c r="BX1" s="5" t="s">
        <v>209</v>
      </c>
      <c r="BY1" s="5" t="s">
        <v>210</v>
      </c>
      <c r="BZ1" s="5" t="s">
        <v>211</v>
      </c>
      <c r="CA1" s="5" t="s">
        <v>212</v>
      </c>
      <c r="CB1" s="5" t="s">
        <v>217</v>
      </c>
      <c r="CC1" s="5" t="s">
        <v>213</v>
      </c>
      <c r="CD1" s="5" t="s">
        <v>214</v>
      </c>
      <c r="CE1" s="5" t="s">
        <v>215</v>
      </c>
      <c r="CF1" s="5" t="s">
        <v>216</v>
      </c>
    </row>
    <row r="2" spans="1:84" ht="38.25" x14ac:dyDescent="0.25">
      <c r="A2" s="6">
        <v>4066</v>
      </c>
      <c r="B2" s="6" t="s">
        <v>109</v>
      </c>
      <c r="C2" s="6" t="s">
        <v>75</v>
      </c>
      <c r="D2" s="6">
        <v>4066</v>
      </c>
      <c r="E2" s="6">
        <v>2024</v>
      </c>
      <c r="F2" s="6" t="s">
        <v>71</v>
      </c>
      <c r="G2" s="6">
        <v>5</v>
      </c>
      <c r="H2" s="6">
        <v>12</v>
      </c>
      <c r="I2" s="6" t="s">
        <v>220</v>
      </c>
      <c r="J2" s="6">
        <f>IF(G2=5,365,273.75)</f>
        <v>365</v>
      </c>
      <c r="K2" s="8">
        <v>168857000</v>
      </c>
      <c r="L2" s="8">
        <v>116058000</v>
      </c>
      <c r="M2" s="8">
        <v>0</v>
      </c>
      <c r="N2" s="8">
        <v>233096000</v>
      </c>
      <c r="O2" s="8">
        <v>0</v>
      </c>
      <c r="P2" s="8">
        <v>27204000</v>
      </c>
      <c r="Q2" s="8">
        <v>433796000</v>
      </c>
      <c r="R2" s="9">
        <v>979011000</v>
      </c>
      <c r="S2" s="8">
        <v>661923000</v>
      </c>
      <c r="T2" s="8">
        <v>0</v>
      </c>
      <c r="U2" s="8">
        <v>0</v>
      </c>
      <c r="V2" s="8">
        <v>23083000</v>
      </c>
      <c r="W2" s="8">
        <v>2242914000</v>
      </c>
      <c r="X2" s="8">
        <v>1433783000</v>
      </c>
      <c r="Y2" s="9">
        <v>809131000</v>
      </c>
      <c r="Z2" s="8">
        <v>166111000</v>
      </c>
      <c r="AA2" s="9">
        <v>1660248000</v>
      </c>
      <c r="AB2" s="9">
        <v>2639259000</v>
      </c>
      <c r="AC2" s="8">
        <v>18723000</v>
      </c>
      <c r="AD2" s="8">
        <v>34026000</v>
      </c>
      <c r="AE2" s="8">
        <v>0</v>
      </c>
      <c r="AF2" s="8">
        <v>550785000</v>
      </c>
      <c r="AG2" s="9">
        <v>603534000</v>
      </c>
      <c r="AH2" s="8">
        <v>540012000</v>
      </c>
      <c r="AI2" s="8">
        <v>0</v>
      </c>
      <c r="AJ2" s="8">
        <v>283540000</v>
      </c>
      <c r="AK2" s="9">
        <v>823552000</v>
      </c>
      <c r="AL2" s="9">
        <v>1427086000</v>
      </c>
      <c r="AM2" s="8">
        <v>1054930000</v>
      </c>
      <c r="AN2" s="8">
        <v>0</v>
      </c>
      <c r="AO2" s="8">
        <v>157243000</v>
      </c>
      <c r="AP2" s="9">
        <v>1212173000</v>
      </c>
      <c r="AQ2" s="9">
        <v>2639259000</v>
      </c>
      <c r="AR2" s="8">
        <v>2248311000</v>
      </c>
      <c r="AS2" s="8">
        <v>0</v>
      </c>
      <c r="AT2" s="8">
        <v>252914000</v>
      </c>
      <c r="AU2" s="8">
        <v>5262000</v>
      </c>
      <c r="AV2" s="8">
        <v>0</v>
      </c>
      <c r="AW2" s="8">
        <v>3997000</v>
      </c>
      <c r="AX2" s="9">
        <v>2510484000</v>
      </c>
      <c r="AY2" s="8">
        <v>14004000</v>
      </c>
      <c r="AZ2" s="8">
        <v>0</v>
      </c>
      <c r="BA2" s="8">
        <v>94667000</v>
      </c>
      <c r="BB2" s="8">
        <v>-213315000</v>
      </c>
      <c r="BC2" s="8">
        <v>19581000</v>
      </c>
      <c r="BD2" s="9">
        <v>-85063000</v>
      </c>
      <c r="BE2" s="9">
        <v>2425421000</v>
      </c>
      <c r="BF2" s="8">
        <v>1378998000</v>
      </c>
      <c r="BG2" s="8">
        <v>0</v>
      </c>
      <c r="BH2" s="8">
        <v>83879000</v>
      </c>
      <c r="BI2" s="8">
        <v>25277000</v>
      </c>
      <c r="BJ2" s="8">
        <v>60510000</v>
      </c>
      <c r="BK2" s="8">
        <v>1013089000</v>
      </c>
      <c r="BL2" s="8">
        <v>9702000</v>
      </c>
      <c r="BM2" s="9">
        <v>2571455000</v>
      </c>
      <c r="BN2" s="9">
        <v>-146034000</v>
      </c>
      <c r="BO2" s="8">
        <v>0</v>
      </c>
      <c r="BP2" s="8">
        <v>4292000</v>
      </c>
      <c r="BQ2" s="8">
        <v>-141742000</v>
      </c>
      <c r="BR2" s="8">
        <v>357232000</v>
      </c>
      <c r="BS2" s="8">
        <v>0</v>
      </c>
      <c r="BT2" s="9">
        <v>215490000</v>
      </c>
      <c r="BU2" s="26">
        <f>(AX2-BM2)/BE2</f>
        <v>-2.513831619335365E-2</v>
      </c>
      <c r="BV2" s="26">
        <f>BD2/BE2</f>
        <v>-3.5071437082469396E-2</v>
      </c>
      <c r="BW2" s="26">
        <f>BN2/BE2</f>
        <v>-6.0209753275823043E-2</v>
      </c>
      <c r="BX2" s="27">
        <f>N2/(AR2/J2)</f>
        <v>37.841757657192446</v>
      </c>
      <c r="BY2" s="27">
        <f>(AG2-AD2)/((BM2-BH2-BI2)/J2)</f>
        <v>84.421274589316738</v>
      </c>
      <c r="BZ2" s="28">
        <f>R2/AG2</f>
        <v>1.6221306504687392</v>
      </c>
      <c r="CA2" s="27">
        <f>(K2+L2)/((BM2-BH2)/J2)</f>
        <v>41.80534584671986</v>
      </c>
      <c r="CB2" s="27">
        <f>IF(X2&lt;&gt;0,X2/BH2,"-")</f>
        <v>17.093467971721171</v>
      </c>
      <c r="CC2" s="29">
        <f>(BN2+BH2-BA2)/(AG2+AH2)</f>
        <v>-0.13713659091982308</v>
      </c>
      <c r="CD2" s="28">
        <f>(BN2+BH2+BI2-BA2)/(BI2+AC2)</f>
        <v>-2.989659090909091</v>
      </c>
      <c r="CE2" s="26">
        <f>AM2/AB2</f>
        <v>0.3997068874255994</v>
      </c>
      <c r="CF2" s="26">
        <f>AH2/(AH2+AM2)</f>
        <v>0.33857782916243978</v>
      </c>
    </row>
    <row r="3" spans="1:84" ht="38.25" x14ac:dyDescent="0.25">
      <c r="A3" s="7">
        <v>3106</v>
      </c>
      <c r="B3" s="7" t="s">
        <v>74</v>
      </c>
      <c r="C3" s="7" t="s">
        <v>75</v>
      </c>
      <c r="D3" s="7">
        <v>3106</v>
      </c>
      <c r="E3" s="7">
        <v>2024</v>
      </c>
      <c r="F3" s="7" t="s">
        <v>71</v>
      </c>
      <c r="G3" s="7">
        <v>5</v>
      </c>
      <c r="H3" s="7">
        <v>12</v>
      </c>
      <c r="I3" s="7" t="s">
        <v>220</v>
      </c>
      <c r="J3" s="6">
        <f t="shared" ref="J3:J66" si="0">IF(G3=5,365,273.75)</f>
        <v>365</v>
      </c>
      <c r="K3" s="10">
        <v>211080378</v>
      </c>
      <c r="L3" s="10">
        <v>0</v>
      </c>
      <c r="M3" s="10">
        <v>0</v>
      </c>
      <c r="N3" s="10">
        <v>76611078</v>
      </c>
      <c r="O3" s="10">
        <v>0</v>
      </c>
      <c r="P3" s="10">
        <v>0</v>
      </c>
      <c r="Q3" s="10">
        <v>33631204</v>
      </c>
      <c r="R3" s="9">
        <v>321322660</v>
      </c>
      <c r="S3" s="10">
        <v>475181321</v>
      </c>
      <c r="T3" s="10">
        <v>0</v>
      </c>
      <c r="U3" s="10">
        <v>0</v>
      </c>
      <c r="V3" s="10">
        <v>0</v>
      </c>
      <c r="W3" s="10">
        <v>570408088</v>
      </c>
      <c r="X3" s="10">
        <v>374932340</v>
      </c>
      <c r="Y3" s="9">
        <v>195475748</v>
      </c>
      <c r="Z3" s="10">
        <v>19584684</v>
      </c>
      <c r="AA3" s="9">
        <v>690241753</v>
      </c>
      <c r="AB3" s="9">
        <v>1011564413</v>
      </c>
      <c r="AC3" s="10">
        <v>4440000</v>
      </c>
      <c r="AD3" s="10">
        <v>59053844</v>
      </c>
      <c r="AE3" s="10">
        <v>0</v>
      </c>
      <c r="AF3" s="10">
        <v>102550746</v>
      </c>
      <c r="AG3" s="9">
        <v>166044590</v>
      </c>
      <c r="AH3" s="10">
        <v>40378000</v>
      </c>
      <c r="AI3" s="10">
        <v>0</v>
      </c>
      <c r="AJ3" s="10">
        <v>54144846</v>
      </c>
      <c r="AK3" s="9">
        <v>94522846</v>
      </c>
      <c r="AL3" s="9">
        <v>260567436</v>
      </c>
      <c r="AM3" s="10">
        <v>697644603</v>
      </c>
      <c r="AN3" s="10">
        <v>45210930</v>
      </c>
      <c r="AO3" s="10">
        <v>8141444</v>
      </c>
      <c r="AP3" s="9">
        <v>750996977</v>
      </c>
      <c r="AQ3" s="9">
        <v>1011564413</v>
      </c>
      <c r="AR3" s="10">
        <v>723270271</v>
      </c>
      <c r="AS3" s="10">
        <v>6397561</v>
      </c>
      <c r="AT3" s="10">
        <v>153111955</v>
      </c>
      <c r="AU3" s="10">
        <v>0</v>
      </c>
      <c r="AV3" s="10">
        <v>0</v>
      </c>
      <c r="AW3" s="10">
        <v>137767</v>
      </c>
      <c r="AX3" s="9">
        <v>882917554</v>
      </c>
      <c r="AY3" s="10">
        <v>25136918</v>
      </c>
      <c r="AZ3" s="10">
        <v>0</v>
      </c>
      <c r="BA3" s="10">
        <v>53874586</v>
      </c>
      <c r="BB3" s="10">
        <v>0</v>
      </c>
      <c r="BC3" s="10">
        <v>0</v>
      </c>
      <c r="BD3" s="9">
        <v>79011504</v>
      </c>
      <c r="BE3" s="9">
        <v>961929058</v>
      </c>
      <c r="BF3" s="10">
        <v>478420541</v>
      </c>
      <c r="BG3" s="10">
        <v>0</v>
      </c>
      <c r="BH3" s="10">
        <v>22931470</v>
      </c>
      <c r="BI3" s="10">
        <v>432111</v>
      </c>
      <c r="BJ3" s="10">
        <v>13057020</v>
      </c>
      <c r="BK3" s="10">
        <v>330799192</v>
      </c>
      <c r="BL3" s="10">
        <v>0</v>
      </c>
      <c r="BM3" s="9">
        <v>845640334</v>
      </c>
      <c r="BN3" s="9">
        <v>116288724</v>
      </c>
      <c r="BO3" s="10">
        <v>0</v>
      </c>
      <c r="BP3" s="10">
        <v>706333</v>
      </c>
      <c r="BQ3" s="10">
        <v>116995057</v>
      </c>
      <c r="BR3" s="10">
        <v>0</v>
      </c>
      <c r="BS3" s="10">
        <v>0</v>
      </c>
      <c r="BT3" s="25">
        <v>116995057</v>
      </c>
      <c r="BU3" s="30">
        <f t="shared" ref="BU3:BU66" si="1">(AX3-BM3)/BE3</f>
        <v>3.8752566719946202E-2</v>
      </c>
      <c r="BV3" s="30">
        <f t="shared" ref="BV3:BV66" si="2">BD3/BE3</f>
        <v>8.2138597792520376E-2</v>
      </c>
      <c r="BW3" s="30">
        <f t="shared" ref="BW3:BW66" si="3">BN3/BE3</f>
        <v>0.12089116451246658</v>
      </c>
      <c r="BX3" s="31">
        <f t="shared" ref="BX3:BX66" si="4">N3/(AR3/J3)</f>
        <v>38.661956105755657</v>
      </c>
      <c r="BY3" s="31">
        <f t="shared" ref="BY3:BY66" si="5">(AG3-AD3)/((BM3-BH3-BI3)/J3)</f>
        <v>47.492066567033298</v>
      </c>
      <c r="BZ3" s="32">
        <f t="shared" ref="BZ3:BZ66" si="6">R3/AG3</f>
        <v>1.9351588630499794</v>
      </c>
      <c r="CA3" s="31">
        <f t="shared" ref="CA3:CA66" si="7">(K3+L3)/((BM3-BH3)/J3)</f>
        <v>93.647147054440879</v>
      </c>
      <c r="CB3" s="31">
        <f t="shared" ref="CB3:CB66" si="8">IF(X3&lt;&gt;0,X3/BH3,"-")</f>
        <v>16.350122342789188</v>
      </c>
      <c r="CC3" s="29">
        <f t="shared" ref="CC3:CC66" si="9">(BN3+BH3-BA3)/(AG3+AH3)</f>
        <v>0.41345091154994229</v>
      </c>
      <c r="CD3" s="32">
        <f t="shared" ref="CD3:CD66" si="10">(BN3+BH3+BI3-BA3)/(BI3+AC3)</f>
        <v>17.605863043760703</v>
      </c>
      <c r="CE3" s="30">
        <f t="shared" ref="CE3:CE66" si="11">AM3/AB3</f>
        <v>0.68966898601246063</v>
      </c>
      <c r="CF3" s="30">
        <f t="shared" ref="CF3:CF66" si="12">AH3/(AH3+AM3)</f>
        <v>5.4711061471378809E-2</v>
      </c>
    </row>
    <row r="4" spans="1:84" ht="38.25" x14ac:dyDescent="0.25">
      <c r="A4" s="6">
        <v>16665</v>
      </c>
      <c r="B4" s="6" t="s">
        <v>164</v>
      </c>
      <c r="C4" s="6" t="s">
        <v>75</v>
      </c>
      <c r="D4" s="6">
        <v>16665</v>
      </c>
      <c r="E4" s="6">
        <v>2024</v>
      </c>
      <c r="F4" s="6" t="s">
        <v>71</v>
      </c>
      <c r="G4" s="6">
        <v>5</v>
      </c>
      <c r="H4" s="6">
        <v>12</v>
      </c>
      <c r="I4" s="6" t="s">
        <v>220</v>
      </c>
      <c r="J4" s="6">
        <f t="shared" si="0"/>
        <v>365</v>
      </c>
      <c r="K4" s="8">
        <v>328294000</v>
      </c>
      <c r="L4" s="8">
        <v>2225877000</v>
      </c>
      <c r="M4" s="8">
        <v>0</v>
      </c>
      <c r="N4" s="8">
        <v>924776000</v>
      </c>
      <c r="O4" s="8">
        <v>0</v>
      </c>
      <c r="P4" s="8">
        <v>0</v>
      </c>
      <c r="Q4" s="8">
        <v>450797000</v>
      </c>
      <c r="R4" s="9">
        <v>3929744000</v>
      </c>
      <c r="S4" s="8">
        <v>1108759000</v>
      </c>
      <c r="T4" s="8">
        <v>101083000</v>
      </c>
      <c r="U4" s="8">
        <v>0</v>
      </c>
      <c r="V4" s="8">
        <v>0</v>
      </c>
      <c r="W4" s="8">
        <v>8054874000</v>
      </c>
      <c r="X4" s="8">
        <v>5187298000</v>
      </c>
      <c r="Y4" s="9">
        <v>2867576000</v>
      </c>
      <c r="Z4" s="8">
        <v>1012646000</v>
      </c>
      <c r="AA4" s="9">
        <v>5090064000</v>
      </c>
      <c r="AB4" s="9">
        <v>9019808000</v>
      </c>
      <c r="AC4" s="8">
        <v>40718000</v>
      </c>
      <c r="AD4" s="8">
        <v>170424000</v>
      </c>
      <c r="AE4" s="8">
        <v>0</v>
      </c>
      <c r="AF4" s="8">
        <v>1479376000</v>
      </c>
      <c r="AG4" s="9">
        <v>1690518000</v>
      </c>
      <c r="AH4" s="8">
        <v>1983731000</v>
      </c>
      <c r="AI4" s="8">
        <v>0</v>
      </c>
      <c r="AJ4" s="8">
        <v>1101435000</v>
      </c>
      <c r="AK4" s="9">
        <v>3085166000</v>
      </c>
      <c r="AL4" s="9">
        <v>4775684000</v>
      </c>
      <c r="AM4" s="8">
        <v>3272270000</v>
      </c>
      <c r="AN4" s="8">
        <v>647830000</v>
      </c>
      <c r="AO4" s="8">
        <v>324024000</v>
      </c>
      <c r="AP4" s="9">
        <v>4244124000</v>
      </c>
      <c r="AQ4" s="9">
        <v>9019808000</v>
      </c>
      <c r="AR4" s="8">
        <v>7101399000</v>
      </c>
      <c r="AS4" s="8">
        <v>0</v>
      </c>
      <c r="AT4" s="8">
        <v>1805785000</v>
      </c>
      <c r="AU4" s="8">
        <v>0</v>
      </c>
      <c r="AV4" s="8">
        <v>0</v>
      </c>
      <c r="AW4" s="8">
        <v>0</v>
      </c>
      <c r="AX4" s="9">
        <v>8907184000</v>
      </c>
      <c r="AY4" s="8">
        <v>68117000</v>
      </c>
      <c r="AZ4" s="8">
        <v>0</v>
      </c>
      <c r="BA4" s="8">
        <v>292023000</v>
      </c>
      <c r="BB4" s="8">
        <v>-39152000</v>
      </c>
      <c r="BC4" s="8">
        <v>4605000</v>
      </c>
      <c r="BD4" s="9">
        <v>325593000</v>
      </c>
      <c r="BE4" s="9">
        <v>9232777000</v>
      </c>
      <c r="BF4" s="8">
        <v>5217582000</v>
      </c>
      <c r="BG4" s="8">
        <v>0</v>
      </c>
      <c r="BH4" s="8">
        <v>310236000</v>
      </c>
      <c r="BI4" s="8">
        <v>73868000</v>
      </c>
      <c r="BJ4" s="8">
        <v>96604000</v>
      </c>
      <c r="BK4" s="8">
        <v>3457845000</v>
      </c>
      <c r="BL4" s="8">
        <v>0</v>
      </c>
      <c r="BM4" s="9">
        <v>9156135000</v>
      </c>
      <c r="BN4" s="9">
        <v>76642000</v>
      </c>
      <c r="BO4" s="8">
        <v>0</v>
      </c>
      <c r="BP4" s="8">
        <v>12834000</v>
      </c>
      <c r="BQ4" s="8">
        <v>89476000</v>
      </c>
      <c r="BR4" s="8">
        <v>32573000</v>
      </c>
      <c r="BS4" s="8">
        <v>0</v>
      </c>
      <c r="BT4" s="9">
        <v>122049000</v>
      </c>
      <c r="BU4" s="26">
        <f t="shared" si="1"/>
        <v>-2.6963826809637013E-2</v>
      </c>
      <c r="BV4" s="26">
        <f t="shared" si="2"/>
        <v>3.5264904589377609E-2</v>
      </c>
      <c r="BW4" s="26">
        <f t="shared" si="3"/>
        <v>8.301077779740592E-3</v>
      </c>
      <c r="BX4" s="27">
        <f t="shared" si="4"/>
        <v>47.531935608744142</v>
      </c>
      <c r="BY4" s="27">
        <f t="shared" si="5"/>
        <v>63.250381810096208</v>
      </c>
      <c r="BZ4" s="28">
        <f t="shared" si="6"/>
        <v>2.3245798033502156</v>
      </c>
      <c r="CA4" s="27">
        <f t="shared" si="7"/>
        <v>105.39035263685467</v>
      </c>
      <c r="CB4" s="27">
        <f t="shared" si="8"/>
        <v>16.720490207454969</v>
      </c>
      <c r="CC4" s="29">
        <f t="shared" si="9"/>
        <v>2.5816159982625021E-2</v>
      </c>
      <c r="CD4" s="28">
        <f t="shared" si="10"/>
        <v>1.472457368264884</v>
      </c>
      <c r="CE4" s="26">
        <f t="shared" si="11"/>
        <v>0.3627871014549312</v>
      </c>
      <c r="CF4" s="26">
        <f t="shared" si="12"/>
        <v>0.37742211236261181</v>
      </c>
    </row>
    <row r="5" spans="1:84" ht="38.25" x14ac:dyDescent="0.25">
      <c r="A5" s="7">
        <v>14286</v>
      </c>
      <c r="B5" s="7" t="s">
        <v>148</v>
      </c>
      <c r="C5" s="7" t="s">
        <v>75</v>
      </c>
      <c r="D5" s="7">
        <v>14286</v>
      </c>
      <c r="E5" s="7">
        <v>2024</v>
      </c>
      <c r="F5" s="7" t="s">
        <v>71</v>
      </c>
      <c r="G5" s="7">
        <v>5</v>
      </c>
      <c r="H5" s="7">
        <v>12</v>
      </c>
      <c r="I5" s="7" t="s">
        <v>220</v>
      </c>
      <c r="J5" s="6">
        <f t="shared" si="0"/>
        <v>365</v>
      </c>
      <c r="K5" s="10">
        <v>224010000</v>
      </c>
      <c r="L5" s="10">
        <v>0</v>
      </c>
      <c r="M5" s="10">
        <v>0</v>
      </c>
      <c r="N5" s="10">
        <v>551649000</v>
      </c>
      <c r="O5" s="10">
        <v>0</v>
      </c>
      <c r="P5" s="10">
        <v>0</v>
      </c>
      <c r="Q5" s="10">
        <v>312748000</v>
      </c>
      <c r="R5" s="9">
        <v>1088407000</v>
      </c>
      <c r="S5" s="10">
        <v>3629569000</v>
      </c>
      <c r="T5" s="10">
        <v>64314000</v>
      </c>
      <c r="U5" s="10">
        <v>0</v>
      </c>
      <c r="V5" s="10">
        <v>0</v>
      </c>
      <c r="W5" s="10">
        <v>5875628000</v>
      </c>
      <c r="X5" s="10">
        <v>2714123000</v>
      </c>
      <c r="Y5" s="9">
        <v>3161505000</v>
      </c>
      <c r="Z5" s="10">
        <v>4459774000</v>
      </c>
      <c r="AA5" s="9">
        <v>11315162000</v>
      </c>
      <c r="AB5" s="9">
        <v>12403569000</v>
      </c>
      <c r="AC5" s="10">
        <v>418000</v>
      </c>
      <c r="AD5" s="10">
        <v>30010000</v>
      </c>
      <c r="AE5" s="10">
        <v>0</v>
      </c>
      <c r="AF5" s="10">
        <v>738467000</v>
      </c>
      <c r="AG5" s="9">
        <v>768895000</v>
      </c>
      <c r="AH5" s="10">
        <v>2050162000</v>
      </c>
      <c r="AI5" s="10">
        <v>0</v>
      </c>
      <c r="AJ5" s="10">
        <v>1081009000</v>
      </c>
      <c r="AK5" s="9">
        <v>3131171000</v>
      </c>
      <c r="AL5" s="9">
        <v>3900066000</v>
      </c>
      <c r="AM5" s="10">
        <v>7628980000</v>
      </c>
      <c r="AN5" s="10">
        <v>527586000</v>
      </c>
      <c r="AO5" s="10">
        <v>346937000</v>
      </c>
      <c r="AP5" s="9">
        <v>8503503000</v>
      </c>
      <c r="AQ5" s="9">
        <v>12403569000</v>
      </c>
      <c r="AR5" s="10">
        <v>3167295000</v>
      </c>
      <c r="AS5" s="10">
        <v>0</v>
      </c>
      <c r="AT5" s="10">
        <v>706141000</v>
      </c>
      <c r="AU5" s="10">
        <v>0</v>
      </c>
      <c r="AV5" s="10">
        <v>0</v>
      </c>
      <c r="AW5" s="10">
        <v>86906000</v>
      </c>
      <c r="AX5" s="9">
        <v>3960342000</v>
      </c>
      <c r="AY5" s="10">
        <v>290114000</v>
      </c>
      <c r="AZ5" s="10">
        <v>25184000</v>
      </c>
      <c r="BA5" s="10">
        <v>371854000</v>
      </c>
      <c r="BB5" s="10">
        <v>-62242000</v>
      </c>
      <c r="BC5" s="10">
        <v>240561000</v>
      </c>
      <c r="BD5" s="9">
        <v>865471000</v>
      </c>
      <c r="BE5" s="9">
        <v>4825813000</v>
      </c>
      <c r="BF5" s="10">
        <v>2352321000</v>
      </c>
      <c r="BG5" s="10">
        <v>0</v>
      </c>
      <c r="BH5" s="10">
        <v>193913000</v>
      </c>
      <c r="BI5" s="10">
        <v>38318000</v>
      </c>
      <c r="BJ5" s="10">
        <v>43281000</v>
      </c>
      <c r="BK5" s="10">
        <v>1462166000</v>
      </c>
      <c r="BL5" s="10">
        <v>0</v>
      </c>
      <c r="BM5" s="9">
        <v>4089999000</v>
      </c>
      <c r="BN5" s="9">
        <v>735814000</v>
      </c>
      <c r="BO5" s="10">
        <v>0</v>
      </c>
      <c r="BP5" s="10">
        <v>50200000</v>
      </c>
      <c r="BQ5" s="10">
        <v>786014000</v>
      </c>
      <c r="BR5" s="10">
        <v>32441000</v>
      </c>
      <c r="BS5" s="10">
        <v>0</v>
      </c>
      <c r="BT5" s="9">
        <v>818455000</v>
      </c>
      <c r="BU5" s="30">
        <f t="shared" si="1"/>
        <v>-2.6867390012833069E-2</v>
      </c>
      <c r="BV5" s="30">
        <f t="shared" si="2"/>
        <v>0.17934200931532157</v>
      </c>
      <c r="BW5" s="30">
        <f t="shared" si="3"/>
        <v>0.15247461930248851</v>
      </c>
      <c r="BX5" s="31">
        <f t="shared" si="4"/>
        <v>63.57219172827287</v>
      </c>
      <c r="BY5" s="31">
        <f t="shared" si="5"/>
        <v>69.909083438921158</v>
      </c>
      <c r="BZ5" s="32">
        <f t="shared" si="6"/>
        <v>1.4155469862595023</v>
      </c>
      <c r="CA5" s="31">
        <f t="shared" si="7"/>
        <v>20.98609989615219</v>
      </c>
      <c r="CB5" s="31">
        <f t="shared" si="8"/>
        <v>13.996601568744746</v>
      </c>
      <c r="CC5" s="29">
        <f t="shared" si="9"/>
        <v>0.19789347998284532</v>
      </c>
      <c r="CD5" s="32">
        <f t="shared" si="10"/>
        <v>15.391134861627426</v>
      </c>
      <c r="CE5" s="30">
        <f t="shared" si="11"/>
        <v>0.61506329347625677</v>
      </c>
      <c r="CF5" s="30">
        <f t="shared" si="12"/>
        <v>0.211812369319512</v>
      </c>
    </row>
    <row r="6" spans="1:84" ht="38.25" x14ac:dyDescent="0.25">
      <c r="A6" s="6">
        <v>14287</v>
      </c>
      <c r="B6" s="6" t="s">
        <v>151</v>
      </c>
      <c r="C6" s="6" t="s">
        <v>75</v>
      </c>
      <c r="D6" s="6">
        <v>14287</v>
      </c>
      <c r="E6" s="6">
        <v>2024</v>
      </c>
      <c r="F6" s="6" t="s">
        <v>71</v>
      </c>
      <c r="G6" s="6">
        <v>5</v>
      </c>
      <c r="H6" s="6">
        <v>12</v>
      </c>
      <c r="I6" s="6" t="s">
        <v>220</v>
      </c>
      <c r="J6" s="6">
        <f t="shared" si="0"/>
        <v>365</v>
      </c>
      <c r="K6" s="8">
        <v>651090094</v>
      </c>
      <c r="L6" s="8">
        <v>0</v>
      </c>
      <c r="M6" s="8">
        <v>53959000</v>
      </c>
      <c r="N6" s="8">
        <v>189651919</v>
      </c>
      <c r="O6" s="8">
        <v>0</v>
      </c>
      <c r="P6" s="8">
        <v>2432210</v>
      </c>
      <c r="Q6" s="8">
        <v>754665920</v>
      </c>
      <c r="R6" s="9">
        <v>1651799143</v>
      </c>
      <c r="S6" s="8">
        <v>972709167</v>
      </c>
      <c r="T6" s="8">
        <v>6309002</v>
      </c>
      <c r="U6" s="8">
        <v>0</v>
      </c>
      <c r="V6" s="8">
        <v>0</v>
      </c>
      <c r="W6" s="8">
        <v>2462700904</v>
      </c>
      <c r="X6" s="8">
        <v>1407337618</v>
      </c>
      <c r="Y6" s="9">
        <v>1055363286</v>
      </c>
      <c r="Z6" s="8">
        <v>1106621023</v>
      </c>
      <c r="AA6" s="9">
        <v>3141002478</v>
      </c>
      <c r="AB6" s="9">
        <v>4792801621</v>
      </c>
      <c r="AC6" s="8">
        <v>8561363</v>
      </c>
      <c r="AD6" s="8">
        <v>0</v>
      </c>
      <c r="AE6" s="8">
        <v>0</v>
      </c>
      <c r="AF6" s="8">
        <v>1437141782</v>
      </c>
      <c r="AG6" s="9">
        <v>1445703145</v>
      </c>
      <c r="AH6" s="8">
        <v>897285980</v>
      </c>
      <c r="AI6" s="8">
        <v>0</v>
      </c>
      <c r="AJ6" s="8">
        <v>234197497</v>
      </c>
      <c r="AK6" s="9">
        <v>1131483477</v>
      </c>
      <c r="AL6" s="9">
        <v>2577186622</v>
      </c>
      <c r="AM6" s="8">
        <v>1811253578</v>
      </c>
      <c r="AN6" s="8">
        <v>360072836</v>
      </c>
      <c r="AO6" s="8">
        <v>44288585</v>
      </c>
      <c r="AP6" s="9">
        <v>2215614999</v>
      </c>
      <c r="AQ6" s="9">
        <v>4792801621</v>
      </c>
      <c r="AR6" s="8">
        <v>1423214699</v>
      </c>
      <c r="AS6" s="8">
        <v>0</v>
      </c>
      <c r="AT6" s="8">
        <v>5810269564</v>
      </c>
      <c r="AU6" s="8">
        <v>0</v>
      </c>
      <c r="AV6" s="8">
        <v>0</v>
      </c>
      <c r="AW6" s="8">
        <v>36598249</v>
      </c>
      <c r="AX6" s="9">
        <v>7270082512</v>
      </c>
      <c r="AY6" s="8">
        <v>99512729</v>
      </c>
      <c r="AZ6" s="8">
        <v>0</v>
      </c>
      <c r="BA6" s="8">
        <v>120865652</v>
      </c>
      <c r="BB6" s="8">
        <v>-54534</v>
      </c>
      <c r="BC6" s="8">
        <v>0</v>
      </c>
      <c r="BD6" s="9">
        <v>220323847</v>
      </c>
      <c r="BE6" s="9">
        <v>7490406359</v>
      </c>
      <c r="BF6" s="8">
        <v>1652721396</v>
      </c>
      <c r="BG6" s="8">
        <v>0</v>
      </c>
      <c r="BH6" s="8">
        <v>116296434</v>
      </c>
      <c r="BI6" s="8">
        <v>23045096</v>
      </c>
      <c r="BJ6" s="8">
        <v>43501711</v>
      </c>
      <c r="BK6" s="8">
        <v>5517126778</v>
      </c>
      <c r="BL6" s="8">
        <v>0</v>
      </c>
      <c r="BM6" s="9">
        <v>7352691415</v>
      </c>
      <c r="BN6" s="9">
        <v>137714944</v>
      </c>
      <c r="BO6" s="8">
        <v>0</v>
      </c>
      <c r="BP6" s="8">
        <v>4332330</v>
      </c>
      <c r="BQ6" s="8">
        <v>142047274</v>
      </c>
      <c r="BR6" s="8">
        <v>3520630</v>
      </c>
      <c r="BS6" s="8">
        <v>0</v>
      </c>
      <c r="BT6" s="9">
        <v>145567904</v>
      </c>
      <c r="BU6" s="26">
        <f t="shared" si="1"/>
        <v>-1.1028627692640781E-2</v>
      </c>
      <c r="BV6" s="26">
        <f t="shared" si="2"/>
        <v>2.941413809082237E-2</v>
      </c>
      <c r="BW6" s="26">
        <f t="shared" si="3"/>
        <v>1.8385510398181589E-2</v>
      </c>
      <c r="BX6" s="27">
        <f t="shared" si="4"/>
        <v>48.638445403661471</v>
      </c>
      <c r="BY6" s="27">
        <f t="shared" si="5"/>
        <v>73.153480191263455</v>
      </c>
      <c r="BZ6" s="28">
        <f t="shared" si="6"/>
        <v>1.1425576189086868</v>
      </c>
      <c r="CA6" s="27">
        <f t="shared" si="7"/>
        <v>32.840645782046487</v>
      </c>
      <c r="CB6" s="27">
        <f t="shared" si="8"/>
        <v>12.101296399165602</v>
      </c>
      <c r="CC6" s="29">
        <f t="shared" si="9"/>
        <v>5.6827291505247596E-2</v>
      </c>
      <c r="CD6" s="28">
        <f t="shared" si="10"/>
        <v>4.9417374467668145</v>
      </c>
      <c r="CE6" s="26">
        <f t="shared" si="11"/>
        <v>0.37791123464486076</v>
      </c>
      <c r="CF6" s="26">
        <f t="shared" si="12"/>
        <v>0.33128036743999439</v>
      </c>
    </row>
    <row r="7" spans="1:84" ht="38.25" x14ac:dyDescent="0.25">
      <c r="A7" s="7">
        <v>13159</v>
      </c>
      <c r="B7" s="7" t="s">
        <v>185</v>
      </c>
      <c r="C7" s="7" t="s">
        <v>75</v>
      </c>
      <c r="D7" s="7">
        <v>13159</v>
      </c>
      <c r="E7" s="7">
        <v>2024</v>
      </c>
      <c r="F7" s="7" t="s">
        <v>186</v>
      </c>
      <c r="G7" s="7">
        <v>5</v>
      </c>
      <c r="H7" s="7">
        <v>12</v>
      </c>
      <c r="I7" s="7" t="s">
        <v>221</v>
      </c>
      <c r="J7" s="6">
        <f t="shared" si="0"/>
        <v>365</v>
      </c>
      <c r="K7" s="10">
        <v>306521702</v>
      </c>
      <c r="L7" s="10">
        <v>0</v>
      </c>
      <c r="M7" s="10">
        <v>0</v>
      </c>
      <c r="N7" s="10">
        <v>36886507</v>
      </c>
      <c r="O7" s="10">
        <v>0</v>
      </c>
      <c r="P7" s="10">
        <v>14974111</v>
      </c>
      <c r="Q7" s="10">
        <v>30182022</v>
      </c>
      <c r="R7" s="9">
        <v>388564342</v>
      </c>
      <c r="S7" s="10">
        <v>6410442</v>
      </c>
      <c r="T7" s="10">
        <v>0</v>
      </c>
      <c r="U7" s="10">
        <v>0</v>
      </c>
      <c r="V7" s="10">
        <v>0</v>
      </c>
      <c r="W7" s="10">
        <v>835166829</v>
      </c>
      <c r="X7" s="10">
        <v>604551770</v>
      </c>
      <c r="Y7" s="9">
        <v>230615059</v>
      </c>
      <c r="Z7" s="10">
        <v>95548488</v>
      </c>
      <c r="AA7" s="9">
        <v>332573989</v>
      </c>
      <c r="AB7" s="9">
        <v>721138331</v>
      </c>
      <c r="AC7" s="10">
        <v>12731231</v>
      </c>
      <c r="AD7" s="10">
        <v>6039013</v>
      </c>
      <c r="AE7" s="10">
        <v>0</v>
      </c>
      <c r="AF7" s="10">
        <v>141959867</v>
      </c>
      <c r="AG7" s="9">
        <v>160730111</v>
      </c>
      <c r="AH7" s="10">
        <v>56023126</v>
      </c>
      <c r="AI7" s="10">
        <v>0</v>
      </c>
      <c r="AJ7" s="10">
        <v>224363536</v>
      </c>
      <c r="AK7" s="9">
        <v>280386662</v>
      </c>
      <c r="AL7" s="9">
        <v>441116773</v>
      </c>
      <c r="AM7" s="10">
        <v>272130428</v>
      </c>
      <c r="AN7" s="10">
        <v>0</v>
      </c>
      <c r="AO7" s="10">
        <v>7891130</v>
      </c>
      <c r="AP7" s="9">
        <v>280021558</v>
      </c>
      <c r="AQ7" s="9">
        <v>721138331</v>
      </c>
      <c r="AR7" s="10">
        <v>430553227</v>
      </c>
      <c r="AS7" s="10">
        <v>93559200</v>
      </c>
      <c r="AT7" s="10">
        <v>464154987</v>
      </c>
      <c r="AU7" s="10">
        <v>0</v>
      </c>
      <c r="AV7" s="10">
        <v>0</v>
      </c>
      <c r="AW7" s="10">
        <v>0</v>
      </c>
      <c r="AX7" s="9">
        <v>988267414</v>
      </c>
      <c r="AY7" s="10">
        <v>8661408</v>
      </c>
      <c r="AZ7" s="10">
        <v>35755015</v>
      </c>
      <c r="BA7" s="10">
        <v>0</v>
      </c>
      <c r="BB7" s="10">
        <v>8457236</v>
      </c>
      <c r="BC7" s="10">
        <v>0</v>
      </c>
      <c r="BD7" s="9">
        <v>52873659</v>
      </c>
      <c r="BE7" s="9">
        <v>1041141073</v>
      </c>
      <c r="BF7" s="10">
        <v>616520204</v>
      </c>
      <c r="BG7" s="10">
        <v>6622520</v>
      </c>
      <c r="BH7" s="10">
        <v>41151630</v>
      </c>
      <c r="BI7" s="10">
        <v>2205239</v>
      </c>
      <c r="BJ7" s="10">
        <v>1395663</v>
      </c>
      <c r="BK7" s="10">
        <v>366837071</v>
      </c>
      <c r="BL7" s="10">
        <v>0</v>
      </c>
      <c r="BM7" s="9">
        <v>1034732327</v>
      </c>
      <c r="BN7" s="9">
        <v>6408746</v>
      </c>
      <c r="BO7" s="10">
        <v>0</v>
      </c>
      <c r="BP7" s="10">
        <v>0</v>
      </c>
      <c r="BQ7" s="10">
        <v>6408746</v>
      </c>
      <c r="BR7" s="10">
        <v>0</v>
      </c>
      <c r="BS7" s="10">
        <v>0</v>
      </c>
      <c r="BT7" s="9">
        <v>6408746</v>
      </c>
      <c r="BU7" s="30">
        <f t="shared" si="1"/>
        <v>-4.4628834847628758E-2</v>
      </c>
      <c r="BV7" s="30">
        <f t="shared" si="2"/>
        <v>5.0784336888801233E-2</v>
      </c>
      <c r="BW7" s="30">
        <f t="shared" si="3"/>
        <v>6.1555020411724745E-3</v>
      </c>
      <c r="BX7" s="31">
        <f t="shared" si="4"/>
        <v>31.270407955855365</v>
      </c>
      <c r="BY7" s="31">
        <f t="shared" si="5"/>
        <v>56.95344817583733</v>
      </c>
      <c r="BZ7" s="32">
        <f t="shared" si="6"/>
        <v>2.4174956365207763</v>
      </c>
      <c r="CA7" s="31">
        <f t="shared" si="7"/>
        <v>112.60325564678315</v>
      </c>
      <c r="CB7" s="31">
        <f t="shared" si="8"/>
        <v>14.690834117627904</v>
      </c>
      <c r="CC7" s="29">
        <f t="shared" si="9"/>
        <v>0.21942175654797719</v>
      </c>
      <c r="CD7" s="32">
        <f t="shared" si="10"/>
        <v>3.3318190308687394</v>
      </c>
      <c r="CE7" s="30">
        <f t="shared" si="11"/>
        <v>0.37736231219693689</v>
      </c>
      <c r="CF7" s="30">
        <f t="shared" si="12"/>
        <v>0.17072228935847514</v>
      </c>
    </row>
    <row r="8" spans="1:84" ht="38.25" x14ac:dyDescent="0.25">
      <c r="A8" s="6">
        <v>3109</v>
      </c>
      <c r="B8" s="6" t="s">
        <v>178</v>
      </c>
      <c r="C8" s="6" t="s">
        <v>75</v>
      </c>
      <c r="D8" s="6">
        <v>3109</v>
      </c>
      <c r="E8" s="6">
        <v>2024</v>
      </c>
      <c r="F8" s="6" t="s">
        <v>71</v>
      </c>
      <c r="G8" s="6">
        <v>5</v>
      </c>
      <c r="H8" s="6">
        <v>12</v>
      </c>
      <c r="I8" s="6" t="s">
        <v>220</v>
      </c>
      <c r="J8" s="6">
        <f t="shared" si="0"/>
        <v>365</v>
      </c>
      <c r="K8" s="8">
        <v>46795776</v>
      </c>
      <c r="L8" s="8">
        <v>78643220</v>
      </c>
      <c r="M8" s="8">
        <v>6484001</v>
      </c>
      <c r="N8" s="8">
        <v>105526798</v>
      </c>
      <c r="O8" s="8">
        <v>0</v>
      </c>
      <c r="P8" s="8">
        <v>0</v>
      </c>
      <c r="Q8" s="8">
        <v>52075272</v>
      </c>
      <c r="R8" s="9">
        <v>289525067</v>
      </c>
      <c r="S8" s="8">
        <v>73130496</v>
      </c>
      <c r="T8" s="8">
        <v>11359772</v>
      </c>
      <c r="U8" s="8">
        <v>0</v>
      </c>
      <c r="V8" s="8">
        <v>0</v>
      </c>
      <c r="W8" s="8">
        <v>1040396373</v>
      </c>
      <c r="X8" s="8">
        <v>582049415</v>
      </c>
      <c r="Y8" s="9">
        <v>458346958</v>
      </c>
      <c r="Z8" s="8">
        <v>531898153</v>
      </c>
      <c r="AA8" s="9">
        <v>1074735379</v>
      </c>
      <c r="AB8" s="9">
        <v>1364260446</v>
      </c>
      <c r="AC8" s="8">
        <v>9710786</v>
      </c>
      <c r="AD8" s="8">
        <v>16873353</v>
      </c>
      <c r="AE8" s="8">
        <v>0</v>
      </c>
      <c r="AF8" s="8">
        <v>198196219</v>
      </c>
      <c r="AG8" s="9">
        <v>224780358</v>
      </c>
      <c r="AH8" s="8">
        <v>73987453</v>
      </c>
      <c r="AI8" s="8">
        <v>0</v>
      </c>
      <c r="AJ8" s="8">
        <v>68437739</v>
      </c>
      <c r="AK8" s="9">
        <v>142425192</v>
      </c>
      <c r="AL8" s="9">
        <v>367205550</v>
      </c>
      <c r="AM8" s="8">
        <v>902542455</v>
      </c>
      <c r="AN8" s="8">
        <v>94512441</v>
      </c>
      <c r="AO8" s="8">
        <v>0</v>
      </c>
      <c r="AP8" s="9">
        <v>997054896</v>
      </c>
      <c r="AQ8" s="9">
        <v>1364260446</v>
      </c>
      <c r="AR8" s="8">
        <v>1054662005</v>
      </c>
      <c r="AS8" s="8">
        <v>0</v>
      </c>
      <c r="AT8" s="8">
        <v>73436534</v>
      </c>
      <c r="AU8" s="8">
        <v>0</v>
      </c>
      <c r="AV8" s="8">
        <v>0</v>
      </c>
      <c r="AW8" s="8">
        <v>2065950</v>
      </c>
      <c r="AX8" s="9">
        <v>1130164489</v>
      </c>
      <c r="AY8" s="8">
        <v>10004137</v>
      </c>
      <c r="AZ8" s="8">
        <v>8889927</v>
      </c>
      <c r="BA8" s="8">
        <v>-1676</v>
      </c>
      <c r="BB8" s="8">
        <v>80209037</v>
      </c>
      <c r="BC8" s="8">
        <v>0</v>
      </c>
      <c r="BD8" s="9">
        <v>99101425</v>
      </c>
      <c r="BE8" s="9">
        <v>1229265914</v>
      </c>
      <c r="BF8" s="8">
        <v>693647488</v>
      </c>
      <c r="BG8" s="8">
        <v>0</v>
      </c>
      <c r="BH8" s="8">
        <v>37437591</v>
      </c>
      <c r="BI8" s="8">
        <v>786656</v>
      </c>
      <c r="BJ8" s="8">
        <v>16437472</v>
      </c>
      <c r="BK8" s="8">
        <v>396253500</v>
      </c>
      <c r="BL8" s="8">
        <v>0</v>
      </c>
      <c r="BM8" s="9">
        <v>1144562707</v>
      </c>
      <c r="BN8" s="9">
        <v>84703207</v>
      </c>
      <c r="BO8" s="8">
        <v>0</v>
      </c>
      <c r="BP8" s="8">
        <v>9283258</v>
      </c>
      <c r="BQ8" s="8">
        <v>93986465</v>
      </c>
      <c r="BR8" s="8">
        <v>0</v>
      </c>
      <c r="BS8" s="8">
        <v>0</v>
      </c>
      <c r="BT8" s="9">
        <v>93986465</v>
      </c>
      <c r="BU8" s="26">
        <f t="shared" si="1"/>
        <v>-1.1712858736275021E-2</v>
      </c>
      <c r="BV8" s="26">
        <f t="shared" si="2"/>
        <v>8.0618378718015929E-2</v>
      </c>
      <c r="BW8" s="26">
        <f t="shared" si="3"/>
        <v>6.8905519981740909E-2</v>
      </c>
      <c r="BX8" s="27">
        <f t="shared" si="4"/>
        <v>36.520971730654125</v>
      </c>
      <c r="BY8" s="27">
        <f t="shared" si="5"/>
        <v>68.592080605242629</v>
      </c>
      <c r="BZ8" s="28">
        <f t="shared" si="6"/>
        <v>1.2880354385768884</v>
      </c>
      <c r="CA8" s="27">
        <f t="shared" si="7"/>
        <v>41.355067172010571</v>
      </c>
      <c r="CB8" s="27">
        <f t="shared" si="8"/>
        <v>15.547191992134323</v>
      </c>
      <c r="CC8" s="29">
        <f t="shared" si="9"/>
        <v>0.40882072801343383</v>
      </c>
      <c r="CD8" s="28">
        <f t="shared" si="10"/>
        <v>11.710389064307286</v>
      </c>
      <c r="CE8" s="26">
        <f t="shared" si="11"/>
        <v>0.66156169640939655</v>
      </c>
      <c r="CF8" s="26">
        <f t="shared" si="12"/>
        <v>7.5765680491579987E-2</v>
      </c>
    </row>
    <row r="9" spans="1:84" ht="38.25" x14ac:dyDescent="0.25">
      <c r="A9" s="7">
        <v>13155</v>
      </c>
      <c r="B9" s="7" t="s">
        <v>140</v>
      </c>
      <c r="C9" s="7" t="s">
        <v>75</v>
      </c>
      <c r="D9" s="7">
        <v>13155</v>
      </c>
      <c r="E9" s="7">
        <v>2024</v>
      </c>
      <c r="F9" s="7" t="s">
        <v>71</v>
      </c>
      <c r="G9" s="7">
        <v>5</v>
      </c>
      <c r="H9" s="7">
        <v>12</v>
      </c>
      <c r="I9" s="7" t="s">
        <v>220</v>
      </c>
      <c r="J9" s="6">
        <f t="shared" si="0"/>
        <v>365</v>
      </c>
      <c r="K9" s="10">
        <v>81120933.783999994</v>
      </c>
      <c r="L9" s="10">
        <v>0</v>
      </c>
      <c r="M9" s="10">
        <v>800407.92</v>
      </c>
      <c r="N9" s="10">
        <v>299973546.34399998</v>
      </c>
      <c r="O9" s="10">
        <v>0</v>
      </c>
      <c r="P9" s="10">
        <v>0</v>
      </c>
      <c r="Q9" s="10">
        <v>380099105.81999999</v>
      </c>
      <c r="R9" s="9">
        <v>761993993.86800003</v>
      </c>
      <c r="S9" s="10">
        <v>0</v>
      </c>
      <c r="T9" s="10">
        <v>51901623.219999999</v>
      </c>
      <c r="U9" s="10">
        <v>0</v>
      </c>
      <c r="V9" s="10">
        <v>0</v>
      </c>
      <c r="W9" s="10">
        <v>2281047727.77</v>
      </c>
      <c r="X9" s="10">
        <v>1295184617.75</v>
      </c>
      <c r="Y9" s="9">
        <v>985863110.01999998</v>
      </c>
      <c r="Z9" s="10">
        <v>3545352532.3299999</v>
      </c>
      <c r="AA9" s="9">
        <v>4583117265.5699997</v>
      </c>
      <c r="AB9" s="9">
        <v>5345111259.4379997</v>
      </c>
      <c r="AC9" s="10">
        <v>99853898.510000005</v>
      </c>
      <c r="AD9" s="10">
        <v>69901190.290000007</v>
      </c>
      <c r="AE9" s="10">
        <v>0</v>
      </c>
      <c r="AF9" s="10">
        <v>457884270.67500001</v>
      </c>
      <c r="AG9" s="9">
        <v>627639359.47500002</v>
      </c>
      <c r="AH9" s="10">
        <v>447218812.80000001</v>
      </c>
      <c r="AI9" s="10">
        <v>0</v>
      </c>
      <c r="AJ9" s="10">
        <v>359171696.05000001</v>
      </c>
      <c r="AK9" s="9">
        <v>806390508.85000002</v>
      </c>
      <c r="AL9" s="9">
        <v>1434029868.325</v>
      </c>
      <c r="AM9" s="10">
        <v>2005198801.431</v>
      </c>
      <c r="AN9" s="10">
        <v>1583873609.309</v>
      </c>
      <c r="AO9" s="10">
        <v>322008980.37</v>
      </c>
      <c r="AP9" s="9">
        <v>3911081391.1100001</v>
      </c>
      <c r="AQ9" s="9">
        <v>5345111259.4350004</v>
      </c>
      <c r="AR9" s="10">
        <v>2609273327.9200001</v>
      </c>
      <c r="AS9" s="10">
        <v>0</v>
      </c>
      <c r="AT9" s="10">
        <v>351963925.25</v>
      </c>
      <c r="AU9" s="10">
        <v>0</v>
      </c>
      <c r="AV9" s="10">
        <v>0</v>
      </c>
      <c r="AW9" s="10">
        <v>180616487.93000001</v>
      </c>
      <c r="AX9" s="9">
        <v>3141853741.0999999</v>
      </c>
      <c r="AY9" s="10">
        <v>1680326.29</v>
      </c>
      <c r="AZ9" s="10">
        <v>311874510.12</v>
      </c>
      <c r="BA9" s="10">
        <v>155034521.33000001</v>
      </c>
      <c r="BB9" s="10">
        <v>13126381.68</v>
      </c>
      <c r="BC9" s="10">
        <v>0</v>
      </c>
      <c r="BD9" s="9">
        <v>481715739.42000002</v>
      </c>
      <c r="BE9" s="9">
        <v>3623569480.52</v>
      </c>
      <c r="BF9" s="10">
        <v>1082475982.95</v>
      </c>
      <c r="BG9" s="10">
        <v>0</v>
      </c>
      <c r="BH9" s="10">
        <v>90093808.129999995</v>
      </c>
      <c r="BI9" s="10">
        <v>21155047.170000002</v>
      </c>
      <c r="BJ9" s="10">
        <v>15291995.49</v>
      </c>
      <c r="BK9" s="10">
        <v>2157680086.3200002</v>
      </c>
      <c r="BL9" s="10">
        <v>0</v>
      </c>
      <c r="BM9" s="9">
        <v>3366696920.0599999</v>
      </c>
      <c r="BN9" s="9">
        <v>256872560.459999</v>
      </c>
      <c r="BO9" s="10">
        <v>0</v>
      </c>
      <c r="BP9" s="10">
        <v>12236545.689999999</v>
      </c>
      <c r="BQ9" s="10">
        <v>269109106.14999902</v>
      </c>
      <c r="BR9" s="10">
        <v>880339</v>
      </c>
      <c r="BS9" s="10">
        <v>0</v>
      </c>
      <c r="BT9" s="9">
        <v>269989445.14999902</v>
      </c>
      <c r="BU9" s="30">
        <f t="shared" si="1"/>
        <v>-6.205019116336468E-2</v>
      </c>
      <c r="BV9" s="30">
        <f t="shared" si="2"/>
        <v>0.13293956194566234</v>
      </c>
      <c r="BW9" s="30">
        <f t="shared" si="3"/>
        <v>7.0889370782297387E-2</v>
      </c>
      <c r="BX9" s="31">
        <f t="shared" si="4"/>
        <v>41.962006526484124</v>
      </c>
      <c r="BY9" s="31">
        <f t="shared" si="5"/>
        <v>62.533460126796115</v>
      </c>
      <c r="BZ9" s="32">
        <f t="shared" si="6"/>
        <v>1.2140634304792219</v>
      </c>
      <c r="CA9" s="31">
        <f t="shared" si="7"/>
        <v>9.0365356497874672</v>
      </c>
      <c r="CB9" s="31">
        <f t="shared" si="8"/>
        <v>14.375955957829264</v>
      </c>
      <c r="CC9" s="29">
        <f t="shared" si="9"/>
        <v>0.17856481181490577</v>
      </c>
      <c r="CD9" s="32">
        <f t="shared" si="10"/>
        <v>1.7609185274078238</v>
      </c>
      <c r="CE9" s="30">
        <f t="shared" si="11"/>
        <v>0.37514631671892129</v>
      </c>
      <c r="CF9" s="30">
        <f t="shared" si="12"/>
        <v>0.18235834313244956</v>
      </c>
    </row>
    <row r="10" spans="1:84" ht="38.25" x14ac:dyDescent="0.25">
      <c r="A10" s="6">
        <v>12776</v>
      </c>
      <c r="B10" s="6" t="s">
        <v>134</v>
      </c>
      <c r="C10" s="6" t="s">
        <v>75</v>
      </c>
      <c r="D10" s="6">
        <v>12776</v>
      </c>
      <c r="E10" s="6">
        <v>2024</v>
      </c>
      <c r="F10" s="6" t="s">
        <v>71</v>
      </c>
      <c r="G10" s="6">
        <v>5</v>
      </c>
      <c r="H10" s="6">
        <v>12</v>
      </c>
      <c r="I10" s="6" t="s">
        <v>220</v>
      </c>
      <c r="J10" s="6">
        <f t="shared" si="0"/>
        <v>365</v>
      </c>
      <c r="K10" s="8">
        <v>21967554</v>
      </c>
      <c r="L10" s="8">
        <v>0</v>
      </c>
      <c r="M10" s="8">
        <v>0</v>
      </c>
      <c r="N10" s="8">
        <v>42942582</v>
      </c>
      <c r="O10" s="8">
        <v>0</v>
      </c>
      <c r="P10" s="8">
        <v>1150101</v>
      </c>
      <c r="Q10" s="8">
        <v>50847553</v>
      </c>
      <c r="R10" s="9">
        <v>116907790</v>
      </c>
      <c r="S10" s="8">
        <v>9294240</v>
      </c>
      <c r="T10" s="8">
        <v>0</v>
      </c>
      <c r="U10" s="8">
        <v>0</v>
      </c>
      <c r="V10" s="8">
        <v>0</v>
      </c>
      <c r="W10" s="8">
        <v>350372331</v>
      </c>
      <c r="X10" s="8">
        <v>237601342</v>
      </c>
      <c r="Y10" s="9">
        <v>112770989</v>
      </c>
      <c r="Z10" s="8">
        <v>62037862</v>
      </c>
      <c r="AA10" s="9">
        <v>184103091</v>
      </c>
      <c r="AB10" s="9">
        <v>301010881</v>
      </c>
      <c r="AC10" s="8">
        <v>51752619</v>
      </c>
      <c r="AD10" s="8">
        <v>0</v>
      </c>
      <c r="AE10" s="8">
        <v>0</v>
      </c>
      <c r="AF10" s="8">
        <v>60708889</v>
      </c>
      <c r="AG10" s="9">
        <v>112461508</v>
      </c>
      <c r="AH10" s="8">
        <v>54829113</v>
      </c>
      <c r="AI10" s="8">
        <v>0</v>
      </c>
      <c r="AJ10" s="8">
        <v>20736294</v>
      </c>
      <c r="AK10" s="9">
        <v>75565407</v>
      </c>
      <c r="AL10" s="9">
        <v>188026915</v>
      </c>
      <c r="AM10" s="8">
        <v>95588362</v>
      </c>
      <c r="AN10" s="8">
        <v>17395604</v>
      </c>
      <c r="AO10" s="8">
        <v>0</v>
      </c>
      <c r="AP10" s="9">
        <v>112983966</v>
      </c>
      <c r="AQ10" s="9">
        <v>301010881</v>
      </c>
      <c r="AR10" s="8">
        <v>347376478</v>
      </c>
      <c r="AS10" s="8">
        <v>0</v>
      </c>
      <c r="AT10" s="8">
        <v>33051153</v>
      </c>
      <c r="AU10" s="8">
        <v>2217427</v>
      </c>
      <c r="AV10" s="8">
        <v>0</v>
      </c>
      <c r="AW10" s="8">
        <v>2803831</v>
      </c>
      <c r="AX10" s="9">
        <v>385448889</v>
      </c>
      <c r="AY10" s="8">
        <v>1429480</v>
      </c>
      <c r="AZ10" s="8">
        <v>0</v>
      </c>
      <c r="BA10" s="8">
        <v>-658953</v>
      </c>
      <c r="BB10" s="8">
        <v>-1958751</v>
      </c>
      <c r="BC10" s="8">
        <v>0</v>
      </c>
      <c r="BD10" s="9">
        <v>-1188224</v>
      </c>
      <c r="BE10" s="9">
        <v>384260665</v>
      </c>
      <c r="BF10" s="8">
        <v>203551187</v>
      </c>
      <c r="BG10" s="8">
        <v>0</v>
      </c>
      <c r="BH10" s="8">
        <v>11441168</v>
      </c>
      <c r="BI10" s="8">
        <v>2378928</v>
      </c>
      <c r="BJ10" s="8">
        <v>4909824</v>
      </c>
      <c r="BK10" s="8">
        <v>145874522</v>
      </c>
      <c r="BL10" s="8">
        <v>0</v>
      </c>
      <c r="BM10" s="9">
        <v>368155629</v>
      </c>
      <c r="BN10" s="9">
        <v>16105036</v>
      </c>
      <c r="BO10" s="8">
        <v>0</v>
      </c>
      <c r="BP10" s="8">
        <v>0</v>
      </c>
      <c r="BQ10" s="8">
        <v>16105036</v>
      </c>
      <c r="BR10" s="8">
        <v>-154148</v>
      </c>
      <c r="BS10" s="8">
        <v>0</v>
      </c>
      <c r="BT10" s="9">
        <v>15950888</v>
      </c>
      <c r="BU10" s="26">
        <f t="shared" si="1"/>
        <v>4.5003981867360793E-2</v>
      </c>
      <c r="BV10" s="26">
        <f t="shared" si="2"/>
        <v>-3.0922342779998052E-3</v>
      </c>
      <c r="BW10" s="26">
        <f t="shared" si="3"/>
        <v>4.191174758936099E-2</v>
      </c>
      <c r="BX10" s="27">
        <f t="shared" si="4"/>
        <v>45.121196807113691</v>
      </c>
      <c r="BY10" s="27">
        <f t="shared" si="5"/>
        <v>115.84627167493247</v>
      </c>
      <c r="BZ10" s="28">
        <f t="shared" si="6"/>
        <v>1.0395360339646167</v>
      </c>
      <c r="CA10" s="27">
        <f t="shared" si="7"/>
        <v>22.477802518917226</v>
      </c>
      <c r="CB10" s="27">
        <f t="shared" si="8"/>
        <v>20.767227786533681</v>
      </c>
      <c r="CC10" s="29">
        <f t="shared" si="9"/>
        <v>0.16859975072960007</v>
      </c>
      <c r="CD10" s="28">
        <f t="shared" si="10"/>
        <v>0.56499558381363091</v>
      </c>
      <c r="CE10" s="26">
        <f t="shared" si="11"/>
        <v>0.31755782941281779</v>
      </c>
      <c r="CF10" s="26">
        <f t="shared" si="12"/>
        <v>0.3645129197920654</v>
      </c>
    </row>
    <row r="11" spans="1:84" ht="38.25" x14ac:dyDescent="0.25">
      <c r="A11" s="7">
        <v>12807</v>
      </c>
      <c r="B11" s="7" t="s">
        <v>137</v>
      </c>
      <c r="C11" s="7" t="s">
        <v>75</v>
      </c>
      <c r="D11" s="7">
        <v>12807</v>
      </c>
      <c r="E11" s="7">
        <v>2024</v>
      </c>
      <c r="F11" s="7" t="s">
        <v>71</v>
      </c>
      <c r="G11" s="7">
        <v>5</v>
      </c>
      <c r="H11" s="7">
        <v>12</v>
      </c>
      <c r="I11" s="7" t="s">
        <v>220</v>
      </c>
      <c r="J11" s="6">
        <f t="shared" si="0"/>
        <v>365</v>
      </c>
      <c r="K11" s="10">
        <v>11414003</v>
      </c>
      <c r="L11" s="10">
        <v>0</v>
      </c>
      <c r="M11" s="10">
        <v>0</v>
      </c>
      <c r="N11" s="10">
        <v>26348263</v>
      </c>
      <c r="O11" s="10">
        <v>0</v>
      </c>
      <c r="P11" s="10">
        <v>0</v>
      </c>
      <c r="Q11" s="10">
        <v>51283476</v>
      </c>
      <c r="R11" s="9">
        <v>89045742</v>
      </c>
      <c r="S11" s="10">
        <v>7979568</v>
      </c>
      <c r="T11" s="10">
        <v>0</v>
      </c>
      <c r="U11" s="10">
        <v>0</v>
      </c>
      <c r="V11" s="10">
        <v>0</v>
      </c>
      <c r="W11" s="10">
        <v>192690422</v>
      </c>
      <c r="X11" s="10">
        <v>110798212</v>
      </c>
      <c r="Y11" s="9">
        <v>81892210</v>
      </c>
      <c r="Z11" s="10">
        <v>16357836</v>
      </c>
      <c r="AA11" s="9">
        <v>106229614</v>
      </c>
      <c r="AB11" s="9">
        <v>195275356</v>
      </c>
      <c r="AC11" s="10">
        <v>2507026</v>
      </c>
      <c r="AD11" s="10">
        <v>1747834</v>
      </c>
      <c r="AE11" s="10">
        <v>0</v>
      </c>
      <c r="AF11" s="10">
        <v>83858582</v>
      </c>
      <c r="AG11" s="9">
        <v>88113442</v>
      </c>
      <c r="AH11" s="10">
        <v>68875238</v>
      </c>
      <c r="AI11" s="10">
        <v>0</v>
      </c>
      <c r="AJ11" s="10">
        <v>40436596</v>
      </c>
      <c r="AK11" s="9">
        <v>109311834</v>
      </c>
      <c r="AL11" s="9">
        <v>197425276</v>
      </c>
      <c r="AM11" s="10">
        <v>-9594001</v>
      </c>
      <c r="AN11" s="10">
        <v>5049454</v>
      </c>
      <c r="AO11" s="10">
        <v>2394627</v>
      </c>
      <c r="AP11" s="9">
        <v>-2149920</v>
      </c>
      <c r="AQ11" s="9">
        <v>195275356</v>
      </c>
      <c r="AR11" s="10">
        <v>204343822</v>
      </c>
      <c r="AS11" s="10">
        <v>0</v>
      </c>
      <c r="AT11" s="10">
        <v>39937748</v>
      </c>
      <c r="AU11" s="10">
        <v>0</v>
      </c>
      <c r="AV11" s="10">
        <v>0</v>
      </c>
      <c r="AW11" s="10">
        <v>0</v>
      </c>
      <c r="AX11" s="9">
        <v>244281570</v>
      </c>
      <c r="AY11" s="10">
        <v>81955</v>
      </c>
      <c r="AZ11" s="10">
        <v>0</v>
      </c>
      <c r="BA11" s="10">
        <v>0</v>
      </c>
      <c r="BB11" s="10">
        <v>0</v>
      </c>
      <c r="BC11" s="10">
        <v>0</v>
      </c>
      <c r="BD11" s="9">
        <v>81955</v>
      </c>
      <c r="BE11" s="9">
        <v>244363525</v>
      </c>
      <c r="BF11" s="10">
        <v>117026020</v>
      </c>
      <c r="BG11" s="10">
        <v>0</v>
      </c>
      <c r="BH11" s="10">
        <v>5740127</v>
      </c>
      <c r="BI11" s="10">
        <v>1597492</v>
      </c>
      <c r="BJ11" s="10">
        <v>3427210</v>
      </c>
      <c r="BK11" s="10">
        <v>126788070</v>
      </c>
      <c r="BL11" s="10">
        <v>0</v>
      </c>
      <c r="BM11" s="9">
        <v>254578919</v>
      </c>
      <c r="BN11" s="9">
        <v>-10215394</v>
      </c>
      <c r="BO11" s="10">
        <v>-804540</v>
      </c>
      <c r="BP11" s="10">
        <v>0</v>
      </c>
      <c r="BQ11" s="10">
        <v>-11019934</v>
      </c>
      <c r="BR11" s="10">
        <v>0</v>
      </c>
      <c r="BS11" s="10">
        <v>0</v>
      </c>
      <c r="BT11" s="9">
        <v>-11019934</v>
      </c>
      <c r="BU11" s="30">
        <f t="shared" si="1"/>
        <v>-4.2139468236922842E-2</v>
      </c>
      <c r="BV11" s="30">
        <f t="shared" si="2"/>
        <v>3.3538147724788302E-4</v>
      </c>
      <c r="BW11" s="30">
        <f t="shared" si="3"/>
        <v>-4.1804086759674952E-2</v>
      </c>
      <c r="BX11" s="31">
        <f t="shared" si="4"/>
        <v>47.063404711104994</v>
      </c>
      <c r="BY11" s="31">
        <f t="shared" si="5"/>
        <v>127.50073276592543</v>
      </c>
      <c r="BZ11" s="32">
        <f t="shared" si="6"/>
        <v>1.0105806784849014</v>
      </c>
      <c r="CA11" s="31">
        <f t="shared" si="7"/>
        <v>16.742209128711732</v>
      </c>
      <c r="CB11" s="31">
        <f t="shared" si="8"/>
        <v>19.302397316296311</v>
      </c>
      <c r="CC11" s="29">
        <f t="shared" si="9"/>
        <v>-2.8506940755218785E-2</v>
      </c>
      <c r="CD11" s="32">
        <f t="shared" si="10"/>
        <v>-0.70112373730606126</v>
      </c>
      <c r="CE11" s="30">
        <f t="shared" si="11"/>
        <v>-4.9130628649321217E-2</v>
      </c>
      <c r="CF11" s="30">
        <f t="shared" si="12"/>
        <v>1.1618387450315857</v>
      </c>
    </row>
    <row r="12" spans="1:84" ht="38.25" x14ac:dyDescent="0.25">
      <c r="A12" s="6">
        <v>13156</v>
      </c>
      <c r="B12" s="6" t="s">
        <v>142</v>
      </c>
      <c r="C12" s="6" t="s">
        <v>75</v>
      </c>
      <c r="D12" s="6">
        <v>13156</v>
      </c>
      <c r="E12" s="6">
        <v>2024</v>
      </c>
      <c r="F12" s="6" t="s">
        <v>71</v>
      </c>
      <c r="G12" s="6">
        <v>5</v>
      </c>
      <c r="H12" s="6">
        <v>12</v>
      </c>
      <c r="I12" s="6" t="s">
        <v>220</v>
      </c>
      <c r="J12" s="6">
        <f t="shared" si="0"/>
        <v>365</v>
      </c>
      <c r="K12" s="8">
        <v>50632000</v>
      </c>
      <c r="L12" s="8">
        <v>24816000</v>
      </c>
      <c r="M12" s="8">
        <v>209000</v>
      </c>
      <c r="N12" s="8">
        <v>41799000</v>
      </c>
      <c r="O12" s="8">
        <v>0</v>
      </c>
      <c r="P12" s="8">
        <v>0</v>
      </c>
      <c r="Q12" s="8">
        <v>34431000</v>
      </c>
      <c r="R12" s="9">
        <v>151887000</v>
      </c>
      <c r="S12" s="8">
        <v>19722000</v>
      </c>
      <c r="T12" s="8">
        <v>0</v>
      </c>
      <c r="U12" s="8">
        <v>0</v>
      </c>
      <c r="V12" s="8">
        <v>0</v>
      </c>
      <c r="W12" s="8">
        <v>314935000</v>
      </c>
      <c r="X12" s="8">
        <v>200625000</v>
      </c>
      <c r="Y12" s="9">
        <v>114310000</v>
      </c>
      <c r="Z12" s="8">
        <v>45303000</v>
      </c>
      <c r="AA12" s="9">
        <v>179335000</v>
      </c>
      <c r="AB12" s="9">
        <v>331222000</v>
      </c>
      <c r="AC12" s="8">
        <v>2290000</v>
      </c>
      <c r="AD12" s="8">
        <v>3594000</v>
      </c>
      <c r="AE12" s="8">
        <v>0</v>
      </c>
      <c r="AF12" s="8">
        <v>126041000</v>
      </c>
      <c r="AG12" s="9">
        <v>131925000</v>
      </c>
      <c r="AH12" s="8">
        <v>96223000</v>
      </c>
      <c r="AI12" s="8">
        <v>0</v>
      </c>
      <c r="AJ12" s="8">
        <v>78271000</v>
      </c>
      <c r="AK12" s="9">
        <v>174494000</v>
      </c>
      <c r="AL12" s="9">
        <v>306419000</v>
      </c>
      <c r="AM12" s="8">
        <v>19966000</v>
      </c>
      <c r="AN12" s="8">
        <v>3737000</v>
      </c>
      <c r="AO12" s="8">
        <v>1100000</v>
      </c>
      <c r="AP12" s="9">
        <v>24803000</v>
      </c>
      <c r="AQ12" s="9">
        <v>331222000</v>
      </c>
      <c r="AR12" s="8">
        <v>314421000</v>
      </c>
      <c r="AS12" s="8">
        <v>0</v>
      </c>
      <c r="AT12" s="8">
        <v>25167000</v>
      </c>
      <c r="AU12" s="8">
        <v>0</v>
      </c>
      <c r="AV12" s="8">
        <v>0</v>
      </c>
      <c r="AW12" s="8">
        <v>227000</v>
      </c>
      <c r="AX12" s="9">
        <v>339815000</v>
      </c>
      <c r="AY12" s="8">
        <v>1240000</v>
      </c>
      <c r="AZ12" s="8">
        <v>0</v>
      </c>
      <c r="BA12" s="8">
        <v>3380000</v>
      </c>
      <c r="BB12" s="8">
        <v>0</v>
      </c>
      <c r="BC12" s="8">
        <v>532000</v>
      </c>
      <c r="BD12" s="9">
        <v>5152000</v>
      </c>
      <c r="BE12" s="9">
        <v>344967000</v>
      </c>
      <c r="BF12" s="8">
        <v>159520000</v>
      </c>
      <c r="BG12" s="8">
        <v>0</v>
      </c>
      <c r="BH12" s="8">
        <v>12941000</v>
      </c>
      <c r="BI12" s="8">
        <v>5045000</v>
      </c>
      <c r="BJ12" s="8">
        <v>8190804</v>
      </c>
      <c r="BK12" s="8">
        <v>170028196</v>
      </c>
      <c r="BL12" s="8">
        <v>0</v>
      </c>
      <c r="BM12" s="9">
        <v>355725000</v>
      </c>
      <c r="BN12" s="9">
        <v>-10758000</v>
      </c>
      <c r="BO12" s="8">
        <v>1104000</v>
      </c>
      <c r="BP12" s="8">
        <v>-1097000</v>
      </c>
      <c r="BQ12" s="8">
        <v>-10751000</v>
      </c>
      <c r="BR12" s="8">
        <v>0</v>
      </c>
      <c r="BS12" s="8">
        <v>0</v>
      </c>
      <c r="BT12" s="9">
        <v>-10751000</v>
      </c>
      <c r="BU12" s="26">
        <f t="shared" si="1"/>
        <v>-4.612035354106335E-2</v>
      </c>
      <c r="BV12" s="26">
        <f t="shared" si="2"/>
        <v>1.4934761875773625E-2</v>
      </c>
      <c r="BW12" s="26">
        <f t="shared" si="3"/>
        <v>-3.1185591665289725E-2</v>
      </c>
      <c r="BX12" s="27">
        <f t="shared" si="4"/>
        <v>48.522951711240665</v>
      </c>
      <c r="BY12" s="27">
        <f t="shared" si="5"/>
        <v>138.68938736716814</v>
      </c>
      <c r="BZ12" s="28">
        <f t="shared" si="6"/>
        <v>1.1513132461625923</v>
      </c>
      <c r="CA12" s="27">
        <f t="shared" si="7"/>
        <v>80.337822068707993</v>
      </c>
      <c r="CB12" s="27">
        <f t="shared" si="8"/>
        <v>15.503052314349741</v>
      </c>
      <c r="CC12" s="29">
        <f t="shared" si="9"/>
        <v>-5.2465943159703352E-3</v>
      </c>
      <c r="CD12" s="28">
        <f t="shared" si="10"/>
        <v>0.52460804362644853</v>
      </c>
      <c r="CE12" s="26">
        <f t="shared" si="11"/>
        <v>6.0279812331306498E-2</v>
      </c>
      <c r="CF12" s="26">
        <f t="shared" si="12"/>
        <v>0.82815929218772866</v>
      </c>
    </row>
    <row r="13" spans="1:84" ht="38.25" x14ac:dyDescent="0.25">
      <c r="A13" s="7">
        <v>3791</v>
      </c>
      <c r="B13" s="7" t="s">
        <v>87</v>
      </c>
      <c r="C13" s="7" t="s">
        <v>75</v>
      </c>
      <c r="D13" s="7">
        <v>3791</v>
      </c>
      <c r="E13" s="7">
        <v>2024</v>
      </c>
      <c r="F13" s="7" t="s">
        <v>71</v>
      </c>
      <c r="G13" s="7">
        <v>5</v>
      </c>
      <c r="H13" s="7">
        <v>12</v>
      </c>
      <c r="I13" s="7" t="s">
        <v>220</v>
      </c>
      <c r="J13" s="6">
        <f t="shared" si="0"/>
        <v>365</v>
      </c>
      <c r="K13" s="10">
        <v>105924000</v>
      </c>
      <c r="L13" s="10">
        <v>4479974000</v>
      </c>
      <c r="M13" s="10">
        <v>3651727000</v>
      </c>
      <c r="N13" s="10">
        <v>1731496000</v>
      </c>
      <c r="O13" s="10">
        <v>0</v>
      </c>
      <c r="P13" s="10">
        <v>153064000</v>
      </c>
      <c r="Q13" s="10">
        <v>1300722000</v>
      </c>
      <c r="R13" s="9">
        <v>11422907000</v>
      </c>
      <c r="S13" s="10">
        <v>6443033000</v>
      </c>
      <c r="T13" s="10">
        <v>440601000</v>
      </c>
      <c r="U13" s="10">
        <v>0</v>
      </c>
      <c r="V13" s="10">
        <v>0</v>
      </c>
      <c r="W13" s="10">
        <v>15215573000</v>
      </c>
      <c r="X13" s="10">
        <v>7743833000</v>
      </c>
      <c r="Y13" s="9">
        <v>7471740000</v>
      </c>
      <c r="Z13" s="10">
        <v>5979136000</v>
      </c>
      <c r="AA13" s="9">
        <v>20334510000</v>
      </c>
      <c r="AB13" s="9">
        <v>31757417000</v>
      </c>
      <c r="AC13" s="10">
        <v>353249000</v>
      </c>
      <c r="AD13" s="10">
        <v>115461000</v>
      </c>
      <c r="AE13" s="10">
        <v>0</v>
      </c>
      <c r="AF13" s="10">
        <v>3424607000</v>
      </c>
      <c r="AG13" s="9">
        <v>3893317000</v>
      </c>
      <c r="AH13" s="10">
        <v>5837579000</v>
      </c>
      <c r="AI13" s="10">
        <v>0</v>
      </c>
      <c r="AJ13" s="10">
        <v>2666806000</v>
      </c>
      <c r="AK13" s="9">
        <v>8504385000</v>
      </c>
      <c r="AL13" s="9">
        <v>12397702000</v>
      </c>
      <c r="AM13" s="10">
        <v>15413590000</v>
      </c>
      <c r="AN13" s="10">
        <v>3946125000</v>
      </c>
      <c r="AO13" s="10">
        <v>0</v>
      </c>
      <c r="AP13" s="9">
        <v>19359715000</v>
      </c>
      <c r="AQ13" s="9">
        <v>31757417000</v>
      </c>
      <c r="AR13" s="10">
        <v>13439956000</v>
      </c>
      <c r="AS13" s="10">
        <v>0</v>
      </c>
      <c r="AT13" s="10">
        <v>7090623000</v>
      </c>
      <c r="AU13" s="10">
        <v>0</v>
      </c>
      <c r="AV13" s="10">
        <v>19699000</v>
      </c>
      <c r="AW13" s="10">
        <v>0</v>
      </c>
      <c r="AX13" s="9">
        <v>20550278000</v>
      </c>
      <c r="AY13" s="10">
        <v>327105000</v>
      </c>
      <c r="AZ13" s="10">
        <v>-57646000</v>
      </c>
      <c r="BA13" s="10">
        <v>1622965000</v>
      </c>
      <c r="BB13" s="10">
        <v>0</v>
      </c>
      <c r="BC13" s="10">
        <v>109517000</v>
      </c>
      <c r="BD13" s="9">
        <v>2001941000</v>
      </c>
      <c r="BE13" s="9">
        <v>22552219000</v>
      </c>
      <c r="BF13" s="10">
        <v>10264778000</v>
      </c>
      <c r="BG13" s="10">
        <v>0</v>
      </c>
      <c r="BH13" s="10">
        <v>778337000</v>
      </c>
      <c r="BI13" s="10">
        <v>175279000</v>
      </c>
      <c r="BJ13" s="10">
        <v>56592000</v>
      </c>
      <c r="BK13" s="10">
        <v>9229554000</v>
      </c>
      <c r="BL13" s="10">
        <v>0</v>
      </c>
      <c r="BM13" s="9">
        <v>20504540000</v>
      </c>
      <c r="BN13" s="9">
        <v>2047679000</v>
      </c>
      <c r="BO13" s="10">
        <v>0</v>
      </c>
      <c r="BP13" s="10">
        <v>449195000</v>
      </c>
      <c r="BQ13" s="10">
        <v>2496874000</v>
      </c>
      <c r="BR13" s="10">
        <v>-445729000</v>
      </c>
      <c r="BS13" s="10">
        <v>0</v>
      </c>
      <c r="BT13" s="9">
        <v>2051145000</v>
      </c>
      <c r="BU13" s="30">
        <f t="shared" si="1"/>
        <v>2.0280931113696617E-3</v>
      </c>
      <c r="BV13" s="30">
        <f t="shared" si="2"/>
        <v>8.8769136198970047E-2</v>
      </c>
      <c r="BW13" s="30">
        <f t="shared" si="3"/>
        <v>9.0797229310339705E-2</v>
      </c>
      <c r="BX13" s="31">
        <f t="shared" si="4"/>
        <v>47.023668827487235</v>
      </c>
      <c r="BY13" s="31">
        <f t="shared" si="5"/>
        <v>70.529527913872514</v>
      </c>
      <c r="BZ13" s="32">
        <f t="shared" si="6"/>
        <v>2.9339781476822977</v>
      </c>
      <c r="CA13" s="31">
        <f t="shared" si="7"/>
        <v>84.85428087706488</v>
      </c>
      <c r="CB13" s="31">
        <f t="shared" si="8"/>
        <v>9.9492032371581978</v>
      </c>
      <c r="CC13" s="29">
        <f t="shared" si="9"/>
        <v>0.12363208896693582</v>
      </c>
      <c r="CD13" s="32">
        <f t="shared" si="10"/>
        <v>2.6078656192292557</v>
      </c>
      <c r="CE13" s="30">
        <f t="shared" si="11"/>
        <v>0.48535401981842541</v>
      </c>
      <c r="CF13" s="30">
        <f t="shared" si="12"/>
        <v>0.2746944885714287</v>
      </c>
    </row>
    <row r="14" spans="1:84" ht="38.25" x14ac:dyDescent="0.25">
      <c r="A14" s="6">
        <v>13157</v>
      </c>
      <c r="B14" s="6" t="s">
        <v>145</v>
      </c>
      <c r="C14" s="6" t="s">
        <v>75</v>
      </c>
      <c r="D14" s="6">
        <v>13157</v>
      </c>
      <c r="E14" s="6">
        <v>2024</v>
      </c>
      <c r="F14" s="6" t="s">
        <v>71</v>
      </c>
      <c r="G14" s="6">
        <v>5</v>
      </c>
      <c r="H14" s="6">
        <v>12</v>
      </c>
      <c r="I14" s="6" t="s">
        <v>220</v>
      </c>
      <c r="J14" s="6">
        <f t="shared" si="0"/>
        <v>365</v>
      </c>
      <c r="K14" s="8">
        <v>10366456</v>
      </c>
      <c r="L14" s="8">
        <v>14062446</v>
      </c>
      <c r="M14" s="8">
        <v>2386114</v>
      </c>
      <c r="N14" s="8">
        <v>34572122</v>
      </c>
      <c r="O14" s="8">
        <v>0</v>
      </c>
      <c r="P14" s="8">
        <v>0</v>
      </c>
      <c r="Q14" s="8">
        <v>12740886</v>
      </c>
      <c r="R14" s="9">
        <v>74128024</v>
      </c>
      <c r="S14" s="8">
        <v>34751360</v>
      </c>
      <c r="T14" s="8">
        <v>6677225</v>
      </c>
      <c r="U14" s="8">
        <v>0</v>
      </c>
      <c r="V14" s="8">
        <v>0</v>
      </c>
      <c r="W14" s="8">
        <v>297881375</v>
      </c>
      <c r="X14" s="8">
        <v>155291781</v>
      </c>
      <c r="Y14" s="9">
        <v>142589594</v>
      </c>
      <c r="Z14" s="8">
        <v>45016720</v>
      </c>
      <c r="AA14" s="9">
        <v>229034899</v>
      </c>
      <c r="AB14" s="9">
        <v>303162923</v>
      </c>
      <c r="AC14" s="8">
        <v>8430450</v>
      </c>
      <c r="AD14" s="8">
        <v>8685312</v>
      </c>
      <c r="AE14" s="8">
        <v>0</v>
      </c>
      <c r="AF14" s="8">
        <v>42784203</v>
      </c>
      <c r="AG14" s="9">
        <v>59899965</v>
      </c>
      <c r="AH14" s="8">
        <v>108209363</v>
      </c>
      <c r="AI14" s="8">
        <v>0</v>
      </c>
      <c r="AJ14" s="8">
        <v>54812509</v>
      </c>
      <c r="AK14" s="9">
        <v>163021872</v>
      </c>
      <c r="AL14" s="9">
        <v>222921837</v>
      </c>
      <c r="AM14" s="8">
        <v>74912735</v>
      </c>
      <c r="AN14" s="8">
        <v>0</v>
      </c>
      <c r="AO14" s="8">
        <v>5328351</v>
      </c>
      <c r="AP14" s="9">
        <v>80241086</v>
      </c>
      <c r="AQ14" s="9">
        <v>303162923</v>
      </c>
      <c r="AR14" s="8">
        <v>379187512</v>
      </c>
      <c r="AS14" s="8">
        <v>0</v>
      </c>
      <c r="AT14" s="8">
        <v>15470737</v>
      </c>
      <c r="AU14" s="8">
        <v>0</v>
      </c>
      <c r="AV14" s="8">
        <v>855278</v>
      </c>
      <c r="AW14" s="8">
        <v>0</v>
      </c>
      <c r="AX14" s="9">
        <v>395513527</v>
      </c>
      <c r="AY14" s="8">
        <v>2432032</v>
      </c>
      <c r="AZ14" s="8">
        <v>768253</v>
      </c>
      <c r="BA14" s="8">
        <v>3563648</v>
      </c>
      <c r="BB14" s="8">
        <v>-62447</v>
      </c>
      <c r="BC14" s="8">
        <v>0</v>
      </c>
      <c r="BD14" s="9">
        <v>6701486</v>
      </c>
      <c r="BE14" s="9">
        <v>402215013</v>
      </c>
      <c r="BF14" s="8">
        <v>252768693</v>
      </c>
      <c r="BG14" s="8">
        <v>0</v>
      </c>
      <c r="BH14" s="8">
        <v>12206881</v>
      </c>
      <c r="BI14" s="8">
        <v>5155339</v>
      </c>
      <c r="BJ14" s="8">
        <v>5532372</v>
      </c>
      <c r="BK14" s="8">
        <v>136722086</v>
      </c>
      <c r="BL14" s="8">
        <v>4279737</v>
      </c>
      <c r="BM14" s="9">
        <v>416665108</v>
      </c>
      <c r="BN14" s="9">
        <v>-14450095</v>
      </c>
      <c r="BO14" s="8">
        <v>0</v>
      </c>
      <c r="BP14" s="8">
        <v>966616</v>
      </c>
      <c r="BQ14" s="8">
        <v>-13483479</v>
      </c>
      <c r="BR14" s="8">
        <v>0</v>
      </c>
      <c r="BS14" s="8">
        <v>0</v>
      </c>
      <c r="BT14" s="9">
        <v>-13483479</v>
      </c>
      <c r="BU14" s="26">
        <f t="shared" si="1"/>
        <v>-5.2587746146611387E-2</v>
      </c>
      <c r="BV14" s="26">
        <f t="shared" si="2"/>
        <v>1.6661451669880856E-2</v>
      </c>
      <c r="BW14" s="26">
        <f t="shared" si="3"/>
        <v>-3.5926294476730534E-2</v>
      </c>
      <c r="BX14" s="27">
        <f t="shared" si="4"/>
        <v>33.278586795864733</v>
      </c>
      <c r="BY14" s="27">
        <f t="shared" si="5"/>
        <v>46.814959036810173</v>
      </c>
      <c r="BZ14" s="28">
        <f t="shared" si="6"/>
        <v>1.237530339124572</v>
      </c>
      <c r="CA14" s="27">
        <f t="shared" si="7"/>
        <v>22.045661664832444</v>
      </c>
      <c r="CB14" s="27">
        <f t="shared" si="8"/>
        <v>12.721659283808862</v>
      </c>
      <c r="CC14" s="29">
        <f t="shared" si="9"/>
        <v>-3.4542176029637092E-2</v>
      </c>
      <c r="CD14" s="28">
        <f t="shared" si="10"/>
        <v>-4.7956213658257169E-2</v>
      </c>
      <c r="CE14" s="26">
        <f t="shared" si="11"/>
        <v>0.2471038814993877</v>
      </c>
      <c r="CF14" s="26">
        <f t="shared" si="12"/>
        <v>0.59091373559951244</v>
      </c>
    </row>
    <row r="15" spans="1:84" ht="38.25" x14ac:dyDescent="0.25">
      <c r="A15" s="7">
        <v>13158</v>
      </c>
      <c r="B15" s="7" t="s">
        <v>184</v>
      </c>
      <c r="C15" s="7" t="s">
        <v>75</v>
      </c>
      <c r="D15" s="7">
        <v>13158</v>
      </c>
      <c r="E15" s="7">
        <v>2024</v>
      </c>
      <c r="F15" s="7" t="s">
        <v>97</v>
      </c>
      <c r="G15" s="7">
        <v>5</v>
      </c>
      <c r="H15" s="7">
        <v>12</v>
      </c>
      <c r="I15" s="7" t="s">
        <v>222</v>
      </c>
      <c r="J15" s="6">
        <f t="shared" si="0"/>
        <v>365</v>
      </c>
      <c r="K15" s="10">
        <v>68775000</v>
      </c>
      <c r="L15" s="10">
        <v>0</v>
      </c>
      <c r="M15" s="10">
        <v>875291000</v>
      </c>
      <c r="N15" s="10">
        <v>30924000</v>
      </c>
      <c r="O15" s="10">
        <v>0</v>
      </c>
      <c r="P15" s="10">
        <v>0</v>
      </c>
      <c r="Q15" s="10">
        <v>10767589000</v>
      </c>
      <c r="R15" s="9">
        <v>11742579000</v>
      </c>
      <c r="S15" s="10">
        <v>0</v>
      </c>
      <c r="T15" s="10">
        <v>0</v>
      </c>
      <c r="U15" s="10">
        <v>0</v>
      </c>
      <c r="V15" s="10">
        <v>0</v>
      </c>
      <c r="W15" s="10">
        <v>800342000</v>
      </c>
      <c r="X15" s="10">
        <v>0</v>
      </c>
      <c r="Y15" s="9">
        <v>800342000</v>
      </c>
      <c r="Z15" s="10">
        <v>0</v>
      </c>
      <c r="AA15" s="9">
        <v>800342000</v>
      </c>
      <c r="AB15" s="9">
        <v>12542921000</v>
      </c>
      <c r="AC15" s="10">
        <v>0</v>
      </c>
      <c r="AD15" s="10">
        <v>0</v>
      </c>
      <c r="AE15" s="10">
        <v>0</v>
      </c>
      <c r="AF15" s="10">
        <v>1169122000</v>
      </c>
      <c r="AG15" s="9">
        <v>1169122000</v>
      </c>
      <c r="AH15" s="10">
        <v>0</v>
      </c>
      <c r="AI15" s="10">
        <v>0</v>
      </c>
      <c r="AJ15" s="10">
        <v>0</v>
      </c>
      <c r="AK15" s="9">
        <v>0</v>
      </c>
      <c r="AL15" s="9">
        <v>1169122000</v>
      </c>
      <c r="AM15" s="10">
        <v>9883811000</v>
      </c>
      <c r="AN15" s="10">
        <v>1489988000</v>
      </c>
      <c r="AO15" s="10">
        <v>0</v>
      </c>
      <c r="AP15" s="9">
        <v>11373799000</v>
      </c>
      <c r="AQ15" s="9">
        <v>12542921000</v>
      </c>
      <c r="AR15" s="10">
        <v>169693000</v>
      </c>
      <c r="AS15" s="10">
        <v>0</v>
      </c>
      <c r="AT15" s="10">
        <v>711550000</v>
      </c>
      <c r="AU15" s="10">
        <v>0</v>
      </c>
      <c r="AV15" s="10">
        <v>0</v>
      </c>
      <c r="AW15" s="10">
        <v>0</v>
      </c>
      <c r="AX15" s="9">
        <v>881243000</v>
      </c>
      <c r="AY15" s="10">
        <v>1053124000</v>
      </c>
      <c r="AZ15" s="10">
        <v>0</v>
      </c>
      <c r="BA15" s="10">
        <v>0</v>
      </c>
      <c r="BB15" s="10">
        <v>-38821000</v>
      </c>
      <c r="BC15" s="10">
        <v>0</v>
      </c>
      <c r="BD15" s="9">
        <v>1014303000</v>
      </c>
      <c r="BE15" s="9">
        <v>1895546000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1185930000</v>
      </c>
      <c r="BL15" s="10">
        <v>0</v>
      </c>
      <c r="BM15" s="9">
        <v>1185930000</v>
      </c>
      <c r="BN15" s="9">
        <v>709616000</v>
      </c>
      <c r="BO15" s="10">
        <v>0</v>
      </c>
      <c r="BP15" s="10">
        <v>0</v>
      </c>
      <c r="BQ15" s="10">
        <v>709616000</v>
      </c>
      <c r="BR15" s="10">
        <v>0</v>
      </c>
      <c r="BS15" s="10">
        <v>0</v>
      </c>
      <c r="BT15" s="9">
        <v>709616000</v>
      </c>
      <c r="BU15" s="30">
        <f t="shared" si="1"/>
        <v>-0.16073838355808828</v>
      </c>
      <c r="BV15" s="30">
        <f t="shared" si="2"/>
        <v>0.53509806673116878</v>
      </c>
      <c r="BW15" s="30">
        <f t="shared" si="3"/>
        <v>0.37435968317308049</v>
      </c>
      <c r="BX15" s="31">
        <f t="shared" si="4"/>
        <v>66.515766708114072</v>
      </c>
      <c r="BY15" s="31">
        <f t="shared" si="5"/>
        <v>359.82691221235655</v>
      </c>
      <c r="BZ15" s="32">
        <f t="shared" si="6"/>
        <v>10.04392954713024</v>
      </c>
      <c r="CA15" s="31">
        <f t="shared" si="7"/>
        <v>21.167248488527989</v>
      </c>
      <c r="CB15" s="31" t="str">
        <f t="shared" si="8"/>
        <v>-</v>
      </c>
      <c r="CC15" s="29">
        <f t="shared" si="9"/>
        <v>0.60696488475967436</v>
      </c>
      <c r="CD15" s="28"/>
      <c r="CE15" s="30">
        <f t="shared" si="11"/>
        <v>0.78799914310231245</v>
      </c>
      <c r="CF15" s="30">
        <f t="shared" si="12"/>
        <v>0</v>
      </c>
    </row>
    <row r="16" spans="1:84" ht="38.25" x14ac:dyDescent="0.25">
      <c r="A16" s="6">
        <v>9991</v>
      </c>
      <c r="B16" s="6" t="s">
        <v>118</v>
      </c>
      <c r="C16" s="6" t="s">
        <v>75</v>
      </c>
      <c r="D16" s="6">
        <v>9991</v>
      </c>
      <c r="E16" s="6">
        <v>2024</v>
      </c>
      <c r="F16" s="6" t="s">
        <v>71</v>
      </c>
      <c r="G16" s="6">
        <v>5</v>
      </c>
      <c r="H16" s="6">
        <v>12</v>
      </c>
      <c r="I16" s="6" t="s">
        <v>220</v>
      </c>
      <c r="J16" s="6">
        <f t="shared" si="0"/>
        <v>365</v>
      </c>
      <c r="K16" s="8">
        <v>55221528</v>
      </c>
      <c r="L16" s="8">
        <v>0</v>
      </c>
      <c r="M16" s="8">
        <v>0</v>
      </c>
      <c r="N16" s="8">
        <v>23433247</v>
      </c>
      <c r="O16" s="8">
        <v>0</v>
      </c>
      <c r="P16" s="8">
        <v>10414329</v>
      </c>
      <c r="Q16" s="8">
        <v>40272371</v>
      </c>
      <c r="R16" s="9">
        <v>129341475</v>
      </c>
      <c r="S16" s="8">
        <v>110993557</v>
      </c>
      <c r="T16" s="8">
        <v>0</v>
      </c>
      <c r="U16" s="8">
        <v>0</v>
      </c>
      <c r="V16" s="8">
        <v>0</v>
      </c>
      <c r="W16" s="8">
        <v>383308186</v>
      </c>
      <c r="X16" s="8">
        <v>182642285</v>
      </c>
      <c r="Y16" s="9">
        <v>200665901</v>
      </c>
      <c r="Z16" s="8">
        <v>52841566</v>
      </c>
      <c r="AA16" s="9">
        <v>364501024</v>
      </c>
      <c r="AB16" s="9">
        <v>493842499</v>
      </c>
      <c r="AC16" s="8">
        <v>8792717</v>
      </c>
      <c r="AD16" s="8">
        <v>27314137</v>
      </c>
      <c r="AE16" s="8">
        <v>0</v>
      </c>
      <c r="AF16" s="8">
        <v>94256089</v>
      </c>
      <c r="AG16" s="9">
        <v>130362943</v>
      </c>
      <c r="AH16" s="8">
        <v>100519944</v>
      </c>
      <c r="AI16" s="8">
        <v>0</v>
      </c>
      <c r="AJ16" s="8">
        <v>23481863</v>
      </c>
      <c r="AK16" s="9">
        <v>124001807</v>
      </c>
      <c r="AL16" s="9">
        <v>254364750</v>
      </c>
      <c r="AM16" s="8">
        <v>225205675</v>
      </c>
      <c r="AN16" s="8">
        <v>0</v>
      </c>
      <c r="AO16" s="8">
        <v>14272074</v>
      </c>
      <c r="AP16" s="9">
        <v>239477749</v>
      </c>
      <c r="AQ16" s="9">
        <v>493842499</v>
      </c>
      <c r="AR16" s="8">
        <v>194276400</v>
      </c>
      <c r="AS16" s="8">
        <v>39969993</v>
      </c>
      <c r="AT16" s="8">
        <v>74231623</v>
      </c>
      <c r="AU16" s="8">
        <v>2370821</v>
      </c>
      <c r="AV16" s="8">
        <v>0</v>
      </c>
      <c r="AW16" s="8">
        <v>972473</v>
      </c>
      <c r="AX16" s="9">
        <v>311821310</v>
      </c>
      <c r="AY16" s="8">
        <v>2971889</v>
      </c>
      <c r="AZ16" s="8">
        <v>-889913</v>
      </c>
      <c r="BA16" s="8">
        <v>0</v>
      </c>
      <c r="BB16" s="8">
        <v>51537936</v>
      </c>
      <c r="BC16" s="8">
        <v>92672067</v>
      </c>
      <c r="BD16" s="9">
        <v>146291979</v>
      </c>
      <c r="BE16" s="9">
        <v>458113289</v>
      </c>
      <c r="BF16" s="8">
        <v>228633332</v>
      </c>
      <c r="BG16" s="8">
        <v>0</v>
      </c>
      <c r="BH16" s="8">
        <v>13406353</v>
      </c>
      <c r="BI16" s="8">
        <v>3651354</v>
      </c>
      <c r="BJ16" s="8">
        <v>11000988</v>
      </c>
      <c r="BK16" s="8">
        <v>134009104</v>
      </c>
      <c r="BL16" s="8">
        <v>0</v>
      </c>
      <c r="BM16" s="9">
        <v>390701131</v>
      </c>
      <c r="BN16" s="9">
        <v>67412158</v>
      </c>
      <c r="BO16" s="8">
        <v>0</v>
      </c>
      <c r="BP16" s="8">
        <v>16468503</v>
      </c>
      <c r="BQ16" s="8">
        <v>83880661</v>
      </c>
      <c r="BR16" s="8">
        <v>2964064</v>
      </c>
      <c r="BS16" s="8">
        <v>0</v>
      </c>
      <c r="BT16" s="9">
        <v>86844725</v>
      </c>
      <c r="BU16" s="26">
        <f t="shared" si="1"/>
        <v>-0.17218409265573609</v>
      </c>
      <c r="BV16" s="26">
        <f t="shared" si="2"/>
        <v>0.31933581171446873</v>
      </c>
      <c r="BW16" s="26">
        <f t="shared" si="3"/>
        <v>0.14715171905873264</v>
      </c>
      <c r="BX16" s="27">
        <f t="shared" si="4"/>
        <v>44.025600407460708</v>
      </c>
      <c r="BY16" s="27">
        <f t="shared" si="5"/>
        <v>100.66499709091629</v>
      </c>
      <c r="BZ16" s="28">
        <f t="shared" si="6"/>
        <v>0.9921644297336859</v>
      </c>
      <c r="CA16" s="27">
        <f t="shared" si="7"/>
        <v>53.422042644862685</v>
      </c>
      <c r="CB16" s="27">
        <f t="shared" si="8"/>
        <v>13.62356227678027</v>
      </c>
      <c r="CC16" s="29">
        <f t="shared" si="9"/>
        <v>0.35004114878379877</v>
      </c>
      <c r="CD16" s="28">
        <f t="shared" si="10"/>
        <v>6.7879607083566142</v>
      </c>
      <c r="CE16" s="26">
        <f t="shared" si="11"/>
        <v>0.45602732744959645</v>
      </c>
      <c r="CF16" s="26">
        <f t="shared" si="12"/>
        <v>0.30860312525801048</v>
      </c>
    </row>
    <row r="17" spans="1:84" ht="38.25" x14ac:dyDescent="0.25">
      <c r="A17" s="7">
        <v>12759</v>
      </c>
      <c r="B17" s="7" t="s">
        <v>121</v>
      </c>
      <c r="C17" s="7" t="s">
        <v>75</v>
      </c>
      <c r="D17" s="7">
        <v>12759</v>
      </c>
      <c r="E17" s="7">
        <v>2024</v>
      </c>
      <c r="F17" s="7" t="s">
        <v>71</v>
      </c>
      <c r="G17" s="7">
        <v>5</v>
      </c>
      <c r="H17" s="7">
        <v>12</v>
      </c>
      <c r="I17" s="7" t="s">
        <v>220</v>
      </c>
      <c r="J17" s="6">
        <f t="shared" si="0"/>
        <v>365</v>
      </c>
      <c r="K17" s="10">
        <v>24549535</v>
      </c>
      <c r="L17" s="10">
        <v>20351356</v>
      </c>
      <c r="M17" s="10">
        <v>16162692</v>
      </c>
      <c r="N17" s="10">
        <v>115629362</v>
      </c>
      <c r="O17" s="10">
        <v>0</v>
      </c>
      <c r="P17" s="10">
        <v>6276558</v>
      </c>
      <c r="Q17" s="10">
        <v>41522901</v>
      </c>
      <c r="R17" s="9">
        <v>224492404</v>
      </c>
      <c r="S17" s="10">
        <v>256971472</v>
      </c>
      <c r="T17" s="10">
        <v>1205978</v>
      </c>
      <c r="U17" s="10">
        <v>0</v>
      </c>
      <c r="V17" s="10">
        <v>0</v>
      </c>
      <c r="W17" s="10">
        <v>732399920</v>
      </c>
      <c r="X17" s="10">
        <v>443512753</v>
      </c>
      <c r="Y17" s="9">
        <v>288887167</v>
      </c>
      <c r="Z17" s="10">
        <v>87394883</v>
      </c>
      <c r="AA17" s="9">
        <v>634459500</v>
      </c>
      <c r="AB17" s="9">
        <v>858951904</v>
      </c>
      <c r="AC17" s="10">
        <v>20603018</v>
      </c>
      <c r="AD17" s="10">
        <v>3072810</v>
      </c>
      <c r="AE17" s="10">
        <v>0</v>
      </c>
      <c r="AF17" s="10">
        <v>116606185</v>
      </c>
      <c r="AG17" s="9">
        <v>140282013</v>
      </c>
      <c r="AH17" s="10">
        <v>244620578</v>
      </c>
      <c r="AI17" s="10">
        <v>0</v>
      </c>
      <c r="AJ17" s="10">
        <v>41271706</v>
      </c>
      <c r="AK17" s="9">
        <v>285892284</v>
      </c>
      <c r="AL17" s="9">
        <v>426174297</v>
      </c>
      <c r="AM17" s="10">
        <v>409442186</v>
      </c>
      <c r="AN17" s="10">
        <v>0</v>
      </c>
      <c r="AO17" s="10">
        <v>23335421</v>
      </c>
      <c r="AP17" s="9">
        <v>432777607</v>
      </c>
      <c r="AQ17" s="9">
        <v>858951904</v>
      </c>
      <c r="AR17" s="10">
        <v>906096056</v>
      </c>
      <c r="AS17" s="10">
        <v>0</v>
      </c>
      <c r="AT17" s="10">
        <v>60034730</v>
      </c>
      <c r="AU17" s="10">
        <v>0</v>
      </c>
      <c r="AV17" s="10">
        <v>8694986</v>
      </c>
      <c r="AW17" s="10">
        <v>3113012</v>
      </c>
      <c r="AX17" s="9">
        <v>977938784</v>
      </c>
      <c r="AY17" s="10">
        <v>3850350</v>
      </c>
      <c r="AZ17" s="10">
        <v>1162978</v>
      </c>
      <c r="BA17" s="10">
        <v>30864468</v>
      </c>
      <c r="BB17" s="10">
        <v>14658846</v>
      </c>
      <c r="BC17" s="10">
        <v>-3003833</v>
      </c>
      <c r="BD17" s="9">
        <v>47532809</v>
      </c>
      <c r="BE17" s="9">
        <v>1025471593</v>
      </c>
      <c r="BF17" s="10">
        <v>644313528</v>
      </c>
      <c r="BG17" s="10">
        <v>0</v>
      </c>
      <c r="BH17" s="10">
        <v>33474051</v>
      </c>
      <c r="BI17" s="10">
        <v>10616117</v>
      </c>
      <c r="BJ17" s="10">
        <v>2231117</v>
      </c>
      <c r="BK17" s="10">
        <v>323640210</v>
      </c>
      <c r="BL17" s="10">
        <v>0</v>
      </c>
      <c r="BM17" s="9">
        <v>1014275023</v>
      </c>
      <c r="BN17" s="9">
        <v>11196570</v>
      </c>
      <c r="BO17" s="10">
        <v>0</v>
      </c>
      <c r="BP17" s="10">
        <v>3125278</v>
      </c>
      <c r="BQ17" s="10">
        <v>14321848</v>
      </c>
      <c r="BR17" s="10">
        <v>0</v>
      </c>
      <c r="BS17" s="10">
        <v>0</v>
      </c>
      <c r="BT17" s="9">
        <v>14321848</v>
      </c>
      <c r="BU17" s="30">
        <f t="shared" si="1"/>
        <v>-3.5433686557517344E-2</v>
      </c>
      <c r="BV17" s="30">
        <f t="shared" si="2"/>
        <v>4.6352146002351526E-2</v>
      </c>
      <c r="BW17" s="30">
        <f t="shared" si="3"/>
        <v>1.0918459444834178E-2</v>
      </c>
      <c r="BX17" s="31">
        <f t="shared" si="4"/>
        <v>46.578634627673516</v>
      </c>
      <c r="BY17" s="31">
        <f t="shared" si="5"/>
        <v>51.620429691205601</v>
      </c>
      <c r="BZ17" s="32">
        <f t="shared" si="6"/>
        <v>1.6002935743444171</v>
      </c>
      <c r="CA17" s="31">
        <f t="shared" si="7"/>
        <v>16.709633944979409</v>
      </c>
      <c r="CB17" s="31">
        <f t="shared" si="8"/>
        <v>13.24944964085763</v>
      </c>
      <c r="CC17" s="29">
        <f t="shared" si="9"/>
        <v>3.5869212945880115E-2</v>
      </c>
      <c r="CD17" s="32">
        <f t="shared" si="10"/>
        <v>0.78228528753279036</v>
      </c>
      <c r="CE17" s="30">
        <f t="shared" si="11"/>
        <v>0.47667649852488131</v>
      </c>
      <c r="CF17" s="30">
        <f t="shared" si="12"/>
        <v>0.37400168831503761</v>
      </c>
    </row>
    <row r="18" spans="1:84" ht="38.25" x14ac:dyDescent="0.25">
      <c r="A18" s="6">
        <v>4027</v>
      </c>
      <c r="B18" s="6" t="s">
        <v>103</v>
      </c>
      <c r="C18" s="6" t="s">
        <v>75</v>
      </c>
      <c r="D18" s="6">
        <v>4027</v>
      </c>
      <c r="E18" s="6">
        <v>2024</v>
      </c>
      <c r="F18" s="6" t="s">
        <v>71</v>
      </c>
      <c r="G18" s="6">
        <v>5</v>
      </c>
      <c r="H18" s="6">
        <v>12</v>
      </c>
      <c r="I18" s="6" t="s">
        <v>220</v>
      </c>
      <c r="J18" s="6">
        <f t="shared" si="0"/>
        <v>365</v>
      </c>
      <c r="K18" s="8">
        <v>74015388.460999995</v>
      </c>
      <c r="L18" s="8">
        <v>5536789.1699999999</v>
      </c>
      <c r="M18" s="8">
        <v>9567770.4499999993</v>
      </c>
      <c r="N18" s="8">
        <v>133711744.15099999</v>
      </c>
      <c r="O18" s="8">
        <v>0</v>
      </c>
      <c r="P18" s="8">
        <v>13209373.449999999</v>
      </c>
      <c r="Q18" s="8">
        <v>60694972.978</v>
      </c>
      <c r="R18" s="9">
        <v>296736038.66000003</v>
      </c>
      <c r="S18" s="8">
        <v>157008243.85699999</v>
      </c>
      <c r="T18" s="8">
        <v>771452.09</v>
      </c>
      <c r="U18" s="8">
        <v>0</v>
      </c>
      <c r="V18" s="8">
        <v>0</v>
      </c>
      <c r="W18" s="8">
        <v>1073481591.308</v>
      </c>
      <c r="X18" s="8">
        <v>727979377.74000001</v>
      </c>
      <c r="Y18" s="9">
        <v>345502213.56800002</v>
      </c>
      <c r="Z18" s="8">
        <v>799001276.28499997</v>
      </c>
      <c r="AA18" s="9">
        <v>1302283185.8</v>
      </c>
      <c r="AB18" s="9">
        <v>1599019224.46</v>
      </c>
      <c r="AC18" s="8">
        <v>11618335.960000001</v>
      </c>
      <c r="AD18" s="8">
        <v>6176214.182</v>
      </c>
      <c r="AE18" s="8">
        <v>0</v>
      </c>
      <c r="AF18" s="8">
        <v>211489644.35499999</v>
      </c>
      <c r="AG18" s="9">
        <v>229284194.49700001</v>
      </c>
      <c r="AH18" s="8">
        <v>212636528.46000001</v>
      </c>
      <c r="AI18" s="8">
        <v>0</v>
      </c>
      <c r="AJ18" s="8">
        <v>151941837.97</v>
      </c>
      <c r="AK18" s="9">
        <v>364578366.43000001</v>
      </c>
      <c r="AL18" s="9">
        <v>593862560.92700005</v>
      </c>
      <c r="AM18" s="8">
        <v>905312154.06399906</v>
      </c>
      <c r="AN18" s="8">
        <v>31850875.881000001</v>
      </c>
      <c r="AO18" s="8">
        <v>67993633.585999995</v>
      </c>
      <c r="AP18" s="9">
        <v>1005156663.531</v>
      </c>
      <c r="AQ18" s="9">
        <v>1599019224.4579999</v>
      </c>
      <c r="AR18" s="8">
        <v>1266965074.75</v>
      </c>
      <c r="AS18" s="8">
        <v>0</v>
      </c>
      <c r="AT18" s="8">
        <v>173868532.28</v>
      </c>
      <c r="AU18" s="8">
        <v>24825855.98</v>
      </c>
      <c r="AV18" s="8">
        <v>0</v>
      </c>
      <c r="AW18" s="8">
        <v>4075002.82</v>
      </c>
      <c r="AX18" s="9">
        <v>1469734465.8299999</v>
      </c>
      <c r="AY18" s="8">
        <v>13766219.48</v>
      </c>
      <c r="AZ18" s="8">
        <v>1479840.68</v>
      </c>
      <c r="BA18" s="8">
        <v>92779120.950000003</v>
      </c>
      <c r="BB18" s="8">
        <v>8966714.6300000008</v>
      </c>
      <c r="BC18" s="8">
        <v>0</v>
      </c>
      <c r="BD18" s="9">
        <v>116991895.73999999</v>
      </c>
      <c r="BE18" s="9">
        <v>1586726361.5699999</v>
      </c>
      <c r="BF18" s="8">
        <v>893698985.32000005</v>
      </c>
      <c r="BG18" s="8">
        <v>0</v>
      </c>
      <c r="BH18" s="8">
        <v>59436375.560000002</v>
      </c>
      <c r="BI18" s="8">
        <v>6999290.4000000004</v>
      </c>
      <c r="BJ18" s="8">
        <v>27137819</v>
      </c>
      <c r="BK18" s="8">
        <v>470533631.11000001</v>
      </c>
      <c r="BL18" s="8">
        <v>0</v>
      </c>
      <c r="BM18" s="9">
        <v>1457806101.3900001</v>
      </c>
      <c r="BN18" s="9">
        <v>128920260.18000101</v>
      </c>
      <c r="BO18" s="8">
        <v>0</v>
      </c>
      <c r="BP18" s="8">
        <v>307260.33</v>
      </c>
      <c r="BQ18" s="8">
        <v>129227520.510001</v>
      </c>
      <c r="BR18" s="8">
        <v>0</v>
      </c>
      <c r="BS18" s="8">
        <v>0</v>
      </c>
      <c r="BT18" s="9">
        <v>129227520.510001</v>
      </c>
      <c r="BU18" s="26">
        <f t="shared" si="1"/>
        <v>7.5175939146792754E-3</v>
      </c>
      <c r="BV18" s="26">
        <f t="shared" si="2"/>
        <v>7.3731614078839255E-2</v>
      </c>
      <c r="BW18" s="26">
        <f t="shared" si="3"/>
        <v>8.1249207993519285E-2</v>
      </c>
      <c r="BX18" s="27">
        <f t="shared" si="4"/>
        <v>38.521019709043877</v>
      </c>
      <c r="BY18" s="27">
        <f t="shared" si="5"/>
        <v>58.528204093834916</v>
      </c>
      <c r="BZ18" s="28">
        <f t="shared" si="6"/>
        <v>1.2941844478681785</v>
      </c>
      <c r="CA18" s="27">
        <f t="shared" si="7"/>
        <v>20.764569125722744</v>
      </c>
      <c r="CB18" s="27">
        <f t="shared" si="8"/>
        <v>12.248044583491087</v>
      </c>
      <c r="CC18" s="29">
        <f t="shared" si="9"/>
        <v>0.21627751274135418</v>
      </c>
      <c r="CD18" s="28">
        <f t="shared" si="10"/>
        <v>5.5096607487186153</v>
      </c>
      <c r="CE18" s="26">
        <f t="shared" si="11"/>
        <v>0.56616714809650226</v>
      </c>
      <c r="CF18" s="26">
        <f t="shared" si="12"/>
        <v>0.19020240533754137</v>
      </c>
    </row>
    <row r="19" spans="1:84" ht="38.25" x14ac:dyDescent="0.25">
      <c r="A19" s="7">
        <v>11273</v>
      </c>
      <c r="B19" s="7" t="s">
        <v>202</v>
      </c>
      <c r="C19" s="7" t="s">
        <v>75</v>
      </c>
      <c r="D19" s="7">
        <v>11273</v>
      </c>
      <c r="E19" s="7">
        <v>2024</v>
      </c>
      <c r="F19" s="7" t="s">
        <v>97</v>
      </c>
      <c r="G19" s="7">
        <v>3</v>
      </c>
      <c r="H19" s="7">
        <v>9</v>
      </c>
      <c r="I19" s="7" t="s">
        <v>204</v>
      </c>
      <c r="J19" s="6">
        <f t="shared" si="0"/>
        <v>273.75</v>
      </c>
      <c r="K19" s="10"/>
      <c r="L19" s="10"/>
      <c r="M19" s="10"/>
      <c r="N19" s="10"/>
      <c r="O19" s="10"/>
      <c r="P19" s="10"/>
      <c r="Q19" s="10"/>
      <c r="R19" s="9"/>
      <c r="S19" s="10"/>
      <c r="T19" s="10"/>
      <c r="U19" s="10"/>
      <c r="V19" s="10"/>
      <c r="W19" s="10"/>
      <c r="X19" s="10"/>
      <c r="Y19" s="9"/>
      <c r="Z19" s="10"/>
      <c r="AA19" s="9"/>
      <c r="AB19" s="9"/>
      <c r="AC19" s="10"/>
      <c r="AD19" s="10"/>
      <c r="AE19" s="10"/>
      <c r="AF19" s="10"/>
      <c r="AG19" s="9"/>
      <c r="AH19" s="10"/>
      <c r="AI19" s="10"/>
      <c r="AJ19" s="10"/>
      <c r="AK19" s="9"/>
      <c r="AL19" s="9"/>
      <c r="AM19" s="10"/>
      <c r="AN19" s="10"/>
      <c r="AO19" s="10"/>
      <c r="AP19" s="9"/>
      <c r="AQ19" s="9"/>
      <c r="AR19" s="10"/>
      <c r="AS19" s="10"/>
      <c r="AT19" s="10"/>
      <c r="AU19" s="10"/>
      <c r="AV19" s="10"/>
      <c r="AW19" s="10"/>
      <c r="AX19" s="9"/>
      <c r="AY19" s="10"/>
      <c r="AZ19" s="10"/>
      <c r="BA19" s="10"/>
      <c r="BB19" s="10"/>
      <c r="BC19" s="10"/>
      <c r="BD19" s="9"/>
      <c r="BE19" s="9"/>
      <c r="BF19" s="10"/>
      <c r="BG19" s="10"/>
      <c r="BH19" s="10"/>
      <c r="BI19" s="10"/>
      <c r="BJ19" s="10"/>
      <c r="BK19" s="10"/>
      <c r="BL19" s="10"/>
      <c r="BM19" s="9"/>
      <c r="BN19" s="9"/>
      <c r="BO19" s="10"/>
      <c r="BP19" s="10"/>
      <c r="BQ19" s="10"/>
      <c r="BR19" s="10"/>
      <c r="BS19" s="10"/>
      <c r="BT19" s="9"/>
      <c r="BU19" s="30"/>
      <c r="BV19" s="30"/>
      <c r="BW19" s="30"/>
      <c r="BX19" s="31"/>
      <c r="BY19" s="31"/>
      <c r="BZ19" s="32"/>
      <c r="CA19" s="31"/>
      <c r="CB19" s="31"/>
      <c r="CC19" s="29"/>
      <c r="CD19" s="32"/>
      <c r="CE19" s="30"/>
      <c r="CF19" s="30"/>
    </row>
    <row r="20" spans="1:84" ht="38.25" x14ac:dyDescent="0.25">
      <c r="A20" s="6">
        <v>12773</v>
      </c>
      <c r="B20" s="6" t="s">
        <v>124</v>
      </c>
      <c r="C20" s="6" t="s">
        <v>75</v>
      </c>
      <c r="D20" s="6">
        <v>12773</v>
      </c>
      <c r="E20" s="6">
        <v>2024</v>
      </c>
      <c r="F20" s="6" t="s">
        <v>71</v>
      </c>
      <c r="G20" s="6">
        <v>5</v>
      </c>
      <c r="H20" s="6">
        <v>12</v>
      </c>
      <c r="I20" s="6" t="s">
        <v>220</v>
      </c>
      <c r="J20" s="6">
        <f t="shared" si="0"/>
        <v>365</v>
      </c>
      <c r="K20" s="8">
        <v>30054842</v>
      </c>
      <c r="L20" s="8">
        <v>0</v>
      </c>
      <c r="M20" s="8">
        <v>0</v>
      </c>
      <c r="N20" s="8">
        <v>35126193</v>
      </c>
      <c r="O20" s="8">
        <v>0</v>
      </c>
      <c r="P20" s="8">
        <v>0</v>
      </c>
      <c r="Q20" s="8">
        <v>15841586</v>
      </c>
      <c r="R20" s="9">
        <v>81022621</v>
      </c>
      <c r="S20" s="8">
        <v>43214970</v>
      </c>
      <c r="T20" s="8">
        <v>0</v>
      </c>
      <c r="U20" s="8">
        <v>0</v>
      </c>
      <c r="V20" s="8">
        <v>0</v>
      </c>
      <c r="W20" s="8">
        <v>301142529</v>
      </c>
      <c r="X20" s="8">
        <v>170984950</v>
      </c>
      <c r="Y20" s="9">
        <v>130157579</v>
      </c>
      <c r="Z20" s="8">
        <v>494487297</v>
      </c>
      <c r="AA20" s="9">
        <v>667859846</v>
      </c>
      <c r="AB20" s="9">
        <v>748882467</v>
      </c>
      <c r="AC20" s="8">
        <v>0</v>
      </c>
      <c r="AD20" s="8">
        <v>24310</v>
      </c>
      <c r="AE20" s="8">
        <v>0</v>
      </c>
      <c r="AF20" s="8">
        <v>44903539</v>
      </c>
      <c r="AG20" s="9">
        <v>44927849</v>
      </c>
      <c r="AH20" s="8">
        <v>48898750</v>
      </c>
      <c r="AI20" s="8">
        <v>0</v>
      </c>
      <c r="AJ20" s="8">
        <v>18598127</v>
      </c>
      <c r="AK20" s="9">
        <v>67496877</v>
      </c>
      <c r="AL20" s="9">
        <v>112424726</v>
      </c>
      <c r="AM20" s="8">
        <v>629462522</v>
      </c>
      <c r="AN20" s="8">
        <v>6995219</v>
      </c>
      <c r="AO20" s="8">
        <v>0</v>
      </c>
      <c r="AP20" s="9">
        <v>636457741</v>
      </c>
      <c r="AQ20" s="9">
        <v>748882467</v>
      </c>
      <c r="AR20" s="8">
        <v>304239154</v>
      </c>
      <c r="AS20" s="8">
        <v>0</v>
      </c>
      <c r="AT20" s="8">
        <v>17033062</v>
      </c>
      <c r="AU20" s="8">
        <v>0</v>
      </c>
      <c r="AV20" s="8">
        <v>0</v>
      </c>
      <c r="AW20" s="8">
        <v>0</v>
      </c>
      <c r="AX20" s="9">
        <v>321272216</v>
      </c>
      <c r="AY20" s="8">
        <v>26089162</v>
      </c>
      <c r="AZ20" s="8">
        <v>331687</v>
      </c>
      <c r="BA20" s="8">
        <v>0</v>
      </c>
      <c r="BB20" s="8">
        <v>44664755</v>
      </c>
      <c r="BC20" s="8">
        <v>276764</v>
      </c>
      <c r="BD20" s="9">
        <v>71362368</v>
      </c>
      <c r="BE20" s="9">
        <v>392634584</v>
      </c>
      <c r="BF20" s="8">
        <v>212362106</v>
      </c>
      <c r="BG20" s="8">
        <v>0</v>
      </c>
      <c r="BH20" s="8">
        <v>13415347</v>
      </c>
      <c r="BI20" s="8">
        <v>0</v>
      </c>
      <c r="BJ20" s="8">
        <v>3119076</v>
      </c>
      <c r="BK20" s="8">
        <v>112045132</v>
      </c>
      <c r="BL20" s="8">
        <v>0</v>
      </c>
      <c r="BM20" s="9">
        <v>340941661</v>
      </c>
      <c r="BN20" s="9">
        <v>51692923</v>
      </c>
      <c r="BO20" s="8">
        <v>0</v>
      </c>
      <c r="BP20" s="8">
        <v>3013040</v>
      </c>
      <c r="BQ20" s="8">
        <v>54705963</v>
      </c>
      <c r="BR20" s="8">
        <v>14387300</v>
      </c>
      <c r="BS20" s="8">
        <v>0</v>
      </c>
      <c r="BT20" s="9">
        <v>69093263</v>
      </c>
      <c r="BU20" s="26">
        <f t="shared" si="1"/>
        <v>-5.0096058272849443E-2</v>
      </c>
      <c r="BV20" s="26">
        <f t="shared" si="2"/>
        <v>0.18175262930990307</v>
      </c>
      <c r="BW20" s="26">
        <f t="shared" si="3"/>
        <v>0.13165657103705364</v>
      </c>
      <c r="BX20" s="27">
        <f t="shared" si="4"/>
        <v>42.141388695157893</v>
      </c>
      <c r="BY20" s="27">
        <f t="shared" si="5"/>
        <v>50.041144892559686</v>
      </c>
      <c r="BZ20" s="28">
        <f t="shared" si="6"/>
        <v>1.8033941709517409</v>
      </c>
      <c r="CA20" s="27">
        <f t="shared" si="7"/>
        <v>33.493544979717264</v>
      </c>
      <c r="CB20" s="27">
        <f t="shared" si="8"/>
        <v>12.745473523718768</v>
      </c>
      <c r="CC20" s="29">
        <f t="shared" si="9"/>
        <v>0.69392124081999396</v>
      </c>
      <c r="CD20" s="32"/>
      <c r="CE20" s="26">
        <f t="shared" si="11"/>
        <v>0.84053579798924571</v>
      </c>
      <c r="CF20" s="26">
        <f t="shared" si="12"/>
        <v>7.2083640411594721E-2</v>
      </c>
    </row>
    <row r="21" spans="1:84" ht="38.25" x14ac:dyDescent="0.25">
      <c r="A21" s="7">
        <v>3888</v>
      </c>
      <c r="B21" s="7" t="s">
        <v>99</v>
      </c>
      <c r="C21" s="7" t="s">
        <v>75</v>
      </c>
      <c r="D21" s="7">
        <v>3888</v>
      </c>
      <c r="E21" s="7">
        <v>2024</v>
      </c>
      <c r="F21" s="7" t="s">
        <v>97</v>
      </c>
      <c r="G21" s="7">
        <v>5</v>
      </c>
      <c r="H21" s="7">
        <v>12</v>
      </c>
      <c r="I21" s="7" t="s">
        <v>222</v>
      </c>
      <c r="J21" s="6">
        <f t="shared" si="0"/>
        <v>365</v>
      </c>
      <c r="K21" s="10">
        <v>3019000000</v>
      </c>
      <c r="L21" s="10">
        <v>0</v>
      </c>
      <c r="M21" s="10">
        <v>0</v>
      </c>
      <c r="N21" s="10">
        <v>2536000000</v>
      </c>
      <c r="O21" s="10">
        <v>0</v>
      </c>
      <c r="P21" s="10">
        <v>0</v>
      </c>
      <c r="Q21" s="10">
        <v>2127000000</v>
      </c>
      <c r="R21" s="9">
        <v>7682000000</v>
      </c>
      <c r="S21" s="10">
        <v>0</v>
      </c>
      <c r="T21" s="10">
        <v>0</v>
      </c>
      <c r="U21" s="10">
        <v>0</v>
      </c>
      <c r="V21" s="10">
        <v>3037000000</v>
      </c>
      <c r="W21" s="10">
        <v>11858000000</v>
      </c>
      <c r="X21" s="10">
        <v>5809000000</v>
      </c>
      <c r="Y21" s="9">
        <v>6049000000</v>
      </c>
      <c r="Z21" s="10">
        <v>12168000000</v>
      </c>
      <c r="AA21" s="9">
        <v>21254000000</v>
      </c>
      <c r="AB21" s="9">
        <v>28936000000</v>
      </c>
      <c r="AC21" s="10">
        <v>92000000</v>
      </c>
      <c r="AD21" s="10">
        <v>0</v>
      </c>
      <c r="AE21" s="10">
        <v>0</v>
      </c>
      <c r="AF21" s="10">
        <v>4218000000</v>
      </c>
      <c r="AG21" s="9">
        <v>4310000000</v>
      </c>
      <c r="AH21" s="10">
        <v>13081000000</v>
      </c>
      <c r="AI21" s="10">
        <v>0</v>
      </c>
      <c r="AJ21" s="10">
        <v>2998000000</v>
      </c>
      <c r="AK21" s="9">
        <v>16079000000</v>
      </c>
      <c r="AL21" s="9">
        <v>20389000000</v>
      </c>
      <c r="AM21" s="10">
        <v>8547000000</v>
      </c>
      <c r="AN21" s="10">
        <v>0</v>
      </c>
      <c r="AO21" s="10">
        <v>0</v>
      </c>
      <c r="AP21" s="9">
        <v>8547000000</v>
      </c>
      <c r="AQ21" s="9">
        <v>28936000000</v>
      </c>
      <c r="AR21" s="10">
        <v>20665000000</v>
      </c>
      <c r="AS21" s="10">
        <v>0</v>
      </c>
      <c r="AT21" s="10">
        <v>260000000</v>
      </c>
      <c r="AU21" s="10">
        <v>10000000</v>
      </c>
      <c r="AV21" s="10">
        <v>0</v>
      </c>
      <c r="AW21" s="10">
        <v>0</v>
      </c>
      <c r="AX21" s="9">
        <v>20935000000</v>
      </c>
      <c r="AY21" s="10">
        <v>0</v>
      </c>
      <c r="AZ21" s="10">
        <v>0</v>
      </c>
      <c r="BA21" s="10">
        <v>-864000000</v>
      </c>
      <c r="BB21" s="10">
        <v>118000000</v>
      </c>
      <c r="BC21" s="10">
        <v>0</v>
      </c>
      <c r="BD21" s="9">
        <v>-746000000</v>
      </c>
      <c r="BE21" s="9">
        <v>20189000000</v>
      </c>
      <c r="BF21" s="10">
        <v>8801000000</v>
      </c>
      <c r="BG21" s="10">
        <v>0</v>
      </c>
      <c r="BH21" s="10">
        <v>818000000</v>
      </c>
      <c r="BI21" s="10">
        <v>826000000</v>
      </c>
      <c r="BJ21" s="10">
        <v>0</v>
      </c>
      <c r="BK21" s="10">
        <v>6544000000</v>
      </c>
      <c r="BL21" s="10">
        <v>0</v>
      </c>
      <c r="BM21" s="9">
        <v>16989000000</v>
      </c>
      <c r="BN21" s="9">
        <v>3200000000</v>
      </c>
      <c r="BO21" s="10">
        <v>0</v>
      </c>
      <c r="BP21" s="10">
        <v>0</v>
      </c>
      <c r="BQ21" s="10">
        <v>3200000000</v>
      </c>
      <c r="BR21" s="10">
        <v>0</v>
      </c>
      <c r="BS21" s="10">
        <v>0</v>
      </c>
      <c r="BT21" s="9">
        <v>3200000000</v>
      </c>
      <c r="BU21" s="30">
        <f t="shared" si="1"/>
        <v>0.1954529694388033</v>
      </c>
      <c r="BV21" s="30">
        <f t="shared" si="2"/>
        <v>-3.695081480013869E-2</v>
      </c>
      <c r="BW21" s="30">
        <f t="shared" si="3"/>
        <v>0.15850215463866463</v>
      </c>
      <c r="BX21" s="31">
        <f t="shared" si="4"/>
        <v>44.792644568110333</v>
      </c>
      <c r="BY21" s="31">
        <f t="shared" si="5"/>
        <v>102.5187357445422</v>
      </c>
      <c r="BZ21" s="32">
        <f t="shared" si="6"/>
        <v>1.7823665893271461</v>
      </c>
      <c r="CA21" s="31">
        <f t="shared" si="7"/>
        <v>68.142662791416726</v>
      </c>
      <c r="CB21" s="31">
        <f t="shared" si="8"/>
        <v>7.1014669926650367</v>
      </c>
      <c r="CC21" s="29">
        <f t="shared" si="9"/>
        <v>0.28071991259847046</v>
      </c>
      <c r="CD21" s="32">
        <f t="shared" si="10"/>
        <v>6.2178649237472765</v>
      </c>
      <c r="CE21" s="30">
        <f t="shared" si="11"/>
        <v>0.29537600221177773</v>
      </c>
      <c r="CF21" s="30">
        <f t="shared" si="12"/>
        <v>0.60481782874052159</v>
      </c>
    </row>
    <row r="22" spans="1:84" ht="38.25" x14ac:dyDescent="0.25">
      <c r="A22" s="6">
        <v>14288</v>
      </c>
      <c r="B22" s="6" t="s">
        <v>188</v>
      </c>
      <c r="C22" s="6" t="s">
        <v>75</v>
      </c>
      <c r="D22" s="6">
        <v>14288</v>
      </c>
      <c r="E22" s="6">
        <v>2024</v>
      </c>
      <c r="F22" s="6" t="s">
        <v>186</v>
      </c>
      <c r="G22" s="6">
        <v>5</v>
      </c>
      <c r="H22" s="6">
        <v>12</v>
      </c>
      <c r="I22" s="6" t="s">
        <v>221</v>
      </c>
      <c r="J22" s="6">
        <f t="shared" si="0"/>
        <v>365</v>
      </c>
      <c r="K22" s="8">
        <v>404959024</v>
      </c>
      <c r="L22" s="8">
        <v>5822925312</v>
      </c>
      <c r="M22" s="8">
        <v>453062119</v>
      </c>
      <c r="N22" s="8">
        <v>2802457970</v>
      </c>
      <c r="O22" s="8">
        <v>0</v>
      </c>
      <c r="P22" s="8">
        <v>523353884</v>
      </c>
      <c r="Q22" s="8">
        <v>1364941589</v>
      </c>
      <c r="R22" s="9">
        <v>11371699898</v>
      </c>
      <c r="S22" s="8">
        <v>10224384462</v>
      </c>
      <c r="T22" s="8">
        <v>16856457</v>
      </c>
      <c r="U22" s="8">
        <v>0</v>
      </c>
      <c r="V22" s="8">
        <v>804881338</v>
      </c>
      <c r="W22" s="8">
        <v>20311155668</v>
      </c>
      <c r="X22" s="8">
        <v>11531482636</v>
      </c>
      <c r="Y22" s="9">
        <v>8779673032</v>
      </c>
      <c r="Z22" s="8">
        <v>2045881641</v>
      </c>
      <c r="AA22" s="9">
        <v>21871676930</v>
      </c>
      <c r="AB22" s="9">
        <v>33243376828</v>
      </c>
      <c r="AC22" s="8">
        <v>1163036389</v>
      </c>
      <c r="AD22" s="8">
        <v>303742571</v>
      </c>
      <c r="AE22" s="8">
        <v>0</v>
      </c>
      <c r="AF22" s="8">
        <v>3879377421</v>
      </c>
      <c r="AG22" s="9">
        <v>5346156381</v>
      </c>
      <c r="AH22" s="8">
        <v>6405170191</v>
      </c>
      <c r="AI22" s="8">
        <v>0</v>
      </c>
      <c r="AJ22" s="8">
        <v>2596527053</v>
      </c>
      <c r="AK22" s="9">
        <v>9001697244</v>
      </c>
      <c r="AL22" s="9">
        <v>14347853625</v>
      </c>
      <c r="AM22" s="8">
        <v>18231161515</v>
      </c>
      <c r="AN22" s="8">
        <v>409372896</v>
      </c>
      <c r="AO22" s="8">
        <v>254988792</v>
      </c>
      <c r="AP22" s="9">
        <v>18895523203</v>
      </c>
      <c r="AQ22" s="9">
        <v>33243376828</v>
      </c>
      <c r="AR22" s="8">
        <v>20568259645</v>
      </c>
      <c r="AS22" s="8">
        <v>85703269</v>
      </c>
      <c r="AT22" s="8">
        <v>3156254800</v>
      </c>
      <c r="AU22" s="8">
        <v>9518952</v>
      </c>
      <c r="AV22" s="8">
        <v>188695</v>
      </c>
      <c r="AW22" s="8">
        <v>36710287</v>
      </c>
      <c r="AX22" s="9">
        <v>23856635648</v>
      </c>
      <c r="AY22" s="8">
        <v>344670972</v>
      </c>
      <c r="AZ22" s="8">
        <v>0</v>
      </c>
      <c r="BA22" s="8">
        <v>635310829</v>
      </c>
      <c r="BB22" s="8">
        <v>-436079790</v>
      </c>
      <c r="BC22" s="8">
        <v>0</v>
      </c>
      <c r="BD22" s="9">
        <v>543902011</v>
      </c>
      <c r="BE22" s="9">
        <v>24400537659</v>
      </c>
      <c r="BF22" s="8">
        <v>12915767553</v>
      </c>
      <c r="BG22" s="8">
        <v>996355580</v>
      </c>
      <c r="BH22" s="8">
        <v>886524015</v>
      </c>
      <c r="BI22" s="8">
        <v>279031217</v>
      </c>
      <c r="BJ22" s="8">
        <v>9521514</v>
      </c>
      <c r="BK22" s="8">
        <v>8703401313</v>
      </c>
      <c r="BL22" s="8">
        <v>134427153</v>
      </c>
      <c r="BM22" s="9">
        <v>23925028345</v>
      </c>
      <c r="BN22" s="9">
        <v>475509314</v>
      </c>
      <c r="BO22" s="8">
        <v>0</v>
      </c>
      <c r="BP22" s="8">
        <v>65924775</v>
      </c>
      <c r="BQ22" s="8">
        <v>541434089</v>
      </c>
      <c r="BR22" s="8">
        <v>19738976</v>
      </c>
      <c r="BS22" s="8">
        <v>0</v>
      </c>
      <c r="BT22" s="9">
        <v>561173065</v>
      </c>
      <c r="BU22" s="26">
        <f t="shared" si="1"/>
        <v>-2.8029176223817241E-3</v>
      </c>
      <c r="BV22" s="26">
        <f t="shared" si="2"/>
        <v>2.2290574847205664E-2</v>
      </c>
      <c r="BW22" s="26">
        <f t="shared" si="3"/>
        <v>1.9487657224823939E-2</v>
      </c>
      <c r="BX22" s="27">
        <f t="shared" si="4"/>
        <v>49.731828395051359</v>
      </c>
      <c r="BY22" s="27">
        <f t="shared" si="5"/>
        <v>80.866592627697273</v>
      </c>
      <c r="BZ22" s="28">
        <f t="shared" si="6"/>
        <v>2.1270795479186715</v>
      </c>
      <c r="CA22" s="27">
        <f t="shared" si="7"/>
        <v>98.668635345391792</v>
      </c>
      <c r="CB22" s="27">
        <f t="shared" si="8"/>
        <v>13.007524264303207</v>
      </c>
      <c r="CC22" s="29">
        <f t="shared" si="9"/>
        <v>6.1841741487430768E-2</v>
      </c>
      <c r="CD22" s="28">
        <f t="shared" si="10"/>
        <v>0.69743867264985915</v>
      </c>
      <c r="CE22" s="26">
        <f t="shared" si="11"/>
        <v>0.54841484995123557</v>
      </c>
      <c r="CF22" s="26">
        <f t="shared" si="12"/>
        <v>0.2599887949000162</v>
      </c>
    </row>
    <row r="23" spans="1:84" ht="38.25" x14ac:dyDescent="0.25">
      <c r="A23" s="7">
        <v>12775</v>
      </c>
      <c r="B23" s="7" t="s">
        <v>129</v>
      </c>
      <c r="C23" s="7" t="s">
        <v>75</v>
      </c>
      <c r="D23" s="7">
        <v>12775</v>
      </c>
      <c r="E23" s="7">
        <v>2024</v>
      </c>
      <c r="F23" s="7" t="s">
        <v>71</v>
      </c>
      <c r="G23" s="7">
        <v>5</v>
      </c>
      <c r="H23" s="7">
        <v>12</v>
      </c>
      <c r="I23" s="7" t="s">
        <v>220</v>
      </c>
      <c r="J23" s="6">
        <f t="shared" si="0"/>
        <v>365</v>
      </c>
      <c r="K23" s="10">
        <v>102432000</v>
      </c>
      <c r="L23" s="10">
        <v>52807000</v>
      </c>
      <c r="M23" s="10">
        <v>19287000</v>
      </c>
      <c r="N23" s="10">
        <v>280043000</v>
      </c>
      <c r="O23" s="10">
        <v>0</v>
      </c>
      <c r="P23" s="10">
        <v>21551000</v>
      </c>
      <c r="Q23" s="10">
        <v>191955000</v>
      </c>
      <c r="R23" s="9">
        <v>668075000</v>
      </c>
      <c r="S23" s="10">
        <v>168074000</v>
      </c>
      <c r="T23" s="10">
        <v>0</v>
      </c>
      <c r="U23" s="10">
        <v>0</v>
      </c>
      <c r="V23" s="10">
        <v>41496000</v>
      </c>
      <c r="W23" s="10">
        <v>2155168000</v>
      </c>
      <c r="X23" s="10">
        <v>1408490000</v>
      </c>
      <c r="Y23" s="9">
        <v>746678000</v>
      </c>
      <c r="Z23" s="10">
        <v>430397000</v>
      </c>
      <c r="AA23" s="9">
        <v>1386645000</v>
      </c>
      <c r="AB23" s="9">
        <v>2054720000</v>
      </c>
      <c r="AC23" s="10">
        <v>42196000</v>
      </c>
      <c r="AD23" s="10">
        <v>10414000</v>
      </c>
      <c r="AE23" s="10">
        <v>0</v>
      </c>
      <c r="AF23" s="10">
        <v>584213000</v>
      </c>
      <c r="AG23" s="9">
        <v>636823000</v>
      </c>
      <c r="AH23" s="10">
        <v>922132000</v>
      </c>
      <c r="AI23" s="10">
        <v>0</v>
      </c>
      <c r="AJ23" s="10">
        <v>259001000</v>
      </c>
      <c r="AK23" s="9">
        <v>1181133000</v>
      </c>
      <c r="AL23" s="9">
        <v>1817956000</v>
      </c>
      <c r="AM23" s="10">
        <v>187166000</v>
      </c>
      <c r="AN23" s="10">
        <v>19936000</v>
      </c>
      <c r="AO23" s="10">
        <v>29662000</v>
      </c>
      <c r="AP23" s="9">
        <v>236764000</v>
      </c>
      <c r="AQ23" s="9">
        <v>2054720000</v>
      </c>
      <c r="AR23" s="10">
        <v>2182286000</v>
      </c>
      <c r="AS23" s="10">
        <v>0</v>
      </c>
      <c r="AT23" s="10">
        <v>538023000</v>
      </c>
      <c r="AU23" s="10">
        <v>0</v>
      </c>
      <c r="AV23" s="10">
        <v>0</v>
      </c>
      <c r="AW23" s="10">
        <v>5184000</v>
      </c>
      <c r="AX23" s="9">
        <v>2725493000</v>
      </c>
      <c r="AY23" s="10">
        <v>48601000</v>
      </c>
      <c r="AZ23" s="10">
        <v>-5238000</v>
      </c>
      <c r="BA23" s="10">
        <v>-7362000</v>
      </c>
      <c r="BB23" s="10">
        <v>-4450000</v>
      </c>
      <c r="BC23" s="10">
        <v>5145000</v>
      </c>
      <c r="BD23" s="9">
        <v>36696000</v>
      </c>
      <c r="BE23" s="9">
        <v>2762189000</v>
      </c>
      <c r="BF23" s="10">
        <v>1569491000</v>
      </c>
      <c r="BG23" s="10">
        <v>0</v>
      </c>
      <c r="BH23" s="10">
        <v>83683000</v>
      </c>
      <c r="BI23" s="10">
        <v>42750000</v>
      </c>
      <c r="BJ23" s="10">
        <v>86151000</v>
      </c>
      <c r="BK23" s="10">
        <v>1194138000</v>
      </c>
      <c r="BL23" s="10">
        <v>0</v>
      </c>
      <c r="BM23" s="9">
        <v>2976213000</v>
      </c>
      <c r="BN23" s="9">
        <v>-214024000</v>
      </c>
      <c r="BO23" s="10">
        <v>0</v>
      </c>
      <c r="BP23" s="10">
        <v>686000</v>
      </c>
      <c r="BQ23" s="10">
        <v>-213338000</v>
      </c>
      <c r="BR23" s="10">
        <v>3226000</v>
      </c>
      <c r="BS23" s="10">
        <v>0</v>
      </c>
      <c r="BT23" s="9">
        <v>-210112000</v>
      </c>
      <c r="BU23" s="30">
        <f t="shared" si="1"/>
        <v>-9.0768589694622634E-2</v>
      </c>
      <c r="BV23" s="30">
        <f t="shared" si="2"/>
        <v>1.328511553698896E-2</v>
      </c>
      <c r="BW23" s="30">
        <f t="shared" si="3"/>
        <v>-7.7483474157633681E-2</v>
      </c>
      <c r="BX23" s="31">
        <f t="shared" si="4"/>
        <v>46.838817185281854</v>
      </c>
      <c r="BY23" s="31">
        <f t="shared" si="5"/>
        <v>80.230503758184838</v>
      </c>
      <c r="BZ23" s="32">
        <f t="shared" si="6"/>
        <v>1.0490748606755724</v>
      </c>
      <c r="CA23" s="31">
        <f t="shared" si="7"/>
        <v>19.589160700148312</v>
      </c>
      <c r="CB23" s="31">
        <f t="shared" si="8"/>
        <v>16.831256049615813</v>
      </c>
      <c r="CC23" s="29">
        <f t="shared" si="9"/>
        <v>-7.8885535502949092E-2</v>
      </c>
      <c r="CD23" s="32">
        <f t="shared" si="10"/>
        <v>-0.94447060485484902</v>
      </c>
      <c r="CE23" s="30">
        <f t="shared" si="11"/>
        <v>9.1090756891449937E-2</v>
      </c>
      <c r="CF23" s="30">
        <f t="shared" si="12"/>
        <v>0.83127527499373477</v>
      </c>
    </row>
    <row r="24" spans="1:84" ht="38.25" x14ac:dyDescent="0.25">
      <c r="A24" s="6">
        <v>6755</v>
      </c>
      <c r="B24" s="6" t="s">
        <v>115</v>
      </c>
      <c r="C24" s="6" t="s">
        <v>75</v>
      </c>
      <c r="D24" s="6">
        <v>6755</v>
      </c>
      <c r="E24" s="6">
        <v>2024</v>
      </c>
      <c r="F24" s="6" t="s">
        <v>71</v>
      </c>
      <c r="G24" s="6">
        <v>5</v>
      </c>
      <c r="H24" s="6">
        <v>12</v>
      </c>
      <c r="I24" s="6" t="s">
        <v>220</v>
      </c>
      <c r="J24" s="6">
        <f t="shared" si="0"/>
        <v>365</v>
      </c>
      <c r="K24" s="8">
        <v>525979000</v>
      </c>
      <c r="L24" s="8">
        <v>376258000</v>
      </c>
      <c r="M24" s="8">
        <v>7779000</v>
      </c>
      <c r="N24" s="8">
        <v>388404000</v>
      </c>
      <c r="O24" s="8">
        <v>0</v>
      </c>
      <c r="P24" s="8">
        <v>77225000</v>
      </c>
      <c r="Q24" s="8">
        <v>160364000</v>
      </c>
      <c r="R24" s="9">
        <v>1536009000</v>
      </c>
      <c r="S24" s="8">
        <v>285816000</v>
      </c>
      <c r="T24" s="8">
        <v>0</v>
      </c>
      <c r="U24" s="8">
        <v>0</v>
      </c>
      <c r="V24" s="8">
        <v>0</v>
      </c>
      <c r="W24" s="8">
        <v>2328229000</v>
      </c>
      <c r="X24" s="8">
        <v>1330462000</v>
      </c>
      <c r="Y24" s="9">
        <v>997767000</v>
      </c>
      <c r="Z24" s="8">
        <v>1130370000</v>
      </c>
      <c r="AA24" s="9">
        <v>2413953000</v>
      </c>
      <c r="AB24" s="9">
        <v>3949962000</v>
      </c>
      <c r="AC24" s="8">
        <v>77071000</v>
      </c>
      <c r="AD24" s="8">
        <v>20874000</v>
      </c>
      <c r="AE24" s="8">
        <v>0</v>
      </c>
      <c r="AF24" s="8">
        <v>873482000</v>
      </c>
      <c r="AG24" s="9">
        <v>971427000</v>
      </c>
      <c r="AH24" s="8">
        <v>677466000</v>
      </c>
      <c r="AI24" s="8">
        <v>0</v>
      </c>
      <c r="AJ24" s="8">
        <v>567131000</v>
      </c>
      <c r="AK24" s="9">
        <v>1244597000</v>
      </c>
      <c r="AL24" s="9">
        <v>2216024000</v>
      </c>
      <c r="AM24" s="8">
        <v>1609213000</v>
      </c>
      <c r="AN24" s="8">
        <v>61116000</v>
      </c>
      <c r="AO24" s="8">
        <v>63608000</v>
      </c>
      <c r="AP24" s="9">
        <v>1733937000</v>
      </c>
      <c r="AQ24" s="9">
        <v>3949961000</v>
      </c>
      <c r="AR24" s="8">
        <v>4088739000</v>
      </c>
      <c r="AS24" s="8">
        <v>0</v>
      </c>
      <c r="AT24" s="8">
        <v>148315000</v>
      </c>
      <c r="AU24" s="8">
        <v>0</v>
      </c>
      <c r="AV24" s="8">
        <v>0</v>
      </c>
      <c r="AW24" s="8">
        <v>5230000</v>
      </c>
      <c r="AX24" s="9">
        <v>4242284000</v>
      </c>
      <c r="AY24" s="8">
        <v>52991000</v>
      </c>
      <c r="AZ24" s="8">
        <v>77247000</v>
      </c>
      <c r="BA24" s="8">
        <v>0</v>
      </c>
      <c r="BB24" s="8">
        <v>158842000</v>
      </c>
      <c r="BC24" s="8">
        <v>0</v>
      </c>
      <c r="BD24" s="9">
        <v>289080000</v>
      </c>
      <c r="BE24" s="9">
        <v>4531364000</v>
      </c>
      <c r="BF24" s="8">
        <v>2174131000</v>
      </c>
      <c r="BG24" s="8">
        <v>0</v>
      </c>
      <c r="BH24" s="8">
        <v>148981000</v>
      </c>
      <c r="BI24" s="8">
        <v>35970000</v>
      </c>
      <c r="BJ24" s="8">
        <v>72031000</v>
      </c>
      <c r="BK24" s="8">
        <v>1916722000</v>
      </c>
      <c r="BL24" s="8">
        <v>0</v>
      </c>
      <c r="BM24" s="9">
        <v>4347835000</v>
      </c>
      <c r="BN24" s="9">
        <v>183529000</v>
      </c>
      <c r="BO24" s="8">
        <v>0</v>
      </c>
      <c r="BP24" s="8">
        <v>267000</v>
      </c>
      <c r="BQ24" s="8">
        <v>183796000</v>
      </c>
      <c r="BR24" s="8">
        <v>-118830000</v>
      </c>
      <c r="BS24" s="8">
        <v>0</v>
      </c>
      <c r="BT24" s="9">
        <v>64966000</v>
      </c>
      <c r="BU24" s="26">
        <f t="shared" si="1"/>
        <v>-2.3293427762589806E-2</v>
      </c>
      <c r="BV24" s="26">
        <f t="shared" si="2"/>
        <v>6.379536051396445E-2</v>
      </c>
      <c r="BW24" s="26">
        <f t="shared" si="3"/>
        <v>4.050193275137464E-2</v>
      </c>
      <c r="BX24" s="27">
        <f t="shared" si="4"/>
        <v>34.672660690741083</v>
      </c>
      <c r="BY24" s="27">
        <f t="shared" si="5"/>
        <v>83.344105913112159</v>
      </c>
      <c r="BZ24" s="28">
        <f t="shared" si="6"/>
        <v>1.5811882930987093</v>
      </c>
      <c r="CA24" s="27">
        <f t="shared" si="7"/>
        <v>78.43009187745038</v>
      </c>
      <c r="CB24" s="27">
        <f t="shared" si="8"/>
        <v>8.9304139454024334</v>
      </c>
      <c r="CC24" s="29">
        <f t="shared" si="9"/>
        <v>0.20165650530386145</v>
      </c>
      <c r="CD24" s="28">
        <f t="shared" si="10"/>
        <v>3.259702231933546</v>
      </c>
      <c r="CE24" s="26">
        <f t="shared" si="11"/>
        <v>0.40739961548997178</v>
      </c>
      <c r="CF24" s="26">
        <f t="shared" si="12"/>
        <v>0.29626633209121173</v>
      </c>
    </row>
    <row r="25" spans="1:84" ht="38.25" x14ac:dyDescent="0.25">
      <c r="A25" s="7">
        <v>12767</v>
      </c>
      <c r="B25" s="7" t="s">
        <v>181</v>
      </c>
      <c r="C25" s="7" t="s">
        <v>75</v>
      </c>
      <c r="D25" s="7">
        <v>12767</v>
      </c>
      <c r="E25" s="7">
        <v>2024</v>
      </c>
      <c r="F25" s="7" t="s">
        <v>71</v>
      </c>
      <c r="G25" s="7">
        <v>5</v>
      </c>
      <c r="H25" s="7">
        <v>12</v>
      </c>
      <c r="I25" s="7" t="s">
        <v>220</v>
      </c>
      <c r="J25" s="6">
        <f t="shared" si="0"/>
        <v>365</v>
      </c>
      <c r="K25" s="10">
        <v>21544088</v>
      </c>
      <c r="L25" s="10">
        <v>5568889</v>
      </c>
      <c r="M25" s="10">
        <v>0</v>
      </c>
      <c r="N25" s="10">
        <v>30670013</v>
      </c>
      <c r="O25" s="10">
        <v>0</v>
      </c>
      <c r="P25" s="10">
        <v>0</v>
      </c>
      <c r="Q25" s="10">
        <v>9699049</v>
      </c>
      <c r="R25" s="9">
        <v>67482039</v>
      </c>
      <c r="S25" s="10">
        <v>3936324</v>
      </c>
      <c r="T25" s="10">
        <v>24000</v>
      </c>
      <c r="U25" s="10">
        <v>0</v>
      </c>
      <c r="V25" s="10">
        <v>0</v>
      </c>
      <c r="W25" s="10">
        <v>191810746</v>
      </c>
      <c r="X25" s="10">
        <v>131446122</v>
      </c>
      <c r="Y25" s="9">
        <v>60364624</v>
      </c>
      <c r="Z25" s="10">
        <v>20009948</v>
      </c>
      <c r="AA25" s="9">
        <v>84334896</v>
      </c>
      <c r="AB25" s="9">
        <v>151816935</v>
      </c>
      <c r="AC25" s="10">
        <v>2174686</v>
      </c>
      <c r="AD25" s="10">
        <v>9434746</v>
      </c>
      <c r="AE25" s="10">
        <v>0</v>
      </c>
      <c r="AF25" s="10">
        <v>60244617</v>
      </c>
      <c r="AG25" s="9">
        <v>71854049</v>
      </c>
      <c r="AH25" s="10">
        <v>19251761</v>
      </c>
      <c r="AI25" s="10">
        <v>0</v>
      </c>
      <c r="AJ25" s="10">
        <v>8877844</v>
      </c>
      <c r="AK25" s="9">
        <v>28129605</v>
      </c>
      <c r="AL25" s="9">
        <v>99983654</v>
      </c>
      <c r="AM25" s="10">
        <v>44309345</v>
      </c>
      <c r="AN25" s="10">
        <v>3749164</v>
      </c>
      <c r="AO25" s="10">
        <v>3774772</v>
      </c>
      <c r="AP25" s="9">
        <v>51833281</v>
      </c>
      <c r="AQ25" s="9">
        <v>151816935</v>
      </c>
      <c r="AR25" s="10">
        <v>252796116</v>
      </c>
      <c r="AS25" s="10">
        <v>1933810</v>
      </c>
      <c r="AT25" s="10">
        <v>39263510</v>
      </c>
      <c r="AU25" s="10">
        <v>0</v>
      </c>
      <c r="AV25" s="10">
        <v>6105068</v>
      </c>
      <c r="AW25" s="10">
        <v>36732</v>
      </c>
      <c r="AX25" s="9">
        <v>300135236</v>
      </c>
      <c r="AY25" s="10">
        <v>615181</v>
      </c>
      <c r="AZ25" s="10">
        <v>114097</v>
      </c>
      <c r="BA25" s="10">
        <v>985545</v>
      </c>
      <c r="BB25" s="10">
        <v>32306</v>
      </c>
      <c r="BC25" s="10">
        <v>-2907150</v>
      </c>
      <c r="BD25" s="9">
        <v>-1160021</v>
      </c>
      <c r="BE25" s="9">
        <v>298975215</v>
      </c>
      <c r="BF25" s="10">
        <v>194594731</v>
      </c>
      <c r="BG25" s="10">
        <v>0</v>
      </c>
      <c r="BH25" s="10">
        <v>6510463</v>
      </c>
      <c r="BI25" s="10">
        <v>858613</v>
      </c>
      <c r="BJ25" s="10">
        <v>3866801</v>
      </c>
      <c r="BK25" s="10">
        <v>93006215</v>
      </c>
      <c r="BL25" s="10">
        <v>0</v>
      </c>
      <c r="BM25" s="9">
        <v>298836823</v>
      </c>
      <c r="BN25" s="9">
        <v>138392</v>
      </c>
      <c r="BO25" s="10">
        <v>0</v>
      </c>
      <c r="BP25" s="10">
        <v>76746</v>
      </c>
      <c r="BQ25" s="10">
        <v>215138</v>
      </c>
      <c r="BR25" s="10">
        <v>-2774233</v>
      </c>
      <c r="BS25" s="10">
        <v>0</v>
      </c>
      <c r="BT25" s="9">
        <v>-2559095</v>
      </c>
      <c r="BU25" s="30">
        <f t="shared" si="1"/>
        <v>4.342878388765437E-3</v>
      </c>
      <c r="BV25" s="30">
        <f t="shared" si="2"/>
        <v>-3.8799905202844321E-3</v>
      </c>
      <c r="BW25" s="30">
        <f t="shared" si="3"/>
        <v>4.6288786848100433E-4</v>
      </c>
      <c r="BX25" s="31">
        <f t="shared" si="4"/>
        <v>44.282938053526102</v>
      </c>
      <c r="BY25" s="31">
        <f t="shared" si="5"/>
        <v>78.166609614613719</v>
      </c>
      <c r="BZ25" s="32">
        <f t="shared" si="6"/>
        <v>0.93915429873687428</v>
      </c>
      <c r="CA25" s="31">
        <f t="shared" si="7"/>
        <v>33.853384296236577</v>
      </c>
      <c r="CB25" s="31">
        <f t="shared" si="8"/>
        <v>20.189980651145703</v>
      </c>
      <c r="CC25" s="29">
        <f t="shared" si="9"/>
        <v>6.2161897248924083E-2</v>
      </c>
      <c r="CD25" s="32">
        <f t="shared" si="10"/>
        <v>2.1501088418912873</v>
      </c>
      <c r="CE25" s="30">
        <f t="shared" si="11"/>
        <v>0.29186035800288024</v>
      </c>
      <c r="CF25" s="30">
        <f t="shared" si="12"/>
        <v>0.30288587174678805</v>
      </c>
    </row>
    <row r="26" spans="1:84" ht="38.25" x14ac:dyDescent="0.25">
      <c r="A26" s="6">
        <v>1</v>
      </c>
      <c r="B26" s="6" t="s">
        <v>163</v>
      </c>
      <c r="C26" s="6" t="s">
        <v>291</v>
      </c>
      <c r="D26" s="6">
        <v>16665</v>
      </c>
      <c r="E26" s="6">
        <v>2024</v>
      </c>
      <c r="F26" s="6" t="s">
        <v>71</v>
      </c>
      <c r="G26" s="6">
        <v>5</v>
      </c>
      <c r="H26" s="6">
        <v>12</v>
      </c>
      <c r="I26" s="6" t="s">
        <v>220</v>
      </c>
      <c r="J26" s="6">
        <f t="shared" si="0"/>
        <v>365</v>
      </c>
      <c r="K26" s="8">
        <v>1123000</v>
      </c>
      <c r="L26" s="8">
        <v>17627000</v>
      </c>
      <c r="M26" s="8">
        <v>0</v>
      </c>
      <c r="N26" s="8">
        <v>15213000</v>
      </c>
      <c r="O26" s="8">
        <v>0</v>
      </c>
      <c r="P26" s="8">
        <v>0</v>
      </c>
      <c r="Q26" s="8">
        <v>6896000</v>
      </c>
      <c r="R26" s="9">
        <v>40859000</v>
      </c>
      <c r="S26" s="8">
        <v>15357000</v>
      </c>
      <c r="T26" s="8">
        <v>0</v>
      </c>
      <c r="U26" s="8">
        <v>0</v>
      </c>
      <c r="V26" s="8">
        <v>0</v>
      </c>
      <c r="W26" s="8">
        <v>67362000</v>
      </c>
      <c r="X26" s="8">
        <v>30669000</v>
      </c>
      <c r="Y26" s="9">
        <v>36693000</v>
      </c>
      <c r="Z26" s="8">
        <v>14989000</v>
      </c>
      <c r="AA26" s="9">
        <v>67039000</v>
      </c>
      <c r="AB26" s="9">
        <v>107898000</v>
      </c>
      <c r="AC26" s="8">
        <v>650000</v>
      </c>
      <c r="AD26" s="8">
        <v>0</v>
      </c>
      <c r="AE26" s="8">
        <v>0</v>
      </c>
      <c r="AF26" s="8">
        <v>63683000</v>
      </c>
      <c r="AG26" s="9">
        <v>64333000</v>
      </c>
      <c r="AH26" s="8">
        <v>15116000</v>
      </c>
      <c r="AI26" s="8">
        <v>0</v>
      </c>
      <c r="AJ26" s="8">
        <v>26635000</v>
      </c>
      <c r="AK26" s="9">
        <v>41751000</v>
      </c>
      <c r="AL26" s="9">
        <v>106084000</v>
      </c>
      <c r="AM26" s="8">
        <v>-14859000</v>
      </c>
      <c r="AN26" s="8">
        <v>10750000</v>
      </c>
      <c r="AO26" s="8">
        <v>5923000</v>
      </c>
      <c r="AP26" s="9">
        <v>1814000</v>
      </c>
      <c r="AQ26" s="9">
        <v>107898000</v>
      </c>
      <c r="AR26" s="8">
        <v>137071000</v>
      </c>
      <c r="AS26" s="8">
        <v>0</v>
      </c>
      <c r="AT26" s="8">
        <v>7656000</v>
      </c>
      <c r="AU26" s="8">
        <v>0</v>
      </c>
      <c r="AV26" s="8">
        <v>0</v>
      </c>
      <c r="AW26" s="8">
        <v>0</v>
      </c>
      <c r="AX26" s="9">
        <v>144727000</v>
      </c>
      <c r="AY26" s="8">
        <v>11000</v>
      </c>
      <c r="AZ26" s="8">
        <v>0</v>
      </c>
      <c r="BA26" s="8">
        <v>-193000</v>
      </c>
      <c r="BB26" s="8">
        <v>-665000</v>
      </c>
      <c r="BC26" s="8">
        <v>0</v>
      </c>
      <c r="BD26" s="9">
        <v>-847000</v>
      </c>
      <c r="BE26" s="9">
        <v>143880000</v>
      </c>
      <c r="BF26" s="8">
        <v>79848000</v>
      </c>
      <c r="BG26" s="8">
        <v>0</v>
      </c>
      <c r="BH26" s="8">
        <v>5821000</v>
      </c>
      <c r="BI26" s="8">
        <v>478000</v>
      </c>
      <c r="BJ26" s="8">
        <v>2973000</v>
      </c>
      <c r="BK26" s="8">
        <v>85452000</v>
      </c>
      <c r="BL26" s="8">
        <v>0</v>
      </c>
      <c r="BM26" s="9">
        <v>174572000</v>
      </c>
      <c r="BN26" s="9">
        <v>-30692000</v>
      </c>
      <c r="BO26" s="8">
        <v>0</v>
      </c>
      <c r="BP26" s="8">
        <v>8000</v>
      </c>
      <c r="BQ26" s="8">
        <v>-30684000</v>
      </c>
      <c r="BR26" s="8">
        <v>-2202000</v>
      </c>
      <c r="BS26" s="8">
        <v>0</v>
      </c>
      <c r="BT26" s="9">
        <v>-32886000</v>
      </c>
      <c r="BU26" s="26">
        <f t="shared" si="1"/>
        <v>-0.20742980261328886</v>
      </c>
      <c r="BV26" s="26">
        <f t="shared" si="2"/>
        <v>-5.8868501529051988E-3</v>
      </c>
      <c r="BW26" s="26">
        <f t="shared" si="3"/>
        <v>-0.21331665276619405</v>
      </c>
      <c r="BX26" s="27">
        <f t="shared" si="4"/>
        <v>40.509991172458072</v>
      </c>
      <c r="BY26" s="27">
        <f t="shared" si="5"/>
        <v>139.5443416353188</v>
      </c>
      <c r="BZ26" s="28">
        <f t="shared" si="6"/>
        <v>0.6351172804004166</v>
      </c>
      <c r="CA26" s="27">
        <f t="shared" si="7"/>
        <v>40.555315227761611</v>
      </c>
      <c r="CB26" s="27">
        <f t="shared" si="8"/>
        <v>5.2686823569833363</v>
      </c>
      <c r="CC26" s="29">
        <f t="shared" si="9"/>
        <v>-0.31061435637956425</v>
      </c>
      <c r="CD26" s="28">
        <f t="shared" si="10"/>
        <v>-21.453900709219859</v>
      </c>
      <c r="CE26" s="26">
        <f t="shared" si="11"/>
        <v>-0.13771339598509705</v>
      </c>
      <c r="CF26" s="26">
        <f t="shared" si="12"/>
        <v>58.81712062256809</v>
      </c>
    </row>
    <row r="27" spans="1:84" ht="38.25" x14ac:dyDescent="0.25">
      <c r="A27" s="7">
        <v>2</v>
      </c>
      <c r="B27" s="7" t="s">
        <v>136</v>
      </c>
      <c r="C27" s="6" t="s">
        <v>291</v>
      </c>
      <c r="D27" s="7">
        <v>12807</v>
      </c>
      <c r="E27" s="7">
        <v>2024</v>
      </c>
      <c r="F27" s="7" t="s">
        <v>71</v>
      </c>
      <c r="G27" s="7">
        <v>5</v>
      </c>
      <c r="H27" s="7">
        <v>12</v>
      </c>
      <c r="I27" s="7" t="s">
        <v>220</v>
      </c>
      <c r="J27" s="6">
        <f t="shared" si="0"/>
        <v>365</v>
      </c>
      <c r="K27" s="10">
        <v>2650990</v>
      </c>
      <c r="L27" s="10">
        <v>0</v>
      </c>
      <c r="M27" s="10">
        <v>0</v>
      </c>
      <c r="N27" s="10">
        <v>4947755</v>
      </c>
      <c r="O27" s="10">
        <v>4996780</v>
      </c>
      <c r="P27" s="10">
        <v>0</v>
      </c>
      <c r="Q27" s="10">
        <v>155368</v>
      </c>
      <c r="R27" s="9">
        <v>12750893</v>
      </c>
      <c r="S27" s="10">
        <v>1819958</v>
      </c>
      <c r="T27" s="10">
        <v>0</v>
      </c>
      <c r="U27" s="10">
        <v>0</v>
      </c>
      <c r="V27" s="10">
        <v>0</v>
      </c>
      <c r="W27" s="10">
        <v>19611055</v>
      </c>
      <c r="X27" s="10">
        <v>15039758</v>
      </c>
      <c r="Y27" s="9">
        <v>4571297</v>
      </c>
      <c r="Z27" s="10">
        <v>11444300</v>
      </c>
      <c r="AA27" s="9">
        <v>17835555</v>
      </c>
      <c r="AB27" s="9">
        <v>30586448</v>
      </c>
      <c r="AC27" s="10">
        <v>136369</v>
      </c>
      <c r="AD27" s="10">
        <v>719939</v>
      </c>
      <c r="AE27" s="10">
        <v>0</v>
      </c>
      <c r="AF27" s="10">
        <v>21967091</v>
      </c>
      <c r="AG27" s="9">
        <v>22823399</v>
      </c>
      <c r="AH27" s="10">
        <v>220131</v>
      </c>
      <c r="AI27" s="10">
        <v>0</v>
      </c>
      <c r="AJ27" s="10">
        <v>4312976</v>
      </c>
      <c r="AK27" s="9">
        <v>4533107</v>
      </c>
      <c r="AL27" s="9">
        <v>27356506</v>
      </c>
      <c r="AM27" s="10">
        <v>1368591</v>
      </c>
      <c r="AN27" s="10">
        <v>0</v>
      </c>
      <c r="AO27" s="10">
        <v>1861351</v>
      </c>
      <c r="AP27" s="9">
        <v>3229942</v>
      </c>
      <c r="AQ27" s="9">
        <v>30586448</v>
      </c>
      <c r="AR27" s="10">
        <v>43018396</v>
      </c>
      <c r="AS27" s="10">
        <v>0</v>
      </c>
      <c r="AT27" s="10">
        <v>2507066</v>
      </c>
      <c r="AU27" s="10">
        <v>0</v>
      </c>
      <c r="AV27" s="10">
        <v>0</v>
      </c>
      <c r="AW27" s="10">
        <v>0</v>
      </c>
      <c r="AX27" s="9">
        <v>45525462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9">
        <v>0</v>
      </c>
      <c r="BE27" s="9">
        <v>45525462</v>
      </c>
      <c r="BF27" s="10">
        <v>15156909</v>
      </c>
      <c r="BG27" s="10">
        <v>0</v>
      </c>
      <c r="BH27" s="10">
        <v>718937</v>
      </c>
      <c r="BI27" s="10">
        <v>9753</v>
      </c>
      <c r="BJ27" s="10">
        <v>232623</v>
      </c>
      <c r="BK27" s="10">
        <v>25201099</v>
      </c>
      <c r="BL27" s="10">
        <v>0</v>
      </c>
      <c r="BM27" s="9">
        <v>41319321</v>
      </c>
      <c r="BN27" s="9">
        <v>4206141</v>
      </c>
      <c r="BO27" s="10">
        <v>-7860288</v>
      </c>
      <c r="BP27" s="10">
        <v>0</v>
      </c>
      <c r="BQ27" s="10">
        <v>-3654147</v>
      </c>
      <c r="BR27" s="10">
        <v>0</v>
      </c>
      <c r="BS27" s="10">
        <v>0</v>
      </c>
      <c r="BT27" s="9">
        <v>-3654147</v>
      </c>
      <c r="BU27" s="30">
        <f t="shared" si="1"/>
        <v>9.2390956955033202E-2</v>
      </c>
      <c r="BV27" s="30">
        <f t="shared" si="2"/>
        <v>0</v>
      </c>
      <c r="BW27" s="30">
        <f t="shared" si="3"/>
        <v>9.2390956955033202E-2</v>
      </c>
      <c r="BX27" s="31">
        <f t="shared" si="4"/>
        <v>41.980425653248439</v>
      </c>
      <c r="BY27" s="31">
        <f t="shared" si="5"/>
        <v>198.75923830797311</v>
      </c>
      <c r="BZ27" s="32">
        <f t="shared" si="6"/>
        <v>0.55867633913774195</v>
      </c>
      <c r="CA27" s="31">
        <f t="shared" si="7"/>
        <v>23.832566460455151</v>
      </c>
      <c r="CB27" s="31">
        <f t="shared" si="8"/>
        <v>20.919438003608104</v>
      </c>
      <c r="CC27" s="29">
        <f t="shared" si="9"/>
        <v>0.2137293201171869</v>
      </c>
      <c r="CD27" s="32">
        <f t="shared" si="10"/>
        <v>33.771991897181806</v>
      </c>
      <c r="CE27" s="30">
        <f t="shared" si="11"/>
        <v>4.4745012562426342E-2</v>
      </c>
      <c r="CF27" s="30">
        <f t="shared" si="12"/>
        <v>0.13855853950533825</v>
      </c>
    </row>
    <row r="28" spans="1:84" ht="38.25" x14ac:dyDescent="0.25">
      <c r="A28" s="6">
        <v>5</v>
      </c>
      <c r="B28" s="6" t="s">
        <v>106</v>
      </c>
      <c r="C28" s="6" t="s">
        <v>291</v>
      </c>
      <c r="D28" s="6">
        <v>4066</v>
      </c>
      <c r="E28" s="6">
        <v>2024</v>
      </c>
      <c r="F28" s="6" t="s">
        <v>71</v>
      </c>
      <c r="G28" s="6">
        <v>5</v>
      </c>
      <c r="H28" s="6">
        <v>12</v>
      </c>
      <c r="I28" s="6" t="s">
        <v>220</v>
      </c>
      <c r="J28" s="6">
        <f t="shared" si="0"/>
        <v>365</v>
      </c>
      <c r="K28" s="8">
        <v>4674000</v>
      </c>
      <c r="L28" s="8">
        <v>456000</v>
      </c>
      <c r="M28" s="8">
        <v>0</v>
      </c>
      <c r="N28" s="8">
        <v>13378000</v>
      </c>
      <c r="O28" s="8">
        <v>91000</v>
      </c>
      <c r="P28" s="8">
        <v>1390000</v>
      </c>
      <c r="Q28" s="8">
        <v>4038000</v>
      </c>
      <c r="R28" s="9">
        <v>24027000</v>
      </c>
      <c r="S28" s="8">
        <v>6509000</v>
      </c>
      <c r="T28" s="8">
        <v>0</v>
      </c>
      <c r="U28" s="8">
        <v>13292000</v>
      </c>
      <c r="V28" s="8">
        <v>391000</v>
      </c>
      <c r="W28" s="8">
        <v>169594000</v>
      </c>
      <c r="X28" s="8">
        <v>124149000</v>
      </c>
      <c r="Y28" s="9">
        <v>45445000</v>
      </c>
      <c r="Z28" s="8">
        <v>9000</v>
      </c>
      <c r="AA28" s="9">
        <v>65646000</v>
      </c>
      <c r="AB28" s="9">
        <v>89673000</v>
      </c>
      <c r="AC28" s="8">
        <v>620000</v>
      </c>
      <c r="AD28" s="8">
        <v>1887000</v>
      </c>
      <c r="AE28" s="8">
        <v>2709000</v>
      </c>
      <c r="AF28" s="8">
        <v>10607000</v>
      </c>
      <c r="AG28" s="9">
        <v>15823000</v>
      </c>
      <c r="AH28" s="8">
        <v>16680000</v>
      </c>
      <c r="AI28" s="8">
        <v>0</v>
      </c>
      <c r="AJ28" s="8">
        <v>235000</v>
      </c>
      <c r="AK28" s="9">
        <v>16915000</v>
      </c>
      <c r="AL28" s="9">
        <v>32738000</v>
      </c>
      <c r="AM28" s="8">
        <v>37684000</v>
      </c>
      <c r="AN28" s="8">
        <v>0</v>
      </c>
      <c r="AO28" s="8">
        <v>19251000</v>
      </c>
      <c r="AP28" s="9">
        <v>56935000</v>
      </c>
      <c r="AQ28" s="9">
        <v>89673000</v>
      </c>
      <c r="AR28" s="8">
        <v>125478000</v>
      </c>
      <c r="AS28" s="8">
        <v>0</v>
      </c>
      <c r="AT28" s="8">
        <v>18506000</v>
      </c>
      <c r="AU28" s="8">
        <v>0</v>
      </c>
      <c r="AV28" s="8">
        <v>0</v>
      </c>
      <c r="AW28" s="8">
        <v>273000</v>
      </c>
      <c r="AX28" s="9">
        <v>144257000</v>
      </c>
      <c r="AY28" s="8">
        <v>17000</v>
      </c>
      <c r="AZ28" s="8">
        <v>0</v>
      </c>
      <c r="BA28" s="8">
        <v>124000</v>
      </c>
      <c r="BB28" s="8">
        <v>-22884000</v>
      </c>
      <c r="BC28" s="8">
        <v>0</v>
      </c>
      <c r="BD28" s="9">
        <v>-22743000</v>
      </c>
      <c r="BE28" s="9">
        <v>121514000</v>
      </c>
      <c r="BF28" s="8">
        <v>53371000</v>
      </c>
      <c r="BG28" s="8">
        <v>0</v>
      </c>
      <c r="BH28" s="8">
        <v>4641000</v>
      </c>
      <c r="BI28" s="8">
        <v>572000</v>
      </c>
      <c r="BJ28" s="8">
        <v>3282000</v>
      </c>
      <c r="BK28" s="8">
        <v>74793000</v>
      </c>
      <c r="BL28" s="8">
        <v>0</v>
      </c>
      <c r="BM28" s="9">
        <v>136659000</v>
      </c>
      <c r="BN28" s="9">
        <v>-15145000</v>
      </c>
      <c r="BO28" s="8">
        <v>0</v>
      </c>
      <c r="BP28" s="8">
        <v>252000</v>
      </c>
      <c r="BQ28" s="8">
        <v>-14893000</v>
      </c>
      <c r="BR28" s="8">
        <v>25003000</v>
      </c>
      <c r="BS28" s="8">
        <v>0</v>
      </c>
      <c r="BT28" s="9">
        <v>10110000</v>
      </c>
      <c r="BU28" s="26">
        <f t="shared" si="1"/>
        <v>6.2527774577414943E-2</v>
      </c>
      <c r="BV28" s="26">
        <f t="shared" si="2"/>
        <v>-0.1871636190068634</v>
      </c>
      <c r="BW28" s="26">
        <f t="shared" si="3"/>
        <v>-0.12463584442944846</v>
      </c>
      <c r="BX28" s="27">
        <f t="shared" si="4"/>
        <v>38.914949234128692</v>
      </c>
      <c r="BY28" s="27">
        <f t="shared" si="5"/>
        <v>38.697564018684474</v>
      </c>
      <c r="BZ28" s="28">
        <f t="shared" si="6"/>
        <v>1.518485748593819</v>
      </c>
      <c r="CA28" s="27">
        <f t="shared" si="7"/>
        <v>14.183293187292643</v>
      </c>
      <c r="CB28" s="27">
        <f t="shared" si="8"/>
        <v>26.75048480930834</v>
      </c>
      <c r="CC28" s="29">
        <f t="shared" si="9"/>
        <v>-0.32698520136602777</v>
      </c>
      <c r="CD28" s="28">
        <f t="shared" si="10"/>
        <v>-8.4362416107382554</v>
      </c>
      <c r="CE28" s="26">
        <f t="shared" si="11"/>
        <v>0.42023797575635924</v>
      </c>
      <c r="CF28" s="26">
        <f t="shared" si="12"/>
        <v>0.3068206901626076</v>
      </c>
    </row>
    <row r="29" spans="1:84" ht="38.25" x14ac:dyDescent="0.25">
      <c r="A29" s="7">
        <v>4</v>
      </c>
      <c r="B29" s="7" t="s">
        <v>105</v>
      </c>
      <c r="C29" s="6" t="s">
        <v>291</v>
      </c>
      <c r="D29" s="7">
        <v>4066</v>
      </c>
      <c r="E29" s="7">
        <v>2024</v>
      </c>
      <c r="F29" s="7" t="s">
        <v>71</v>
      </c>
      <c r="G29" s="7">
        <v>5</v>
      </c>
      <c r="H29" s="7">
        <v>12</v>
      </c>
      <c r="I29" s="7" t="s">
        <v>220</v>
      </c>
      <c r="J29" s="6">
        <f t="shared" si="0"/>
        <v>365</v>
      </c>
      <c r="K29" s="10">
        <v>106209000</v>
      </c>
      <c r="L29" s="10">
        <v>89305000</v>
      </c>
      <c r="M29" s="10">
        <v>0</v>
      </c>
      <c r="N29" s="10">
        <v>192992000</v>
      </c>
      <c r="O29" s="10">
        <v>73054000</v>
      </c>
      <c r="P29" s="10">
        <v>25025000</v>
      </c>
      <c r="Q29" s="10">
        <v>64889000</v>
      </c>
      <c r="R29" s="9">
        <v>551474000</v>
      </c>
      <c r="S29" s="10">
        <v>363258000</v>
      </c>
      <c r="T29" s="10">
        <v>0</v>
      </c>
      <c r="U29" s="10">
        <v>15635000</v>
      </c>
      <c r="V29" s="10">
        <v>21479000</v>
      </c>
      <c r="W29" s="10">
        <v>1802347000</v>
      </c>
      <c r="X29" s="10">
        <v>1122768000</v>
      </c>
      <c r="Y29" s="9">
        <v>679579000</v>
      </c>
      <c r="Z29" s="10">
        <v>37248000</v>
      </c>
      <c r="AA29" s="9">
        <v>1117199000</v>
      </c>
      <c r="AB29" s="9">
        <v>1668673000</v>
      </c>
      <c r="AC29" s="10">
        <v>16394000</v>
      </c>
      <c r="AD29" s="10">
        <v>26702000</v>
      </c>
      <c r="AE29" s="10">
        <v>338000</v>
      </c>
      <c r="AF29" s="10">
        <v>162248000</v>
      </c>
      <c r="AG29" s="9">
        <v>205682000</v>
      </c>
      <c r="AH29" s="10">
        <v>474579000</v>
      </c>
      <c r="AI29" s="10">
        <v>0</v>
      </c>
      <c r="AJ29" s="10">
        <v>48151000</v>
      </c>
      <c r="AK29" s="9">
        <v>522730000</v>
      </c>
      <c r="AL29" s="9">
        <v>728412000</v>
      </c>
      <c r="AM29" s="10">
        <v>921747000</v>
      </c>
      <c r="AN29" s="10">
        <v>0</v>
      </c>
      <c r="AO29" s="10">
        <v>18514000</v>
      </c>
      <c r="AP29" s="9">
        <v>940261000</v>
      </c>
      <c r="AQ29" s="9">
        <v>1668673000</v>
      </c>
      <c r="AR29" s="10">
        <v>1697854000</v>
      </c>
      <c r="AS29" s="10">
        <v>0</v>
      </c>
      <c r="AT29" s="10">
        <v>151102000</v>
      </c>
      <c r="AU29" s="10">
        <v>5262000</v>
      </c>
      <c r="AV29" s="10">
        <v>0</v>
      </c>
      <c r="AW29" s="10">
        <v>1838000</v>
      </c>
      <c r="AX29" s="9">
        <v>1856056000</v>
      </c>
      <c r="AY29" s="10">
        <v>13192000</v>
      </c>
      <c r="AZ29" s="10">
        <v>0</v>
      </c>
      <c r="BA29" s="10">
        <v>54616000</v>
      </c>
      <c r="BB29" s="10">
        <v>-59872000</v>
      </c>
      <c r="BC29" s="10">
        <v>0</v>
      </c>
      <c r="BD29" s="9">
        <v>7936000</v>
      </c>
      <c r="BE29" s="9">
        <v>1863992000</v>
      </c>
      <c r="BF29" s="10">
        <v>729105000</v>
      </c>
      <c r="BG29" s="10">
        <v>0</v>
      </c>
      <c r="BH29" s="10">
        <v>69446000</v>
      </c>
      <c r="BI29" s="10">
        <v>19225000</v>
      </c>
      <c r="BJ29" s="10">
        <v>53197000</v>
      </c>
      <c r="BK29" s="10">
        <v>949260000</v>
      </c>
      <c r="BL29" s="10">
        <v>4860000</v>
      </c>
      <c r="BM29" s="9">
        <v>1825093000</v>
      </c>
      <c r="BN29" s="9">
        <v>38899000</v>
      </c>
      <c r="BO29" s="10">
        <v>-75000000</v>
      </c>
      <c r="BP29" s="10">
        <v>3924000</v>
      </c>
      <c r="BQ29" s="10">
        <v>-32177000</v>
      </c>
      <c r="BR29" s="10">
        <v>210242000</v>
      </c>
      <c r="BS29" s="10">
        <v>0</v>
      </c>
      <c r="BT29" s="9">
        <v>178065000</v>
      </c>
      <c r="BU29" s="30">
        <f t="shared" si="1"/>
        <v>1.6611122794518433E-2</v>
      </c>
      <c r="BV29" s="30">
        <f t="shared" si="2"/>
        <v>4.257529002270396E-3</v>
      </c>
      <c r="BW29" s="30">
        <f t="shared" si="3"/>
        <v>2.0868651796788828E-2</v>
      </c>
      <c r="BX29" s="31">
        <f t="shared" si="4"/>
        <v>41.488891270980901</v>
      </c>
      <c r="BY29" s="31">
        <f t="shared" si="5"/>
        <v>37.622018149965854</v>
      </c>
      <c r="BZ29" s="32">
        <f t="shared" si="6"/>
        <v>2.6811971878919887</v>
      </c>
      <c r="CA29" s="31">
        <f t="shared" si="7"/>
        <v>40.647470704532289</v>
      </c>
      <c r="CB29" s="31">
        <f t="shared" si="8"/>
        <v>16.167497048066124</v>
      </c>
      <c r="CC29" s="29">
        <f t="shared" si="9"/>
        <v>7.8982919791080186E-2</v>
      </c>
      <c r="CD29" s="32">
        <f t="shared" si="10"/>
        <v>2.0481765349953678</v>
      </c>
      <c r="CE29" s="30">
        <f t="shared" si="11"/>
        <v>0.55238324105441872</v>
      </c>
      <c r="CF29" s="30">
        <f t="shared" si="12"/>
        <v>0.33987693418299164</v>
      </c>
    </row>
    <row r="30" spans="1:84" ht="38.25" x14ac:dyDescent="0.25">
      <c r="A30" s="6">
        <v>106</v>
      </c>
      <c r="B30" s="6" t="s">
        <v>107</v>
      </c>
      <c r="C30" s="6" t="s">
        <v>291</v>
      </c>
      <c r="D30" s="6">
        <v>4066</v>
      </c>
      <c r="E30" s="6">
        <v>2024</v>
      </c>
      <c r="F30" s="6" t="s">
        <v>71</v>
      </c>
      <c r="G30" s="6">
        <v>5</v>
      </c>
      <c r="H30" s="6">
        <v>12</v>
      </c>
      <c r="I30" s="6" t="s">
        <v>220</v>
      </c>
      <c r="J30" s="6">
        <f t="shared" si="0"/>
        <v>365</v>
      </c>
      <c r="K30" s="8">
        <v>3254000</v>
      </c>
      <c r="L30" s="8">
        <v>10000</v>
      </c>
      <c r="M30" s="8">
        <v>0</v>
      </c>
      <c r="N30" s="8">
        <v>10469000</v>
      </c>
      <c r="O30" s="8">
        <v>23000</v>
      </c>
      <c r="P30" s="8">
        <v>297000</v>
      </c>
      <c r="Q30" s="8">
        <v>1694000</v>
      </c>
      <c r="R30" s="9">
        <v>15747000</v>
      </c>
      <c r="S30" s="8">
        <v>1667000</v>
      </c>
      <c r="T30" s="8">
        <v>0</v>
      </c>
      <c r="U30" s="8">
        <v>1241000</v>
      </c>
      <c r="V30" s="8">
        <v>0</v>
      </c>
      <c r="W30" s="8">
        <v>101770000</v>
      </c>
      <c r="X30" s="8">
        <v>78076000</v>
      </c>
      <c r="Y30" s="9">
        <v>23694000</v>
      </c>
      <c r="Z30" s="8">
        <v>1857000</v>
      </c>
      <c r="AA30" s="9">
        <v>28459000</v>
      </c>
      <c r="AB30" s="9">
        <v>44206000</v>
      </c>
      <c r="AC30" s="8">
        <v>9000</v>
      </c>
      <c r="AD30" s="8">
        <v>4036000</v>
      </c>
      <c r="AE30" s="8">
        <v>2867000</v>
      </c>
      <c r="AF30" s="8">
        <v>7309000</v>
      </c>
      <c r="AG30" s="9">
        <v>14221000</v>
      </c>
      <c r="AH30" s="8">
        <v>0</v>
      </c>
      <c r="AI30" s="8">
        <v>0</v>
      </c>
      <c r="AJ30" s="8">
        <v>3942000</v>
      </c>
      <c r="AK30" s="9">
        <v>3942000</v>
      </c>
      <c r="AL30" s="9">
        <v>18163000</v>
      </c>
      <c r="AM30" s="8">
        <v>23418000</v>
      </c>
      <c r="AN30" s="8">
        <v>0</v>
      </c>
      <c r="AO30" s="8">
        <v>2625000</v>
      </c>
      <c r="AP30" s="9">
        <v>26043000</v>
      </c>
      <c r="AQ30" s="9">
        <v>44206000</v>
      </c>
      <c r="AR30" s="8">
        <v>80702000</v>
      </c>
      <c r="AS30" s="8">
        <v>0</v>
      </c>
      <c r="AT30" s="8">
        <v>3930000</v>
      </c>
      <c r="AU30" s="8">
        <v>0</v>
      </c>
      <c r="AV30" s="8">
        <v>0</v>
      </c>
      <c r="AW30" s="8">
        <v>128000</v>
      </c>
      <c r="AX30" s="9">
        <v>84760000</v>
      </c>
      <c r="AY30" s="8">
        <v>10000</v>
      </c>
      <c r="AZ30" s="8">
        <v>0</v>
      </c>
      <c r="BA30" s="8">
        <v>65000</v>
      </c>
      <c r="BB30" s="8">
        <v>4000</v>
      </c>
      <c r="BC30" s="8">
        <v>0</v>
      </c>
      <c r="BD30" s="9">
        <v>79000</v>
      </c>
      <c r="BE30" s="9">
        <v>84839000</v>
      </c>
      <c r="BF30" s="8">
        <v>37360000</v>
      </c>
      <c r="BG30" s="8">
        <v>0</v>
      </c>
      <c r="BH30" s="8">
        <v>3797000</v>
      </c>
      <c r="BI30" s="8">
        <v>87000</v>
      </c>
      <c r="BJ30" s="8">
        <v>1850000</v>
      </c>
      <c r="BK30" s="8">
        <v>41139000</v>
      </c>
      <c r="BL30" s="8">
        <v>63000</v>
      </c>
      <c r="BM30" s="9">
        <v>84296000</v>
      </c>
      <c r="BN30" s="9">
        <v>543000</v>
      </c>
      <c r="BO30" s="8">
        <v>0</v>
      </c>
      <c r="BP30" s="8">
        <v>181000</v>
      </c>
      <c r="BQ30" s="8">
        <v>724000</v>
      </c>
      <c r="BR30" s="8">
        <v>0</v>
      </c>
      <c r="BS30" s="8">
        <v>0</v>
      </c>
      <c r="BT30" s="9">
        <v>724000</v>
      </c>
      <c r="BU30" s="26">
        <f t="shared" si="1"/>
        <v>5.4691828050778537E-3</v>
      </c>
      <c r="BV30" s="26">
        <f t="shared" si="2"/>
        <v>9.311755206921345E-4</v>
      </c>
      <c r="BW30" s="26">
        <f t="shared" si="3"/>
        <v>6.4003583257699875E-3</v>
      </c>
      <c r="BX30" s="27">
        <f t="shared" si="4"/>
        <v>47.349322197715047</v>
      </c>
      <c r="BY30" s="27">
        <f t="shared" si="5"/>
        <v>46.230972989106107</v>
      </c>
      <c r="BZ30" s="28">
        <f t="shared" si="6"/>
        <v>1.107306096617678</v>
      </c>
      <c r="CA30" s="27">
        <f t="shared" si="7"/>
        <v>14.799686952632952</v>
      </c>
      <c r="CB30" s="27">
        <f t="shared" si="8"/>
        <v>20.562549381090335</v>
      </c>
      <c r="CC30" s="29">
        <f t="shared" si="9"/>
        <v>0.30061177132409816</v>
      </c>
      <c r="CD30" s="28">
        <f t="shared" si="10"/>
        <v>45.4375</v>
      </c>
      <c r="CE30" s="26">
        <f t="shared" si="11"/>
        <v>0.52974709315477542</v>
      </c>
      <c r="CF30" s="26">
        <f t="shared" si="12"/>
        <v>0</v>
      </c>
    </row>
    <row r="31" spans="1:84" ht="38.25" x14ac:dyDescent="0.25">
      <c r="A31" s="7">
        <v>14495</v>
      </c>
      <c r="B31" s="7" t="s">
        <v>108</v>
      </c>
      <c r="C31" s="6" t="s">
        <v>291</v>
      </c>
      <c r="D31" s="7">
        <v>4066</v>
      </c>
      <c r="E31" s="7">
        <v>2024</v>
      </c>
      <c r="F31" s="7" t="s">
        <v>71</v>
      </c>
      <c r="G31" s="7">
        <v>5</v>
      </c>
      <c r="H31" s="7">
        <v>12</v>
      </c>
      <c r="I31" s="7" t="s">
        <v>220</v>
      </c>
      <c r="J31" s="6">
        <f t="shared" si="0"/>
        <v>365</v>
      </c>
      <c r="K31" s="10">
        <v>8007000</v>
      </c>
      <c r="L31" s="10">
        <v>6241000</v>
      </c>
      <c r="M31" s="10">
        <v>0</v>
      </c>
      <c r="N31" s="10">
        <v>10577000</v>
      </c>
      <c r="O31" s="10">
        <v>37000</v>
      </c>
      <c r="P31" s="10">
        <v>492000</v>
      </c>
      <c r="Q31" s="10">
        <v>2358000</v>
      </c>
      <c r="R31" s="9">
        <v>27712000</v>
      </c>
      <c r="S31" s="10">
        <v>2568000</v>
      </c>
      <c r="T31" s="10">
        <v>0</v>
      </c>
      <c r="U31" s="10">
        <v>3822000</v>
      </c>
      <c r="V31" s="10">
        <v>0</v>
      </c>
      <c r="W31" s="10">
        <v>123318000</v>
      </c>
      <c r="X31" s="10">
        <v>71143000</v>
      </c>
      <c r="Y31" s="9">
        <v>52175000</v>
      </c>
      <c r="Z31" s="10">
        <v>138000</v>
      </c>
      <c r="AA31" s="9">
        <v>58703000</v>
      </c>
      <c r="AB31" s="9">
        <v>86415000</v>
      </c>
      <c r="AC31" s="10">
        <v>1081000</v>
      </c>
      <c r="AD31" s="10">
        <v>1298000</v>
      </c>
      <c r="AE31" s="10">
        <v>29021000</v>
      </c>
      <c r="AF31" s="10">
        <v>13456000</v>
      </c>
      <c r="AG31" s="9">
        <v>44856000</v>
      </c>
      <c r="AH31" s="10">
        <v>20704000</v>
      </c>
      <c r="AI31" s="10">
        <v>0</v>
      </c>
      <c r="AJ31" s="10">
        <v>850000</v>
      </c>
      <c r="AK31" s="9">
        <v>21554000</v>
      </c>
      <c r="AL31" s="9">
        <v>66410000</v>
      </c>
      <c r="AM31" s="10">
        <v>14535000</v>
      </c>
      <c r="AN31" s="10">
        <v>0</v>
      </c>
      <c r="AO31" s="10">
        <v>5470000</v>
      </c>
      <c r="AP31" s="9">
        <v>20005000</v>
      </c>
      <c r="AQ31" s="9">
        <v>86415000</v>
      </c>
      <c r="AR31" s="10">
        <v>100734000</v>
      </c>
      <c r="AS31" s="10">
        <v>0</v>
      </c>
      <c r="AT31" s="10">
        <v>3045000</v>
      </c>
      <c r="AU31" s="10">
        <v>0</v>
      </c>
      <c r="AV31" s="10">
        <v>0</v>
      </c>
      <c r="AW31" s="10">
        <v>48000</v>
      </c>
      <c r="AX31" s="9">
        <v>103827000</v>
      </c>
      <c r="AY31" s="10">
        <v>120000</v>
      </c>
      <c r="AZ31" s="10">
        <v>0</v>
      </c>
      <c r="BA31" s="10">
        <v>634000</v>
      </c>
      <c r="BB31" s="10">
        <v>-6792000</v>
      </c>
      <c r="BC31" s="10">
        <v>0</v>
      </c>
      <c r="BD31" s="9">
        <v>-6038000</v>
      </c>
      <c r="BE31" s="9">
        <v>97789000</v>
      </c>
      <c r="BF31" s="10">
        <v>49034000</v>
      </c>
      <c r="BG31" s="10">
        <v>0</v>
      </c>
      <c r="BH31" s="10">
        <v>4219000</v>
      </c>
      <c r="BI31" s="10">
        <v>1029000</v>
      </c>
      <c r="BJ31" s="10">
        <v>2181000</v>
      </c>
      <c r="BK31" s="10">
        <v>49833000</v>
      </c>
      <c r="BL31" s="10">
        <v>19000</v>
      </c>
      <c r="BM31" s="9">
        <v>106315000</v>
      </c>
      <c r="BN31" s="9">
        <v>-8526000</v>
      </c>
      <c r="BO31" s="10">
        <v>0</v>
      </c>
      <c r="BP31" s="10">
        <v>12000</v>
      </c>
      <c r="BQ31" s="10">
        <v>-8514000</v>
      </c>
      <c r="BR31" s="10">
        <v>7232000</v>
      </c>
      <c r="BS31" s="10">
        <v>0</v>
      </c>
      <c r="BT31" s="9">
        <v>-1282000</v>
      </c>
      <c r="BU31" s="30">
        <f t="shared" si="1"/>
        <v>-2.544253443638855E-2</v>
      </c>
      <c r="BV31" s="30">
        <f t="shared" si="2"/>
        <v>-6.1745186063872214E-2</v>
      </c>
      <c r="BW31" s="30">
        <f t="shared" si="3"/>
        <v>-8.718772050026076E-2</v>
      </c>
      <c r="BX31" s="31">
        <f t="shared" si="4"/>
        <v>38.324746361705081</v>
      </c>
      <c r="BY31" s="31">
        <f t="shared" si="5"/>
        <v>157.30822127895357</v>
      </c>
      <c r="BZ31" s="32">
        <f t="shared" si="6"/>
        <v>0.61779917959693242</v>
      </c>
      <c r="CA31" s="31">
        <f t="shared" si="7"/>
        <v>50.937548973515121</v>
      </c>
      <c r="CB31" s="31">
        <f t="shared" si="8"/>
        <v>16.862526665086513</v>
      </c>
      <c r="CC31" s="29">
        <f t="shared" si="9"/>
        <v>-7.5366076876143995E-2</v>
      </c>
      <c r="CD31" s="32">
        <f t="shared" si="10"/>
        <v>-1.8540284360189574</v>
      </c>
      <c r="CE31" s="30">
        <f t="shared" si="11"/>
        <v>0.1681999652838049</v>
      </c>
      <c r="CF31" s="30">
        <f t="shared" si="12"/>
        <v>0.58753086069411731</v>
      </c>
    </row>
    <row r="32" spans="1:84" ht="38.25" x14ac:dyDescent="0.25">
      <c r="A32" s="6">
        <v>6309</v>
      </c>
      <c r="B32" s="6" t="s">
        <v>70</v>
      </c>
      <c r="C32" s="6" t="s">
        <v>291</v>
      </c>
      <c r="D32" s="6">
        <v>3106</v>
      </c>
      <c r="E32" s="6">
        <v>2024</v>
      </c>
      <c r="F32" s="6" t="s">
        <v>71</v>
      </c>
      <c r="G32" s="6">
        <v>5</v>
      </c>
      <c r="H32" s="6">
        <v>12</v>
      </c>
      <c r="I32" s="6" t="s">
        <v>220</v>
      </c>
      <c r="J32" s="6">
        <f t="shared" si="0"/>
        <v>365</v>
      </c>
      <c r="K32" s="8">
        <v>139586390</v>
      </c>
      <c r="L32" s="8">
        <v>0</v>
      </c>
      <c r="M32" s="8">
        <v>0</v>
      </c>
      <c r="N32" s="8">
        <v>52671789</v>
      </c>
      <c r="O32" s="8">
        <v>12567974</v>
      </c>
      <c r="P32" s="8">
        <v>0</v>
      </c>
      <c r="Q32" s="8">
        <v>26587929</v>
      </c>
      <c r="R32" s="9">
        <v>231414082</v>
      </c>
      <c r="S32" s="8">
        <v>410436941</v>
      </c>
      <c r="T32" s="8">
        <v>0</v>
      </c>
      <c r="U32" s="8">
        <v>0</v>
      </c>
      <c r="V32" s="8">
        <v>0</v>
      </c>
      <c r="W32" s="8">
        <v>500657770</v>
      </c>
      <c r="X32" s="8">
        <v>334542792</v>
      </c>
      <c r="Y32" s="9">
        <v>166114978</v>
      </c>
      <c r="Z32" s="8">
        <v>23910409</v>
      </c>
      <c r="AA32" s="9">
        <v>600462328</v>
      </c>
      <c r="AB32" s="9">
        <v>831876410</v>
      </c>
      <c r="AC32" s="8">
        <v>4226880</v>
      </c>
      <c r="AD32" s="8">
        <v>47753841</v>
      </c>
      <c r="AE32" s="8">
        <v>0</v>
      </c>
      <c r="AF32" s="8">
        <v>73133818</v>
      </c>
      <c r="AG32" s="9">
        <v>125114539</v>
      </c>
      <c r="AH32" s="8">
        <v>38439880</v>
      </c>
      <c r="AI32" s="8">
        <v>0</v>
      </c>
      <c r="AJ32" s="8">
        <v>17503652</v>
      </c>
      <c r="AK32" s="9">
        <v>55943532</v>
      </c>
      <c r="AL32" s="9">
        <v>181058071</v>
      </c>
      <c r="AM32" s="8">
        <v>604796307</v>
      </c>
      <c r="AN32" s="8">
        <v>38138830</v>
      </c>
      <c r="AO32" s="8">
        <v>7883202</v>
      </c>
      <c r="AP32" s="9">
        <v>650818339</v>
      </c>
      <c r="AQ32" s="9">
        <v>831876410</v>
      </c>
      <c r="AR32" s="8">
        <v>560879349</v>
      </c>
      <c r="AS32" s="8">
        <v>2623686</v>
      </c>
      <c r="AT32" s="8">
        <v>147812803</v>
      </c>
      <c r="AU32" s="8">
        <v>0</v>
      </c>
      <c r="AV32" s="8">
        <v>0</v>
      </c>
      <c r="AW32" s="8">
        <v>103653</v>
      </c>
      <c r="AX32" s="9">
        <v>711419491</v>
      </c>
      <c r="AY32" s="8">
        <v>22375526</v>
      </c>
      <c r="AZ32" s="8">
        <v>0</v>
      </c>
      <c r="BA32" s="8">
        <v>46641793</v>
      </c>
      <c r="BB32" s="8">
        <v>0</v>
      </c>
      <c r="BC32" s="8">
        <v>0</v>
      </c>
      <c r="BD32" s="9">
        <v>69017319</v>
      </c>
      <c r="BE32" s="9">
        <v>780436810</v>
      </c>
      <c r="BF32" s="8">
        <v>304375809</v>
      </c>
      <c r="BG32" s="8">
        <v>0</v>
      </c>
      <c r="BH32" s="8">
        <v>19233274</v>
      </c>
      <c r="BI32" s="8">
        <v>412345</v>
      </c>
      <c r="BJ32" s="8">
        <v>12309252</v>
      </c>
      <c r="BK32" s="8">
        <v>300442336</v>
      </c>
      <c r="BL32" s="8">
        <v>0</v>
      </c>
      <c r="BM32" s="9">
        <v>636773016</v>
      </c>
      <c r="BN32" s="9">
        <v>143663794</v>
      </c>
      <c r="BO32" s="8">
        <v>-36054962</v>
      </c>
      <c r="BP32" s="8">
        <v>75900</v>
      </c>
      <c r="BQ32" s="8">
        <v>107684732</v>
      </c>
      <c r="BR32" s="8">
        <v>0</v>
      </c>
      <c r="BS32" s="8">
        <v>0</v>
      </c>
      <c r="BT32" s="9">
        <v>107684732</v>
      </c>
      <c r="BU32" s="26">
        <f t="shared" si="1"/>
        <v>9.5647045402689299E-2</v>
      </c>
      <c r="BV32" s="26">
        <f t="shared" si="2"/>
        <v>8.8434218011833654E-2</v>
      </c>
      <c r="BW32" s="26">
        <f t="shared" si="3"/>
        <v>0.18408126341452294</v>
      </c>
      <c r="BX32" s="27">
        <f t="shared" si="4"/>
        <v>34.276895769610519</v>
      </c>
      <c r="BY32" s="27">
        <f t="shared" si="5"/>
        <v>45.754984963015666</v>
      </c>
      <c r="BZ32" s="28">
        <f t="shared" si="6"/>
        <v>1.8496178289878844</v>
      </c>
      <c r="CA32" s="27">
        <f t="shared" si="7"/>
        <v>82.503244544219143</v>
      </c>
      <c r="CB32" s="27">
        <f t="shared" si="8"/>
        <v>17.393959655542783</v>
      </c>
      <c r="CC32" s="29">
        <f t="shared" si="9"/>
        <v>0.71080485449922326</v>
      </c>
      <c r="CD32" s="28">
        <f t="shared" si="10"/>
        <v>25.148084001099321</v>
      </c>
      <c r="CE32" s="26">
        <f t="shared" si="11"/>
        <v>0.72702663488197727</v>
      </c>
      <c r="CF32" s="26">
        <f t="shared" si="12"/>
        <v>5.976013286702727E-2</v>
      </c>
    </row>
    <row r="33" spans="1:84" ht="38.25" x14ac:dyDescent="0.25">
      <c r="A33" s="7">
        <v>98</v>
      </c>
      <c r="B33" s="7" t="s">
        <v>155</v>
      </c>
      <c r="C33" s="6" t="s">
        <v>291</v>
      </c>
      <c r="D33" s="7">
        <v>16665</v>
      </c>
      <c r="E33" s="7">
        <v>2024</v>
      </c>
      <c r="F33" s="7" t="s">
        <v>71</v>
      </c>
      <c r="G33" s="7">
        <v>5</v>
      </c>
      <c r="H33" s="7">
        <v>12</v>
      </c>
      <c r="I33" s="7" t="s">
        <v>220</v>
      </c>
      <c r="J33" s="6">
        <f t="shared" si="0"/>
        <v>365</v>
      </c>
      <c r="K33" s="10">
        <v>10850000</v>
      </c>
      <c r="L33" s="10">
        <v>39549000</v>
      </c>
      <c r="M33" s="10">
        <v>0</v>
      </c>
      <c r="N33" s="10">
        <v>19810000</v>
      </c>
      <c r="O33" s="10">
        <v>0</v>
      </c>
      <c r="P33" s="10">
        <v>0</v>
      </c>
      <c r="Q33" s="10">
        <v>4461000</v>
      </c>
      <c r="R33" s="9">
        <v>74670000</v>
      </c>
      <c r="S33" s="10">
        <v>11729000</v>
      </c>
      <c r="T33" s="10">
        <v>0</v>
      </c>
      <c r="U33" s="10">
        <v>0</v>
      </c>
      <c r="V33" s="10">
        <v>0</v>
      </c>
      <c r="W33" s="10">
        <v>176533000</v>
      </c>
      <c r="X33" s="10">
        <v>83944000</v>
      </c>
      <c r="Y33" s="9">
        <v>92589000</v>
      </c>
      <c r="Z33" s="10">
        <v>8402000</v>
      </c>
      <c r="AA33" s="9">
        <v>112720000</v>
      </c>
      <c r="AB33" s="9">
        <v>187390000</v>
      </c>
      <c r="AC33" s="10">
        <v>1926000</v>
      </c>
      <c r="AD33" s="10">
        <v>0</v>
      </c>
      <c r="AE33" s="10">
        <v>0</v>
      </c>
      <c r="AF33" s="10">
        <v>57361000</v>
      </c>
      <c r="AG33" s="9">
        <v>59287000</v>
      </c>
      <c r="AH33" s="10">
        <v>12351000</v>
      </c>
      <c r="AI33" s="10">
        <v>0</v>
      </c>
      <c r="AJ33" s="10">
        <v>6355000</v>
      </c>
      <c r="AK33" s="9">
        <v>18706000</v>
      </c>
      <c r="AL33" s="9">
        <v>77993000</v>
      </c>
      <c r="AM33" s="10">
        <v>97668000</v>
      </c>
      <c r="AN33" s="10">
        <v>8787000</v>
      </c>
      <c r="AO33" s="10">
        <v>2942000</v>
      </c>
      <c r="AP33" s="9">
        <v>109397000</v>
      </c>
      <c r="AQ33" s="9">
        <v>187390000</v>
      </c>
      <c r="AR33" s="10">
        <v>157182000</v>
      </c>
      <c r="AS33" s="10">
        <v>0</v>
      </c>
      <c r="AT33" s="10">
        <v>7578000</v>
      </c>
      <c r="AU33" s="10">
        <v>0</v>
      </c>
      <c r="AV33" s="10">
        <v>0</v>
      </c>
      <c r="AW33" s="10">
        <v>0</v>
      </c>
      <c r="AX33" s="9">
        <v>164760000</v>
      </c>
      <c r="AY33" s="10">
        <v>237000</v>
      </c>
      <c r="AZ33" s="10">
        <v>0</v>
      </c>
      <c r="BA33" s="10">
        <v>6519000</v>
      </c>
      <c r="BB33" s="10">
        <v>-501000</v>
      </c>
      <c r="BC33" s="10">
        <v>0</v>
      </c>
      <c r="BD33" s="9">
        <v>6255000</v>
      </c>
      <c r="BE33" s="9">
        <v>171015000</v>
      </c>
      <c r="BF33" s="10">
        <v>80416000</v>
      </c>
      <c r="BG33" s="10">
        <v>0</v>
      </c>
      <c r="BH33" s="10">
        <v>8193000</v>
      </c>
      <c r="BI33" s="10">
        <v>589000</v>
      </c>
      <c r="BJ33" s="10">
        <v>3440000</v>
      </c>
      <c r="BK33" s="10">
        <v>79684000</v>
      </c>
      <c r="BL33" s="10">
        <v>0</v>
      </c>
      <c r="BM33" s="9">
        <v>172322000</v>
      </c>
      <c r="BN33" s="9">
        <v>-1307000</v>
      </c>
      <c r="BO33" s="10">
        <v>-3880000</v>
      </c>
      <c r="BP33" s="10">
        <v>0</v>
      </c>
      <c r="BQ33" s="10">
        <v>-5187000</v>
      </c>
      <c r="BR33" s="10">
        <v>1618000</v>
      </c>
      <c r="BS33" s="10">
        <v>0</v>
      </c>
      <c r="BT33" s="9">
        <v>-3569000</v>
      </c>
      <c r="BU33" s="30">
        <f t="shared" si="1"/>
        <v>-4.4218343420167824E-2</v>
      </c>
      <c r="BV33" s="30">
        <f t="shared" si="2"/>
        <v>3.6575738970265767E-2</v>
      </c>
      <c r="BW33" s="30">
        <f t="shared" si="3"/>
        <v>-7.6426044499020556E-3</v>
      </c>
      <c r="BX33" s="31">
        <f t="shared" si="4"/>
        <v>46.001768650354364</v>
      </c>
      <c r="BY33" s="31">
        <f t="shared" si="5"/>
        <v>132.32086951204599</v>
      </c>
      <c r="BZ33" s="32">
        <f t="shared" si="6"/>
        <v>1.2594666621687722</v>
      </c>
      <c r="CA33" s="31">
        <f t="shared" si="7"/>
        <v>112.08034533811819</v>
      </c>
      <c r="CB33" s="31">
        <f t="shared" si="8"/>
        <v>10.245819602099353</v>
      </c>
      <c r="CC33" s="29">
        <f t="shared" si="9"/>
        <v>5.1229794243278703E-3</v>
      </c>
      <c r="CD33" s="32">
        <f t="shared" si="10"/>
        <v>0.38011928429423458</v>
      </c>
      <c r="CE33" s="30">
        <f t="shared" si="11"/>
        <v>0.52120177170606752</v>
      </c>
      <c r="CF33" s="30">
        <f t="shared" si="12"/>
        <v>0.11226242739890382</v>
      </c>
    </row>
    <row r="34" spans="1:84" ht="38.25" x14ac:dyDescent="0.25">
      <c r="A34" s="6">
        <v>53</v>
      </c>
      <c r="B34" s="6" t="s">
        <v>156</v>
      </c>
      <c r="C34" s="6" t="s">
        <v>291</v>
      </c>
      <c r="D34" s="6">
        <v>16665</v>
      </c>
      <c r="E34" s="6">
        <v>2024</v>
      </c>
      <c r="F34" s="6" t="s">
        <v>71</v>
      </c>
      <c r="G34" s="6">
        <v>5</v>
      </c>
      <c r="H34" s="6">
        <v>12</v>
      </c>
      <c r="I34" s="6" t="s">
        <v>220</v>
      </c>
      <c r="J34" s="6">
        <f t="shared" si="0"/>
        <v>365</v>
      </c>
      <c r="K34" s="8">
        <v>-72000</v>
      </c>
      <c r="L34" s="8">
        <v>9641000</v>
      </c>
      <c r="M34" s="8">
        <v>0</v>
      </c>
      <c r="N34" s="8">
        <v>21679000</v>
      </c>
      <c r="O34" s="8">
        <v>0</v>
      </c>
      <c r="P34" s="8">
        <v>0</v>
      </c>
      <c r="Q34" s="8">
        <v>11497000</v>
      </c>
      <c r="R34" s="9">
        <v>42745000</v>
      </c>
      <c r="S34" s="8">
        <v>34848000</v>
      </c>
      <c r="T34" s="8">
        <v>0</v>
      </c>
      <c r="U34" s="8">
        <v>0</v>
      </c>
      <c r="V34" s="8">
        <v>0</v>
      </c>
      <c r="W34" s="8">
        <v>204099000</v>
      </c>
      <c r="X34" s="8">
        <v>102285000</v>
      </c>
      <c r="Y34" s="9">
        <v>101814000</v>
      </c>
      <c r="Z34" s="8">
        <v>6219000</v>
      </c>
      <c r="AA34" s="9">
        <v>142881000</v>
      </c>
      <c r="AB34" s="9">
        <v>185626000</v>
      </c>
      <c r="AC34" s="8">
        <v>2541000</v>
      </c>
      <c r="AD34" s="8">
        <v>0</v>
      </c>
      <c r="AE34" s="8">
        <v>0</v>
      </c>
      <c r="AF34" s="8">
        <v>14557000</v>
      </c>
      <c r="AG34" s="9">
        <v>17098000</v>
      </c>
      <c r="AH34" s="8">
        <v>45794000</v>
      </c>
      <c r="AI34" s="8">
        <v>0</v>
      </c>
      <c r="AJ34" s="8">
        <v>21123000</v>
      </c>
      <c r="AK34" s="9">
        <v>66917000</v>
      </c>
      <c r="AL34" s="9">
        <v>84015000</v>
      </c>
      <c r="AM34" s="8">
        <v>67391000</v>
      </c>
      <c r="AN34" s="8">
        <v>27345000</v>
      </c>
      <c r="AO34" s="8">
        <v>6875000</v>
      </c>
      <c r="AP34" s="9">
        <v>101611000</v>
      </c>
      <c r="AQ34" s="9">
        <v>185626000</v>
      </c>
      <c r="AR34" s="8">
        <v>149538000</v>
      </c>
      <c r="AS34" s="8">
        <v>0</v>
      </c>
      <c r="AT34" s="8">
        <v>7915000</v>
      </c>
      <c r="AU34" s="8">
        <v>0</v>
      </c>
      <c r="AV34" s="8">
        <v>0</v>
      </c>
      <c r="AW34" s="8">
        <v>0</v>
      </c>
      <c r="AX34" s="9">
        <v>157453000</v>
      </c>
      <c r="AY34" s="8">
        <v>-233000</v>
      </c>
      <c r="AZ34" s="8">
        <v>0</v>
      </c>
      <c r="BA34" s="8">
        <v>1298000</v>
      </c>
      <c r="BB34" s="8">
        <v>86000</v>
      </c>
      <c r="BC34" s="8">
        <v>0</v>
      </c>
      <c r="BD34" s="9">
        <v>1151000</v>
      </c>
      <c r="BE34" s="9">
        <v>158604000</v>
      </c>
      <c r="BF34" s="8">
        <v>79196000</v>
      </c>
      <c r="BG34" s="8">
        <v>0</v>
      </c>
      <c r="BH34" s="8">
        <v>8926000</v>
      </c>
      <c r="BI34" s="8">
        <v>1907000</v>
      </c>
      <c r="BJ34" s="8">
        <v>2218000</v>
      </c>
      <c r="BK34" s="8">
        <v>67999000</v>
      </c>
      <c r="BL34" s="8">
        <v>0</v>
      </c>
      <c r="BM34" s="9">
        <v>160246000</v>
      </c>
      <c r="BN34" s="9">
        <v>-1642000</v>
      </c>
      <c r="BO34" s="8">
        <v>0</v>
      </c>
      <c r="BP34" s="8">
        <v>2362000</v>
      </c>
      <c r="BQ34" s="8">
        <v>720000</v>
      </c>
      <c r="BR34" s="8">
        <v>0</v>
      </c>
      <c r="BS34" s="8">
        <v>0</v>
      </c>
      <c r="BT34" s="9">
        <v>720000</v>
      </c>
      <c r="BU34" s="26">
        <f t="shared" si="1"/>
        <v>-1.7609896345615494E-2</v>
      </c>
      <c r="BV34" s="26">
        <f t="shared" si="2"/>
        <v>7.2570679175808931E-3</v>
      </c>
      <c r="BW34" s="26">
        <f t="shared" si="3"/>
        <v>-1.0352828428034602E-2</v>
      </c>
      <c r="BX34" s="27">
        <f t="shared" si="4"/>
        <v>52.915212186868892</v>
      </c>
      <c r="BY34" s="27">
        <f t="shared" si="5"/>
        <v>41.768587740022618</v>
      </c>
      <c r="BZ34" s="28">
        <f t="shared" si="6"/>
        <v>2.5</v>
      </c>
      <c r="CA34" s="27">
        <f t="shared" si="7"/>
        <v>23.081449907480835</v>
      </c>
      <c r="CB34" s="27">
        <f t="shared" si="8"/>
        <v>11.459220255433564</v>
      </c>
      <c r="CC34" s="29">
        <f t="shared" si="9"/>
        <v>9.517903707943777E-2</v>
      </c>
      <c r="CD34" s="28">
        <f t="shared" si="10"/>
        <v>1.7745053956834533</v>
      </c>
      <c r="CE34" s="26">
        <f t="shared" si="11"/>
        <v>0.36304720243931343</v>
      </c>
      <c r="CF34" s="26">
        <f t="shared" si="12"/>
        <v>0.40459424835446395</v>
      </c>
    </row>
    <row r="35" spans="1:84" ht="38.25" x14ac:dyDescent="0.25">
      <c r="A35" s="7">
        <v>79</v>
      </c>
      <c r="B35" s="7" t="s">
        <v>157</v>
      </c>
      <c r="C35" s="6" t="s">
        <v>291</v>
      </c>
      <c r="D35" s="7">
        <v>16665</v>
      </c>
      <c r="E35" s="7">
        <v>2024</v>
      </c>
      <c r="F35" s="7" t="s">
        <v>71</v>
      </c>
      <c r="G35" s="7">
        <v>5</v>
      </c>
      <c r="H35" s="7">
        <v>12</v>
      </c>
      <c r="I35" s="7" t="s">
        <v>220</v>
      </c>
      <c r="J35" s="6">
        <f t="shared" si="0"/>
        <v>365</v>
      </c>
      <c r="K35" s="10">
        <v>15000</v>
      </c>
      <c r="L35" s="10">
        <v>23931000</v>
      </c>
      <c r="M35" s="10">
        <v>0</v>
      </c>
      <c r="N35" s="10">
        <v>38651000</v>
      </c>
      <c r="O35" s="10">
        <v>0</v>
      </c>
      <c r="P35" s="10">
        <v>0</v>
      </c>
      <c r="Q35" s="10">
        <v>8368000</v>
      </c>
      <c r="R35" s="9">
        <v>70965000</v>
      </c>
      <c r="S35" s="10">
        <v>18754000</v>
      </c>
      <c r="T35" s="10">
        <v>0</v>
      </c>
      <c r="U35" s="10">
        <v>0</v>
      </c>
      <c r="V35" s="10">
        <v>0</v>
      </c>
      <c r="W35" s="10">
        <v>223567000</v>
      </c>
      <c r="X35" s="10">
        <v>98376000</v>
      </c>
      <c r="Y35" s="9">
        <v>125191000</v>
      </c>
      <c r="Z35" s="10">
        <v>12080000</v>
      </c>
      <c r="AA35" s="9">
        <v>156025000</v>
      </c>
      <c r="AB35" s="9">
        <v>226990000</v>
      </c>
      <c r="AC35" s="10">
        <v>1778000</v>
      </c>
      <c r="AD35" s="10">
        <v>0</v>
      </c>
      <c r="AE35" s="10">
        <v>0</v>
      </c>
      <c r="AF35" s="10">
        <v>92490000</v>
      </c>
      <c r="AG35" s="9">
        <v>94268000</v>
      </c>
      <c r="AH35" s="10">
        <v>33996000</v>
      </c>
      <c r="AI35" s="10">
        <v>0</v>
      </c>
      <c r="AJ35" s="10">
        <v>14737000</v>
      </c>
      <c r="AK35" s="9">
        <v>48733000</v>
      </c>
      <c r="AL35" s="9">
        <v>143001000</v>
      </c>
      <c r="AM35" s="10">
        <v>65175000</v>
      </c>
      <c r="AN35" s="10">
        <v>7375000</v>
      </c>
      <c r="AO35" s="10">
        <v>11439000</v>
      </c>
      <c r="AP35" s="9">
        <v>83989000</v>
      </c>
      <c r="AQ35" s="9">
        <v>226990000</v>
      </c>
      <c r="AR35" s="10">
        <v>370451000</v>
      </c>
      <c r="AS35" s="10">
        <v>0</v>
      </c>
      <c r="AT35" s="10">
        <v>15560000</v>
      </c>
      <c r="AU35" s="10">
        <v>0</v>
      </c>
      <c r="AV35" s="10">
        <v>0</v>
      </c>
      <c r="AW35" s="10">
        <v>0</v>
      </c>
      <c r="AX35" s="9">
        <v>386011000</v>
      </c>
      <c r="AY35" s="10">
        <v>218000</v>
      </c>
      <c r="AZ35" s="10">
        <v>0</v>
      </c>
      <c r="BA35" s="10">
        <v>4072000</v>
      </c>
      <c r="BB35" s="10">
        <v>111000</v>
      </c>
      <c r="BC35" s="10">
        <v>0</v>
      </c>
      <c r="BD35" s="9">
        <v>4401000</v>
      </c>
      <c r="BE35" s="9">
        <v>390412000</v>
      </c>
      <c r="BF35" s="10">
        <v>179521000</v>
      </c>
      <c r="BG35" s="10">
        <v>0</v>
      </c>
      <c r="BH35" s="10">
        <v>9309000</v>
      </c>
      <c r="BI35" s="10">
        <v>1646000</v>
      </c>
      <c r="BJ35" s="10">
        <v>6827000</v>
      </c>
      <c r="BK35" s="10">
        <v>196638000</v>
      </c>
      <c r="BL35" s="10">
        <v>0</v>
      </c>
      <c r="BM35" s="9">
        <v>393941000</v>
      </c>
      <c r="BN35" s="9">
        <v>-3529000</v>
      </c>
      <c r="BO35" s="10">
        <v>-15671000</v>
      </c>
      <c r="BP35" s="10">
        <v>0</v>
      </c>
      <c r="BQ35" s="10">
        <v>-19200000</v>
      </c>
      <c r="BR35" s="10">
        <v>1552000</v>
      </c>
      <c r="BS35" s="10">
        <v>0</v>
      </c>
      <c r="BT35" s="9">
        <v>-17648000</v>
      </c>
      <c r="BU35" s="30">
        <f t="shared" si="1"/>
        <v>-2.0311875659559643E-2</v>
      </c>
      <c r="BV35" s="30">
        <f t="shared" si="2"/>
        <v>1.1272706781553846E-2</v>
      </c>
      <c r="BW35" s="30">
        <f t="shared" si="3"/>
        <v>-9.0391688780057985E-3</v>
      </c>
      <c r="BX35" s="31">
        <f t="shared" si="4"/>
        <v>38.082269989823217</v>
      </c>
      <c r="BY35" s="31">
        <f t="shared" si="5"/>
        <v>89.840934133362566</v>
      </c>
      <c r="BZ35" s="32">
        <f t="shared" si="6"/>
        <v>0.75280052615946025</v>
      </c>
      <c r="CA35" s="31">
        <f t="shared" si="7"/>
        <v>22.72377233303521</v>
      </c>
      <c r="CB35" s="31">
        <f t="shared" si="8"/>
        <v>10.567837576538833</v>
      </c>
      <c r="CC35" s="29">
        <f t="shared" si="9"/>
        <v>1.3316285161853677E-2</v>
      </c>
      <c r="CD35" s="32">
        <f t="shared" si="10"/>
        <v>0.97955607476635509</v>
      </c>
      <c r="CE35" s="30">
        <f t="shared" si="11"/>
        <v>0.28712718621965727</v>
      </c>
      <c r="CF35" s="30">
        <f t="shared" si="12"/>
        <v>0.34280182714704904</v>
      </c>
    </row>
    <row r="36" spans="1:84" ht="38.25" x14ac:dyDescent="0.25">
      <c r="A36" s="6">
        <v>8702</v>
      </c>
      <c r="B36" s="6" t="s">
        <v>154</v>
      </c>
      <c r="C36" s="6" t="s">
        <v>291</v>
      </c>
      <c r="D36" s="6">
        <v>16665</v>
      </c>
      <c r="E36" s="6">
        <v>2024</v>
      </c>
      <c r="F36" s="6" t="s">
        <v>71</v>
      </c>
      <c r="G36" s="6">
        <v>5</v>
      </c>
      <c r="H36" s="6">
        <v>12</v>
      </c>
      <c r="I36" s="6" t="s">
        <v>220</v>
      </c>
      <c r="J36" s="6">
        <f t="shared" si="0"/>
        <v>365</v>
      </c>
      <c r="K36" s="8">
        <v>-6926000</v>
      </c>
      <c r="L36" s="8">
        <v>696490000</v>
      </c>
      <c r="M36" s="8">
        <v>0</v>
      </c>
      <c r="N36" s="8">
        <v>333989000</v>
      </c>
      <c r="O36" s="8">
        <v>0</v>
      </c>
      <c r="P36" s="8">
        <v>0</v>
      </c>
      <c r="Q36" s="8">
        <v>749704000</v>
      </c>
      <c r="R36" s="9">
        <v>1773257000</v>
      </c>
      <c r="S36" s="8">
        <v>529449000</v>
      </c>
      <c r="T36" s="8">
        <v>0</v>
      </c>
      <c r="U36" s="8">
        <v>0</v>
      </c>
      <c r="V36" s="8">
        <v>0</v>
      </c>
      <c r="W36" s="8">
        <v>3643470000</v>
      </c>
      <c r="X36" s="8">
        <v>2377154000</v>
      </c>
      <c r="Y36" s="9">
        <v>1266316000</v>
      </c>
      <c r="Z36" s="8">
        <v>240462000</v>
      </c>
      <c r="AA36" s="9">
        <v>2036227000</v>
      </c>
      <c r="AB36" s="9">
        <v>3809484000</v>
      </c>
      <c r="AC36" s="8">
        <v>5034000</v>
      </c>
      <c r="AD36" s="8">
        <v>0</v>
      </c>
      <c r="AE36" s="8">
        <v>0</v>
      </c>
      <c r="AF36" s="8">
        <v>526423000</v>
      </c>
      <c r="AG36" s="9">
        <v>531457000</v>
      </c>
      <c r="AH36" s="8">
        <v>1355823000</v>
      </c>
      <c r="AI36" s="8">
        <v>0</v>
      </c>
      <c r="AJ36" s="8">
        <v>315869000</v>
      </c>
      <c r="AK36" s="9">
        <v>1671692000</v>
      </c>
      <c r="AL36" s="9">
        <v>2203149000</v>
      </c>
      <c r="AM36" s="8">
        <v>1220260000</v>
      </c>
      <c r="AN36" s="8">
        <v>286070000</v>
      </c>
      <c r="AO36" s="8">
        <v>100005000</v>
      </c>
      <c r="AP36" s="9">
        <v>1606335000</v>
      </c>
      <c r="AQ36" s="9">
        <v>3809484000</v>
      </c>
      <c r="AR36" s="8">
        <v>2113646000</v>
      </c>
      <c r="AS36" s="8">
        <v>0</v>
      </c>
      <c r="AT36" s="8">
        <v>984914000</v>
      </c>
      <c r="AU36" s="8">
        <v>0</v>
      </c>
      <c r="AV36" s="8">
        <v>0</v>
      </c>
      <c r="AW36" s="8">
        <v>0</v>
      </c>
      <c r="AX36" s="9">
        <v>3098560000</v>
      </c>
      <c r="AY36" s="8">
        <v>2112000</v>
      </c>
      <c r="AZ36" s="8">
        <v>0</v>
      </c>
      <c r="BA36" s="8">
        <v>114602000</v>
      </c>
      <c r="BB36" s="8">
        <v>-18066000</v>
      </c>
      <c r="BC36" s="8">
        <v>0</v>
      </c>
      <c r="BD36" s="9">
        <v>98648000</v>
      </c>
      <c r="BE36" s="9">
        <v>3197208000</v>
      </c>
      <c r="BF36" s="8">
        <v>1070416000</v>
      </c>
      <c r="BG36" s="8">
        <v>0</v>
      </c>
      <c r="BH36" s="8">
        <v>101414000</v>
      </c>
      <c r="BI36" s="8">
        <v>49662000</v>
      </c>
      <c r="BJ36" s="8">
        <v>32012000</v>
      </c>
      <c r="BK36" s="8">
        <v>1846941000</v>
      </c>
      <c r="BL36" s="8">
        <v>0</v>
      </c>
      <c r="BM36" s="9">
        <v>3100445000</v>
      </c>
      <c r="BN36" s="9">
        <v>96763000</v>
      </c>
      <c r="BO36" s="8">
        <v>-50464000</v>
      </c>
      <c r="BP36" s="8">
        <v>533000</v>
      </c>
      <c r="BQ36" s="8">
        <v>46832000</v>
      </c>
      <c r="BR36" s="8">
        <v>23353000</v>
      </c>
      <c r="BS36" s="8">
        <v>0</v>
      </c>
      <c r="BT36" s="9">
        <v>70185000</v>
      </c>
      <c r="BU36" s="26">
        <f t="shared" si="1"/>
        <v>-5.8957690585035444E-4</v>
      </c>
      <c r="BV36" s="26">
        <f t="shared" si="2"/>
        <v>3.0854420481870433E-2</v>
      </c>
      <c r="BW36" s="26">
        <f t="shared" si="3"/>
        <v>3.0264843576020078E-2</v>
      </c>
      <c r="BX36" s="27">
        <f t="shared" si="4"/>
        <v>57.675686940954158</v>
      </c>
      <c r="BY36" s="27">
        <f t="shared" si="5"/>
        <v>65.77061229028989</v>
      </c>
      <c r="BZ36" s="28">
        <f t="shared" si="6"/>
        <v>3.3365954348141056</v>
      </c>
      <c r="CA36" s="27">
        <f t="shared" si="7"/>
        <v>83.924060804973337</v>
      </c>
      <c r="CB36" s="27">
        <f t="shared" si="8"/>
        <v>23.440097028023743</v>
      </c>
      <c r="CC36" s="29">
        <f t="shared" si="9"/>
        <v>4.4283307193421217E-2</v>
      </c>
      <c r="CD36" s="28">
        <f t="shared" si="10"/>
        <v>2.4359550972648822</v>
      </c>
      <c r="CE36" s="26">
        <f t="shared" si="11"/>
        <v>0.32032159736069243</v>
      </c>
      <c r="CF36" s="26">
        <f t="shared" si="12"/>
        <v>0.52631184631861627</v>
      </c>
    </row>
    <row r="37" spans="1:84" ht="38.25" x14ac:dyDescent="0.25">
      <c r="A37" s="7">
        <v>46</v>
      </c>
      <c r="B37" s="7" t="s">
        <v>147</v>
      </c>
      <c r="C37" s="6" t="s">
        <v>291</v>
      </c>
      <c r="D37" s="7">
        <v>14286</v>
      </c>
      <c r="E37" s="7">
        <v>2024</v>
      </c>
      <c r="F37" s="7" t="s">
        <v>71</v>
      </c>
      <c r="G37" s="7">
        <v>5</v>
      </c>
      <c r="H37" s="7">
        <v>12</v>
      </c>
      <c r="I37" s="7" t="s">
        <v>220</v>
      </c>
      <c r="J37" s="6">
        <f t="shared" si="0"/>
        <v>365</v>
      </c>
      <c r="K37" s="10">
        <v>481000</v>
      </c>
      <c r="L37" s="10">
        <v>0</v>
      </c>
      <c r="M37" s="10">
        <v>0</v>
      </c>
      <c r="N37" s="10">
        <v>408368000</v>
      </c>
      <c r="O37" s="10">
        <v>2586789000</v>
      </c>
      <c r="P37" s="10">
        <v>0</v>
      </c>
      <c r="Q37" s="10">
        <v>363302000</v>
      </c>
      <c r="R37" s="9">
        <v>3358940000</v>
      </c>
      <c r="S37" s="10">
        <v>1999378000</v>
      </c>
      <c r="T37" s="10">
        <v>62034000</v>
      </c>
      <c r="U37" s="10">
        <v>0</v>
      </c>
      <c r="V37" s="10">
        <v>0</v>
      </c>
      <c r="W37" s="10">
        <v>5332404000</v>
      </c>
      <c r="X37" s="10">
        <v>2616438000</v>
      </c>
      <c r="Y37" s="9">
        <v>2715966000</v>
      </c>
      <c r="Z37" s="10">
        <v>701414000</v>
      </c>
      <c r="AA37" s="9">
        <v>5478792000</v>
      </c>
      <c r="AB37" s="9">
        <v>8837732000</v>
      </c>
      <c r="AC37" s="10">
        <v>0</v>
      </c>
      <c r="AD37" s="10">
        <v>31760000</v>
      </c>
      <c r="AE37" s="10">
        <v>0</v>
      </c>
      <c r="AF37" s="10">
        <v>664284000</v>
      </c>
      <c r="AG37" s="9">
        <v>696044000</v>
      </c>
      <c r="AH37" s="10">
        <v>2011912000</v>
      </c>
      <c r="AI37" s="10">
        <v>0</v>
      </c>
      <c r="AJ37" s="10">
        <v>779628000</v>
      </c>
      <c r="AK37" s="9">
        <v>2791540000</v>
      </c>
      <c r="AL37" s="9">
        <v>3487584000</v>
      </c>
      <c r="AM37" s="10">
        <v>3093817000</v>
      </c>
      <c r="AN37" s="10">
        <v>1132266000</v>
      </c>
      <c r="AO37" s="10">
        <v>1124065000</v>
      </c>
      <c r="AP37" s="9">
        <v>5350148000</v>
      </c>
      <c r="AQ37" s="9">
        <v>8837732000</v>
      </c>
      <c r="AR37" s="10">
        <v>2007911000</v>
      </c>
      <c r="AS37" s="10">
        <v>0</v>
      </c>
      <c r="AT37" s="10">
        <v>663311000</v>
      </c>
      <c r="AU37" s="10">
        <v>0</v>
      </c>
      <c r="AV37" s="10">
        <v>0</v>
      </c>
      <c r="AW37" s="10">
        <v>112368000</v>
      </c>
      <c r="AX37" s="9">
        <v>2783590000</v>
      </c>
      <c r="AY37" s="10">
        <v>79331000</v>
      </c>
      <c r="AZ37" s="10">
        <v>24313000</v>
      </c>
      <c r="BA37" s="10">
        <v>3253000</v>
      </c>
      <c r="BB37" s="10">
        <v>-57143000</v>
      </c>
      <c r="BC37" s="10">
        <v>5791000</v>
      </c>
      <c r="BD37" s="9">
        <v>55545000</v>
      </c>
      <c r="BE37" s="9">
        <v>2839135000</v>
      </c>
      <c r="BF37" s="10">
        <v>1240293000</v>
      </c>
      <c r="BG37" s="10">
        <v>0</v>
      </c>
      <c r="BH37" s="10">
        <v>187745000</v>
      </c>
      <c r="BI37" s="10">
        <v>51219000</v>
      </c>
      <c r="BJ37" s="10">
        <v>42867000</v>
      </c>
      <c r="BK37" s="10">
        <v>1373995000</v>
      </c>
      <c r="BL37" s="10">
        <v>0</v>
      </c>
      <c r="BM37" s="9">
        <v>2896119000</v>
      </c>
      <c r="BN37" s="9">
        <v>-56984000</v>
      </c>
      <c r="BO37" s="10">
        <v>26019000</v>
      </c>
      <c r="BP37" s="10">
        <v>45285000</v>
      </c>
      <c r="BQ37" s="10">
        <v>14320000</v>
      </c>
      <c r="BR37" s="10">
        <v>27221000</v>
      </c>
      <c r="BS37" s="10">
        <v>0</v>
      </c>
      <c r="BT37" s="9">
        <v>41541000</v>
      </c>
      <c r="BU37" s="30">
        <f t="shared" si="1"/>
        <v>-3.9634959239345784E-2</v>
      </c>
      <c r="BV37" s="30">
        <f t="shared" si="2"/>
        <v>1.956405736254176E-2</v>
      </c>
      <c r="BW37" s="30">
        <f t="shared" si="3"/>
        <v>-2.0070901876804027E-2</v>
      </c>
      <c r="BX37" s="31">
        <f t="shared" si="4"/>
        <v>74.233529274952929</v>
      </c>
      <c r="BY37" s="31">
        <f t="shared" si="5"/>
        <v>91.249347516422631</v>
      </c>
      <c r="BZ37" s="32">
        <f t="shared" si="6"/>
        <v>4.8257581417266726</v>
      </c>
      <c r="CA37" s="31">
        <f t="shared" si="7"/>
        <v>6.4823026657322813E-2</v>
      </c>
      <c r="CB37" s="31">
        <f t="shared" si="8"/>
        <v>13.936126128525393</v>
      </c>
      <c r="CC37" s="29">
        <f t="shared" si="9"/>
        <v>4.7086437150382063E-2</v>
      </c>
      <c r="CD37" s="32">
        <f t="shared" si="10"/>
        <v>3.4894667994298989</v>
      </c>
      <c r="CE37" s="30">
        <f t="shared" si="11"/>
        <v>0.35006911275426772</v>
      </c>
      <c r="CF37" s="30">
        <f t="shared" si="12"/>
        <v>0.39404989963235415</v>
      </c>
    </row>
    <row r="38" spans="1:84" ht="38.25" x14ac:dyDescent="0.25">
      <c r="A38" s="6">
        <v>3107</v>
      </c>
      <c r="B38" s="6" t="s">
        <v>150</v>
      </c>
      <c r="C38" s="6" t="s">
        <v>291</v>
      </c>
      <c r="D38" s="6">
        <v>14287</v>
      </c>
      <c r="E38" s="6">
        <v>2024</v>
      </c>
      <c r="F38" s="6" t="s">
        <v>71</v>
      </c>
      <c r="G38" s="6">
        <v>5</v>
      </c>
      <c r="H38" s="6">
        <v>12</v>
      </c>
      <c r="I38" s="6" t="s">
        <v>220</v>
      </c>
      <c r="J38" s="6">
        <f t="shared" si="0"/>
        <v>365</v>
      </c>
      <c r="K38" s="8">
        <v>93448931</v>
      </c>
      <c r="L38" s="8">
        <v>0</v>
      </c>
      <c r="M38" s="8">
        <v>53959000</v>
      </c>
      <c r="N38" s="8">
        <v>192650422</v>
      </c>
      <c r="O38" s="8">
        <v>79690078</v>
      </c>
      <c r="P38" s="8">
        <v>5715291</v>
      </c>
      <c r="Q38" s="8">
        <v>302976089</v>
      </c>
      <c r="R38" s="9">
        <v>728439811</v>
      </c>
      <c r="S38" s="8">
        <v>970035533</v>
      </c>
      <c r="T38" s="8">
        <v>6309002</v>
      </c>
      <c r="U38" s="8">
        <v>0</v>
      </c>
      <c r="V38" s="8">
        <v>0</v>
      </c>
      <c r="W38" s="8">
        <v>2410443088</v>
      </c>
      <c r="X38" s="8">
        <v>1373420674</v>
      </c>
      <c r="Y38" s="9">
        <v>1037022414</v>
      </c>
      <c r="Z38" s="8">
        <v>170063473</v>
      </c>
      <c r="AA38" s="9">
        <v>2183430422</v>
      </c>
      <c r="AB38" s="9">
        <v>2911870233</v>
      </c>
      <c r="AC38" s="8">
        <v>8511642</v>
      </c>
      <c r="AD38" s="8">
        <v>0</v>
      </c>
      <c r="AE38" s="8">
        <v>78377</v>
      </c>
      <c r="AF38" s="8">
        <v>361988928</v>
      </c>
      <c r="AG38" s="9">
        <v>370578947</v>
      </c>
      <c r="AH38" s="8">
        <v>887712607</v>
      </c>
      <c r="AI38" s="8">
        <v>0</v>
      </c>
      <c r="AJ38" s="8">
        <v>227587474</v>
      </c>
      <c r="AK38" s="9">
        <v>1115300081</v>
      </c>
      <c r="AL38" s="9">
        <v>1485879028</v>
      </c>
      <c r="AM38" s="8">
        <v>1021629784</v>
      </c>
      <c r="AN38" s="8">
        <v>360072836</v>
      </c>
      <c r="AO38" s="8">
        <v>44288585</v>
      </c>
      <c r="AP38" s="9">
        <v>1425991205</v>
      </c>
      <c r="AQ38" s="9">
        <v>2911870233</v>
      </c>
      <c r="AR38" s="8">
        <v>1534908632</v>
      </c>
      <c r="AS38" s="8">
        <v>0</v>
      </c>
      <c r="AT38" s="8">
        <v>1035236171</v>
      </c>
      <c r="AU38" s="8">
        <v>0</v>
      </c>
      <c r="AV38" s="8">
        <v>0</v>
      </c>
      <c r="AW38" s="8">
        <v>36598249</v>
      </c>
      <c r="AX38" s="9">
        <v>2606743052</v>
      </c>
      <c r="AY38" s="8">
        <v>26586987</v>
      </c>
      <c r="AZ38" s="8">
        <v>0</v>
      </c>
      <c r="BA38" s="8">
        <v>60972186</v>
      </c>
      <c r="BB38" s="8">
        <v>-25684</v>
      </c>
      <c r="BC38" s="8">
        <v>0</v>
      </c>
      <c r="BD38" s="9">
        <v>87533489</v>
      </c>
      <c r="BE38" s="9">
        <v>2694276541</v>
      </c>
      <c r="BF38" s="8">
        <v>917954339</v>
      </c>
      <c r="BG38" s="8">
        <v>0</v>
      </c>
      <c r="BH38" s="8">
        <v>109538119</v>
      </c>
      <c r="BI38" s="8">
        <v>24768520</v>
      </c>
      <c r="BJ38" s="8">
        <v>43501711</v>
      </c>
      <c r="BK38" s="8">
        <v>1562590008</v>
      </c>
      <c r="BL38" s="8">
        <v>0</v>
      </c>
      <c r="BM38" s="9">
        <v>2658352697</v>
      </c>
      <c r="BN38" s="9">
        <v>35923844</v>
      </c>
      <c r="BO38" s="8">
        <v>88248467</v>
      </c>
      <c r="BP38" s="8">
        <v>4332330</v>
      </c>
      <c r="BQ38" s="8">
        <v>128504641</v>
      </c>
      <c r="BR38" s="8">
        <v>3520630</v>
      </c>
      <c r="BS38" s="8">
        <v>0</v>
      </c>
      <c r="BT38" s="9">
        <v>132025271</v>
      </c>
      <c r="BU38" s="26">
        <f t="shared" si="1"/>
        <v>-1.9155288707240391E-2</v>
      </c>
      <c r="BV38" s="26">
        <f t="shared" si="2"/>
        <v>3.2488680233065947E-2</v>
      </c>
      <c r="BW38" s="26">
        <f t="shared" si="3"/>
        <v>1.3333391525825558E-2</v>
      </c>
      <c r="BX38" s="27">
        <f t="shared" si="4"/>
        <v>45.81211061297882</v>
      </c>
      <c r="BY38" s="27">
        <f t="shared" si="5"/>
        <v>53.589083775348442</v>
      </c>
      <c r="BZ38" s="28">
        <f t="shared" si="6"/>
        <v>1.9656805031614493</v>
      </c>
      <c r="CA38" s="27">
        <f t="shared" si="7"/>
        <v>13.382244479221589</v>
      </c>
      <c r="CB38" s="27">
        <f t="shared" si="8"/>
        <v>12.538289743682745</v>
      </c>
      <c r="CC38" s="29">
        <f t="shared" si="9"/>
        <v>6.7146423045926287E-2</v>
      </c>
      <c r="CD38" s="28">
        <f t="shared" si="10"/>
        <v>3.2829857318603195</v>
      </c>
      <c r="CE38" s="26">
        <f t="shared" si="11"/>
        <v>0.35085003872148857</v>
      </c>
      <c r="CF38" s="26">
        <f t="shared" si="12"/>
        <v>0.46493107322415278</v>
      </c>
    </row>
    <row r="39" spans="1:84" ht="38.25" x14ac:dyDescent="0.25">
      <c r="A39" s="7">
        <v>59</v>
      </c>
      <c r="B39" s="7" t="s">
        <v>80</v>
      </c>
      <c r="C39" s="6" t="s">
        <v>291</v>
      </c>
      <c r="D39" s="7">
        <v>3791</v>
      </c>
      <c r="E39" s="7">
        <v>2024</v>
      </c>
      <c r="F39" s="7" t="s">
        <v>71</v>
      </c>
      <c r="G39" s="7">
        <v>5</v>
      </c>
      <c r="H39" s="7">
        <v>12</v>
      </c>
      <c r="I39" s="7" t="s">
        <v>220</v>
      </c>
      <c r="J39" s="6">
        <f t="shared" si="0"/>
        <v>365</v>
      </c>
      <c r="K39" s="10">
        <v>506000</v>
      </c>
      <c r="L39" s="10">
        <v>-4974000</v>
      </c>
      <c r="M39" s="10">
        <v>0</v>
      </c>
      <c r="N39" s="10">
        <v>42144000</v>
      </c>
      <c r="O39" s="10">
        <v>0</v>
      </c>
      <c r="P39" s="10">
        <v>696000</v>
      </c>
      <c r="Q39" s="10">
        <v>5629000</v>
      </c>
      <c r="R39" s="9">
        <v>44001000</v>
      </c>
      <c r="S39" s="10">
        <v>12782000</v>
      </c>
      <c r="T39" s="10">
        <v>1499000</v>
      </c>
      <c r="U39" s="10">
        <v>0</v>
      </c>
      <c r="V39" s="10">
        <v>0</v>
      </c>
      <c r="W39" s="10">
        <v>485146000</v>
      </c>
      <c r="X39" s="10">
        <v>171840000</v>
      </c>
      <c r="Y39" s="9">
        <v>313306000</v>
      </c>
      <c r="Z39" s="10">
        <v>9078000</v>
      </c>
      <c r="AA39" s="9">
        <v>336665000</v>
      </c>
      <c r="AB39" s="9">
        <v>380666000</v>
      </c>
      <c r="AC39" s="10">
        <v>8309000</v>
      </c>
      <c r="AD39" s="10">
        <v>939000</v>
      </c>
      <c r="AE39" s="10">
        <v>23779000</v>
      </c>
      <c r="AF39" s="10">
        <v>43969000</v>
      </c>
      <c r="AG39" s="9">
        <v>76996000</v>
      </c>
      <c r="AH39" s="10">
        <v>181778000</v>
      </c>
      <c r="AI39" s="10">
        <v>0</v>
      </c>
      <c r="AJ39" s="10">
        <v>3796000</v>
      </c>
      <c r="AK39" s="9">
        <v>185574000</v>
      </c>
      <c r="AL39" s="9">
        <v>262570000</v>
      </c>
      <c r="AM39" s="10">
        <v>109906000</v>
      </c>
      <c r="AN39" s="10">
        <v>8190000</v>
      </c>
      <c r="AO39" s="10">
        <v>0</v>
      </c>
      <c r="AP39" s="9">
        <v>118096000</v>
      </c>
      <c r="AQ39" s="9">
        <v>380666000</v>
      </c>
      <c r="AR39" s="10">
        <v>385701000</v>
      </c>
      <c r="AS39" s="10">
        <v>0</v>
      </c>
      <c r="AT39" s="10">
        <v>9309000</v>
      </c>
      <c r="AU39" s="10">
        <v>0</v>
      </c>
      <c r="AV39" s="10">
        <v>0</v>
      </c>
      <c r="AW39" s="10">
        <v>0</v>
      </c>
      <c r="AX39" s="9">
        <v>395010000</v>
      </c>
      <c r="AY39" s="10">
        <v>966000</v>
      </c>
      <c r="AZ39" s="10">
        <v>0</v>
      </c>
      <c r="BA39" s="10">
        <v>902000</v>
      </c>
      <c r="BB39" s="10">
        <v>0</v>
      </c>
      <c r="BC39" s="10">
        <v>549000</v>
      </c>
      <c r="BD39" s="9">
        <v>2417000</v>
      </c>
      <c r="BE39" s="9">
        <v>397427000</v>
      </c>
      <c r="BF39" s="10">
        <v>195183000</v>
      </c>
      <c r="BG39" s="10">
        <v>0</v>
      </c>
      <c r="BH39" s="10">
        <v>16377000</v>
      </c>
      <c r="BI39" s="10">
        <v>176000</v>
      </c>
      <c r="BJ39" s="10">
        <v>2072000</v>
      </c>
      <c r="BK39" s="10">
        <v>174278000</v>
      </c>
      <c r="BL39" s="10">
        <v>0</v>
      </c>
      <c r="BM39" s="9">
        <v>388086000</v>
      </c>
      <c r="BN39" s="9">
        <v>9341000</v>
      </c>
      <c r="BO39" s="10">
        <v>20536000</v>
      </c>
      <c r="BP39" s="10">
        <v>8846000</v>
      </c>
      <c r="BQ39" s="10">
        <v>38723000</v>
      </c>
      <c r="BR39" s="10">
        <v>585000</v>
      </c>
      <c r="BS39" s="10">
        <v>0</v>
      </c>
      <c r="BT39" s="9">
        <v>39308000</v>
      </c>
      <c r="BU39" s="30">
        <f t="shared" si="1"/>
        <v>1.7422067448864823E-2</v>
      </c>
      <c r="BV39" s="30">
        <f t="shared" si="2"/>
        <v>6.081620020783691E-3</v>
      </c>
      <c r="BW39" s="30">
        <f t="shared" si="3"/>
        <v>2.3503687469648513E-2</v>
      </c>
      <c r="BX39" s="31">
        <f t="shared" si="4"/>
        <v>39.882084827366278</v>
      </c>
      <c r="BY39" s="31">
        <f t="shared" si="5"/>
        <v>74.719621137287945</v>
      </c>
      <c r="BZ39" s="32">
        <f t="shared" si="6"/>
        <v>0.571471245259494</v>
      </c>
      <c r="CA39" s="31">
        <f t="shared" si="7"/>
        <v>-4.3873567764030463</v>
      </c>
      <c r="CB39" s="31">
        <f t="shared" si="8"/>
        <v>10.492764242535262</v>
      </c>
      <c r="CC39" s="29">
        <f t="shared" si="9"/>
        <v>9.5898351457256142E-2</v>
      </c>
      <c r="CD39" s="32">
        <f t="shared" si="10"/>
        <v>2.9454331172657633</v>
      </c>
      <c r="CE39" s="30">
        <f t="shared" si="11"/>
        <v>0.28872029548212869</v>
      </c>
      <c r="CF39" s="30">
        <f t="shared" si="12"/>
        <v>0.62320182114891454</v>
      </c>
    </row>
    <row r="40" spans="1:84" ht="38.25" x14ac:dyDescent="0.25">
      <c r="A40" s="6">
        <v>22</v>
      </c>
      <c r="B40" s="6" t="s">
        <v>79</v>
      </c>
      <c r="C40" s="6" t="s">
        <v>291</v>
      </c>
      <c r="D40" s="6">
        <v>3791</v>
      </c>
      <c r="E40" s="6">
        <v>2024</v>
      </c>
      <c r="F40" s="6" t="s">
        <v>71</v>
      </c>
      <c r="G40" s="6">
        <v>5</v>
      </c>
      <c r="H40" s="6">
        <v>12</v>
      </c>
      <c r="I40" s="6" t="s">
        <v>220</v>
      </c>
      <c r="J40" s="6">
        <f t="shared" si="0"/>
        <v>365</v>
      </c>
      <c r="K40" s="8">
        <v>31684000</v>
      </c>
      <c r="L40" s="8">
        <v>-11270000</v>
      </c>
      <c r="M40" s="8">
        <v>205167000</v>
      </c>
      <c r="N40" s="8">
        <v>468136000</v>
      </c>
      <c r="O40" s="8">
        <v>0</v>
      </c>
      <c r="P40" s="8">
        <v>11062000</v>
      </c>
      <c r="Q40" s="8">
        <v>219160000</v>
      </c>
      <c r="R40" s="9">
        <v>923939000</v>
      </c>
      <c r="S40" s="8">
        <v>1511199000</v>
      </c>
      <c r="T40" s="8">
        <v>67371000</v>
      </c>
      <c r="U40" s="8">
        <v>0</v>
      </c>
      <c r="V40" s="8">
        <v>0</v>
      </c>
      <c r="W40" s="8">
        <v>3514591000</v>
      </c>
      <c r="X40" s="8">
        <v>2043683000</v>
      </c>
      <c r="Y40" s="9">
        <v>1470908000</v>
      </c>
      <c r="Z40" s="8">
        <v>732869000</v>
      </c>
      <c r="AA40" s="9">
        <v>3782347000</v>
      </c>
      <c r="AB40" s="9">
        <v>4706286000</v>
      </c>
      <c r="AC40" s="8">
        <v>137939000</v>
      </c>
      <c r="AD40" s="8">
        <v>18468000</v>
      </c>
      <c r="AE40" s="8">
        <v>154463000</v>
      </c>
      <c r="AF40" s="8">
        <v>520579000</v>
      </c>
      <c r="AG40" s="9">
        <v>831449000</v>
      </c>
      <c r="AH40" s="8">
        <v>1267491000</v>
      </c>
      <c r="AI40" s="8">
        <v>0</v>
      </c>
      <c r="AJ40" s="8">
        <v>208510000</v>
      </c>
      <c r="AK40" s="9">
        <v>1476001000</v>
      </c>
      <c r="AL40" s="9">
        <v>2307450000</v>
      </c>
      <c r="AM40" s="8">
        <v>1866691000</v>
      </c>
      <c r="AN40" s="8">
        <v>532145000</v>
      </c>
      <c r="AO40" s="8">
        <v>0</v>
      </c>
      <c r="AP40" s="9">
        <v>2398836000</v>
      </c>
      <c r="AQ40" s="9">
        <v>4706286000</v>
      </c>
      <c r="AR40" s="8">
        <v>3108952000</v>
      </c>
      <c r="AS40" s="8">
        <v>0</v>
      </c>
      <c r="AT40" s="8">
        <v>1218695000</v>
      </c>
      <c r="AU40" s="8">
        <v>0</v>
      </c>
      <c r="AV40" s="8">
        <v>0</v>
      </c>
      <c r="AW40" s="8">
        <v>0</v>
      </c>
      <c r="AX40" s="9">
        <v>4327647000</v>
      </c>
      <c r="AY40" s="8">
        <v>27970000</v>
      </c>
      <c r="AZ40" s="8">
        <v>7185000</v>
      </c>
      <c r="BA40" s="8">
        <v>167962000</v>
      </c>
      <c r="BB40" s="8">
        <v>0</v>
      </c>
      <c r="BC40" s="8">
        <v>24790000</v>
      </c>
      <c r="BD40" s="9">
        <v>227907000</v>
      </c>
      <c r="BE40" s="9">
        <v>4555554000</v>
      </c>
      <c r="BF40" s="8">
        <v>1493234000</v>
      </c>
      <c r="BG40" s="8">
        <v>0</v>
      </c>
      <c r="BH40" s="8">
        <v>186295000</v>
      </c>
      <c r="BI40" s="8">
        <v>45202000</v>
      </c>
      <c r="BJ40" s="8">
        <v>18790000</v>
      </c>
      <c r="BK40" s="8">
        <v>2411142000</v>
      </c>
      <c r="BL40" s="8">
        <v>0</v>
      </c>
      <c r="BM40" s="9">
        <v>4154663000</v>
      </c>
      <c r="BN40" s="9">
        <v>400891000</v>
      </c>
      <c r="BO40" s="8">
        <v>-197624000</v>
      </c>
      <c r="BP40" s="8">
        <v>1268607000</v>
      </c>
      <c r="BQ40" s="8">
        <v>1471874000</v>
      </c>
      <c r="BR40" s="8">
        <v>8562000</v>
      </c>
      <c r="BS40" s="8">
        <v>0</v>
      </c>
      <c r="BT40" s="9">
        <v>1480436000</v>
      </c>
      <c r="BU40" s="26">
        <f t="shared" si="1"/>
        <v>3.7972110527062133E-2</v>
      </c>
      <c r="BV40" s="26">
        <f t="shared" si="2"/>
        <v>5.0028382936521003E-2</v>
      </c>
      <c r="BW40" s="26">
        <f t="shared" si="3"/>
        <v>8.8000493463583129E-2</v>
      </c>
      <c r="BX40" s="27">
        <f t="shared" si="4"/>
        <v>54.960526891376901</v>
      </c>
      <c r="BY40" s="27">
        <f t="shared" si="5"/>
        <v>75.637397194000968</v>
      </c>
      <c r="BZ40" s="28">
        <f t="shared" si="6"/>
        <v>1.1112395348361717</v>
      </c>
      <c r="CA40" s="27">
        <f t="shared" si="7"/>
        <v>1.8776257645460301</v>
      </c>
      <c r="CB40" s="27">
        <f t="shared" si="8"/>
        <v>10.970144126251375</v>
      </c>
      <c r="CC40" s="29">
        <f t="shared" si="9"/>
        <v>0.1997312929383403</v>
      </c>
      <c r="CD40" s="28">
        <f t="shared" si="10"/>
        <v>2.5358931096805195</v>
      </c>
      <c r="CE40" s="26">
        <f t="shared" si="11"/>
        <v>0.39663781589134189</v>
      </c>
      <c r="CF40" s="26">
        <f t="shared" si="12"/>
        <v>0.40440886968274337</v>
      </c>
    </row>
    <row r="41" spans="1:84" ht="38.25" x14ac:dyDescent="0.25">
      <c r="A41" s="7">
        <v>3108</v>
      </c>
      <c r="B41" s="7" t="s">
        <v>185</v>
      </c>
      <c r="C41" s="6" t="s">
        <v>291</v>
      </c>
      <c r="D41" s="7">
        <v>13159</v>
      </c>
      <c r="E41" s="7">
        <v>2024</v>
      </c>
      <c r="F41" s="7" t="s">
        <v>186</v>
      </c>
      <c r="G41" s="7">
        <v>5</v>
      </c>
      <c r="H41" s="7">
        <v>12</v>
      </c>
      <c r="I41" s="7" t="s">
        <v>221</v>
      </c>
      <c r="J41" s="6">
        <f t="shared" si="0"/>
        <v>365</v>
      </c>
      <c r="K41" s="10">
        <v>306521702</v>
      </c>
      <c r="L41" s="10">
        <v>0</v>
      </c>
      <c r="M41" s="10">
        <v>0</v>
      </c>
      <c r="N41" s="10">
        <v>36886507</v>
      </c>
      <c r="O41" s="10">
        <v>0</v>
      </c>
      <c r="P41" s="10">
        <v>14974111</v>
      </c>
      <c r="Q41" s="10">
        <v>30182022</v>
      </c>
      <c r="R41" s="9">
        <v>388564342</v>
      </c>
      <c r="S41" s="10">
        <v>6410442</v>
      </c>
      <c r="T41" s="10">
        <v>0</v>
      </c>
      <c r="U41" s="10">
        <v>0</v>
      </c>
      <c r="V41" s="10">
        <v>0</v>
      </c>
      <c r="W41" s="10">
        <v>835166829</v>
      </c>
      <c r="X41" s="10">
        <v>604551770</v>
      </c>
      <c r="Y41" s="9">
        <v>230615059</v>
      </c>
      <c r="Z41" s="10">
        <v>95548489</v>
      </c>
      <c r="AA41" s="9">
        <v>332573990</v>
      </c>
      <c r="AB41" s="9">
        <v>721138332</v>
      </c>
      <c r="AC41" s="10">
        <v>12731231</v>
      </c>
      <c r="AD41" s="10">
        <v>6039013</v>
      </c>
      <c r="AE41" s="10">
        <v>0</v>
      </c>
      <c r="AF41" s="10">
        <v>141959867</v>
      </c>
      <c r="AG41" s="9">
        <v>160730111</v>
      </c>
      <c r="AH41" s="10">
        <v>56023126</v>
      </c>
      <c r="AI41" s="10">
        <v>0</v>
      </c>
      <c r="AJ41" s="10">
        <v>224363536</v>
      </c>
      <c r="AK41" s="9">
        <v>280386662</v>
      </c>
      <c r="AL41" s="9">
        <v>441116773</v>
      </c>
      <c r="AM41" s="10">
        <v>272130428</v>
      </c>
      <c r="AN41" s="10">
        <v>0</v>
      </c>
      <c r="AO41" s="10">
        <v>7891130</v>
      </c>
      <c r="AP41" s="9">
        <v>280021558</v>
      </c>
      <c r="AQ41" s="9">
        <v>721138331</v>
      </c>
      <c r="AR41" s="10">
        <v>430553227</v>
      </c>
      <c r="AS41" s="10">
        <v>93559200</v>
      </c>
      <c r="AT41" s="10">
        <v>464154987</v>
      </c>
      <c r="AU41" s="10">
        <v>0</v>
      </c>
      <c r="AV41" s="10">
        <v>0</v>
      </c>
      <c r="AW41" s="10">
        <v>0</v>
      </c>
      <c r="AX41" s="9">
        <v>988267414</v>
      </c>
      <c r="AY41" s="10">
        <v>8661408</v>
      </c>
      <c r="AZ41" s="10">
        <v>35755015</v>
      </c>
      <c r="BA41" s="10">
        <v>0</v>
      </c>
      <c r="BB41" s="10">
        <v>8457236</v>
      </c>
      <c r="BC41" s="10">
        <v>0</v>
      </c>
      <c r="BD41" s="9">
        <v>52873659</v>
      </c>
      <c r="BE41" s="9">
        <v>1041141073</v>
      </c>
      <c r="BF41" s="10">
        <v>616520204</v>
      </c>
      <c r="BG41" s="10">
        <v>6622520</v>
      </c>
      <c r="BH41" s="10">
        <v>41151630</v>
      </c>
      <c r="BI41" s="10">
        <v>2205239</v>
      </c>
      <c r="BJ41" s="10">
        <v>1395663</v>
      </c>
      <c r="BK41" s="10">
        <v>366837071</v>
      </c>
      <c r="BL41" s="10">
        <v>0</v>
      </c>
      <c r="BM41" s="9">
        <v>1034732327</v>
      </c>
      <c r="BN41" s="9">
        <v>6408746</v>
      </c>
      <c r="BO41" s="10">
        <v>0</v>
      </c>
      <c r="BP41" s="10">
        <v>0</v>
      </c>
      <c r="BQ41" s="10">
        <v>6408746</v>
      </c>
      <c r="BR41" s="10">
        <v>0</v>
      </c>
      <c r="BS41" s="10">
        <v>0</v>
      </c>
      <c r="BT41" s="9">
        <v>6408746</v>
      </c>
      <c r="BU41" s="30">
        <f t="shared" si="1"/>
        <v>-4.4628834847628758E-2</v>
      </c>
      <c r="BV41" s="30">
        <f t="shared" si="2"/>
        <v>5.0784336888801233E-2</v>
      </c>
      <c r="BW41" s="30">
        <f t="shared" si="3"/>
        <v>6.1555020411724745E-3</v>
      </c>
      <c r="BX41" s="31">
        <f t="shared" si="4"/>
        <v>31.270407955855365</v>
      </c>
      <c r="BY41" s="31">
        <f t="shared" si="5"/>
        <v>56.95344817583733</v>
      </c>
      <c r="BZ41" s="32">
        <f t="shared" si="6"/>
        <v>2.4174956365207763</v>
      </c>
      <c r="CA41" s="31">
        <f t="shared" si="7"/>
        <v>112.60325564678315</v>
      </c>
      <c r="CB41" s="31">
        <f t="shared" si="8"/>
        <v>14.690834117627904</v>
      </c>
      <c r="CC41" s="29">
        <f t="shared" si="9"/>
        <v>0.21942175654797719</v>
      </c>
      <c r="CD41" s="32">
        <f t="shared" si="10"/>
        <v>3.3318190308687394</v>
      </c>
      <c r="CE41" s="30">
        <f t="shared" si="11"/>
        <v>0.37736231167364986</v>
      </c>
      <c r="CF41" s="30">
        <f t="shared" si="12"/>
        <v>0.17072228935847514</v>
      </c>
    </row>
    <row r="42" spans="1:84" ht="38.25" x14ac:dyDescent="0.25">
      <c r="A42" s="6">
        <v>39</v>
      </c>
      <c r="B42" s="6" t="s">
        <v>176</v>
      </c>
      <c r="C42" s="6" t="s">
        <v>291</v>
      </c>
      <c r="D42" s="6">
        <v>3109</v>
      </c>
      <c r="E42" s="6">
        <v>2024</v>
      </c>
      <c r="F42" s="6" t="s">
        <v>71</v>
      </c>
      <c r="G42" s="6">
        <v>5</v>
      </c>
      <c r="H42" s="6">
        <v>12</v>
      </c>
      <c r="I42" s="6" t="s">
        <v>220</v>
      </c>
      <c r="J42" s="6">
        <f t="shared" si="0"/>
        <v>365</v>
      </c>
      <c r="K42" s="8">
        <v>18761591</v>
      </c>
      <c r="L42" s="8">
        <v>32125704</v>
      </c>
      <c r="M42" s="8">
        <v>0</v>
      </c>
      <c r="N42" s="8">
        <v>72875972</v>
      </c>
      <c r="O42" s="8">
        <v>19473644</v>
      </c>
      <c r="P42" s="8">
        <v>0</v>
      </c>
      <c r="Q42" s="8">
        <v>19034964</v>
      </c>
      <c r="R42" s="9">
        <v>162271875</v>
      </c>
      <c r="S42" s="8">
        <v>55868061</v>
      </c>
      <c r="T42" s="8">
        <v>0</v>
      </c>
      <c r="U42" s="8">
        <v>0</v>
      </c>
      <c r="V42" s="8">
        <v>0</v>
      </c>
      <c r="W42" s="8">
        <v>643267602</v>
      </c>
      <c r="X42" s="8">
        <v>336204714</v>
      </c>
      <c r="Y42" s="9">
        <v>307062888</v>
      </c>
      <c r="Z42" s="8">
        <v>220835769</v>
      </c>
      <c r="AA42" s="9">
        <v>583766718</v>
      </c>
      <c r="AB42" s="9">
        <v>746038593</v>
      </c>
      <c r="AC42" s="8">
        <v>7754488</v>
      </c>
      <c r="AD42" s="8">
        <v>12882185</v>
      </c>
      <c r="AE42" s="8">
        <v>3912941</v>
      </c>
      <c r="AF42" s="8">
        <v>73492961</v>
      </c>
      <c r="AG42" s="9">
        <v>98042575</v>
      </c>
      <c r="AH42" s="8">
        <v>59340193</v>
      </c>
      <c r="AI42" s="8">
        <v>0</v>
      </c>
      <c r="AJ42" s="8">
        <v>48385</v>
      </c>
      <c r="AK42" s="9">
        <v>59388578</v>
      </c>
      <c r="AL42" s="9">
        <v>157431153</v>
      </c>
      <c r="AM42" s="8">
        <v>533002134</v>
      </c>
      <c r="AN42" s="8">
        <v>55875306</v>
      </c>
      <c r="AO42" s="8">
        <v>0</v>
      </c>
      <c r="AP42" s="9">
        <v>588877440</v>
      </c>
      <c r="AQ42" s="9">
        <v>746308593</v>
      </c>
      <c r="AR42" s="8">
        <v>709310965</v>
      </c>
      <c r="AS42" s="8">
        <v>0</v>
      </c>
      <c r="AT42" s="8">
        <v>8770666</v>
      </c>
      <c r="AU42" s="8">
        <v>0</v>
      </c>
      <c r="AV42" s="8">
        <v>0</v>
      </c>
      <c r="AW42" s="8">
        <v>480055</v>
      </c>
      <c r="AX42" s="9">
        <v>718561686</v>
      </c>
      <c r="AY42" s="8">
        <v>4615508</v>
      </c>
      <c r="AZ42" s="8">
        <v>761322</v>
      </c>
      <c r="BA42" s="8">
        <v>-1676</v>
      </c>
      <c r="BB42" s="8">
        <v>36033494</v>
      </c>
      <c r="BC42" s="8">
        <v>0</v>
      </c>
      <c r="BD42" s="9">
        <v>41408648</v>
      </c>
      <c r="BE42" s="9">
        <v>759970334</v>
      </c>
      <c r="BF42" s="8">
        <v>370246769</v>
      </c>
      <c r="BG42" s="8">
        <v>0</v>
      </c>
      <c r="BH42" s="8">
        <v>17679363</v>
      </c>
      <c r="BI42" s="8">
        <v>251174</v>
      </c>
      <c r="BJ42" s="8">
        <v>13057723</v>
      </c>
      <c r="BK42" s="8">
        <v>283671962</v>
      </c>
      <c r="BL42" s="8">
        <v>0</v>
      </c>
      <c r="BM42" s="9">
        <v>684906991</v>
      </c>
      <c r="BN42" s="9">
        <v>75063343</v>
      </c>
      <c r="BO42" s="8">
        <v>-29877037</v>
      </c>
      <c r="BP42" s="8">
        <v>4105133</v>
      </c>
      <c r="BQ42" s="8">
        <v>49291439</v>
      </c>
      <c r="BR42" s="8">
        <v>0</v>
      </c>
      <c r="BS42" s="8">
        <v>0</v>
      </c>
      <c r="BT42" s="9">
        <v>49291439</v>
      </c>
      <c r="BU42" s="26">
        <f t="shared" si="1"/>
        <v>4.4284222020697983E-2</v>
      </c>
      <c r="BV42" s="26">
        <f t="shared" si="2"/>
        <v>5.4487190022341057E-2</v>
      </c>
      <c r="BW42" s="26">
        <f t="shared" si="3"/>
        <v>9.8771412043039034E-2</v>
      </c>
      <c r="BX42" s="27">
        <f t="shared" si="4"/>
        <v>37.500801612449344</v>
      </c>
      <c r="BY42" s="27">
        <f t="shared" si="5"/>
        <v>46.603657690740611</v>
      </c>
      <c r="BZ42" s="28">
        <f t="shared" si="6"/>
        <v>1.6551164124361279</v>
      </c>
      <c r="CA42" s="27">
        <f t="shared" si="7"/>
        <v>27.837370479808726</v>
      </c>
      <c r="CB42" s="27">
        <f t="shared" si="8"/>
        <v>19.016788896749279</v>
      </c>
      <c r="CC42" s="29">
        <f t="shared" si="9"/>
        <v>0.58929184674144253</v>
      </c>
      <c r="CD42" s="28">
        <f t="shared" si="10"/>
        <v>11.616223118088174</v>
      </c>
      <c r="CE42" s="26">
        <f t="shared" si="11"/>
        <v>0.71444311192624854</v>
      </c>
      <c r="CF42" s="26">
        <f t="shared" si="12"/>
        <v>0.10017888355292226</v>
      </c>
    </row>
    <row r="43" spans="1:84" ht="38.25" x14ac:dyDescent="0.25">
      <c r="A43" s="7">
        <v>50</v>
      </c>
      <c r="B43" s="7" t="s">
        <v>83</v>
      </c>
      <c r="C43" s="6" t="s">
        <v>291</v>
      </c>
      <c r="D43" s="7">
        <v>3791</v>
      </c>
      <c r="E43" s="7">
        <v>2024</v>
      </c>
      <c r="F43" s="7" t="s">
        <v>71</v>
      </c>
      <c r="G43" s="7">
        <v>5</v>
      </c>
      <c r="H43" s="7">
        <v>12</v>
      </c>
      <c r="I43" s="7" t="s">
        <v>220</v>
      </c>
      <c r="J43" s="6">
        <f t="shared" si="0"/>
        <v>365</v>
      </c>
      <c r="K43" s="10">
        <v>-9930000</v>
      </c>
      <c r="L43" s="10">
        <v>-27081000</v>
      </c>
      <c r="M43" s="10">
        <v>17304000</v>
      </c>
      <c r="N43" s="10">
        <v>26331000</v>
      </c>
      <c r="O43" s="10">
        <v>0</v>
      </c>
      <c r="P43" s="10">
        <v>0</v>
      </c>
      <c r="Q43" s="10">
        <v>6194000</v>
      </c>
      <c r="R43" s="9">
        <v>12818000</v>
      </c>
      <c r="S43" s="10">
        <v>13666000</v>
      </c>
      <c r="T43" s="10">
        <v>488000</v>
      </c>
      <c r="U43" s="10">
        <v>0</v>
      </c>
      <c r="V43" s="10">
        <v>0</v>
      </c>
      <c r="W43" s="10">
        <v>209942000</v>
      </c>
      <c r="X43" s="10">
        <v>138114000</v>
      </c>
      <c r="Y43" s="9">
        <v>71828000</v>
      </c>
      <c r="Z43" s="10">
        <v>26340000</v>
      </c>
      <c r="AA43" s="9">
        <v>112322000</v>
      </c>
      <c r="AB43" s="9">
        <v>125140000</v>
      </c>
      <c r="AC43" s="10">
        <v>3840000</v>
      </c>
      <c r="AD43" s="10">
        <v>11411000</v>
      </c>
      <c r="AE43" s="10">
        <v>16967000</v>
      </c>
      <c r="AF43" s="10">
        <v>22959000</v>
      </c>
      <c r="AG43" s="9">
        <v>55177000</v>
      </c>
      <c r="AH43" s="10">
        <v>30619000</v>
      </c>
      <c r="AI43" s="10">
        <v>0</v>
      </c>
      <c r="AJ43" s="10">
        <v>19505000</v>
      </c>
      <c r="AK43" s="9">
        <v>50124000</v>
      </c>
      <c r="AL43" s="9">
        <v>105301000</v>
      </c>
      <c r="AM43" s="10">
        <v>2897000</v>
      </c>
      <c r="AN43" s="10">
        <v>16942000</v>
      </c>
      <c r="AO43" s="10">
        <v>0</v>
      </c>
      <c r="AP43" s="9">
        <v>19839000</v>
      </c>
      <c r="AQ43" s="9">
        <v>125140000</v>
      </c>
      <c r="AR43" s="10">
        <v>272081000</v>
      </c>
      <c r="AS43" s="10">
        <v>0</v>
      </c>
      <c r="AT43" s="10">
        <v>5056000</v>
      </c>
      <c r="AU43" s="10">
        <v>0</v>
      </c>
      <c r="AV43" s="10">
        <v>0</v>
      </c>
      <c r="AW43" s="10">
        <v>0</v>
      </c>
      <c r="AX43" s="9">
        <v>277137000</v>
      </c>
      <c r="AY43" s="10">
        <v>-4016000</v>
      </c>
      <c r="AZ43" s="10">
        <v>-1515000</v>
      </c>
      <c r="BA43" s="10">
        <v>4046000</v>
      </c>
      <c r="BB43" s="10">
        <v>0</v>
      </c>
      <c r="BC43" s="10">
        <v>-3354000</v>
      </c>
      <c r="BD43" s="9">
        <v>-4839000</v>
      </c>
      <c r="BE43" s="9">
        <v>272298000</v>
      </c>
      <c r="BF43" s="10">
        <v>125912000</v>
      </c>
      <c r="BG43" s="10">
        <v>0</v>
      </c>
      <c r="BH43" s="10">
        <v>10237000</v>
      </c>
      <c r="BI43" s="10">
        <v>1166000</v>
      </c>
      <c r="BJ43" s="10">
        <v>1201000</v>
      </c>
      <c r="BK43" s="10">
        <v>124460000</v>
      </c>
      <c r="BL43" s="10">
        <v>0</v>
      </c>
      <c r="BM43" s="9">
        <v>262976000</v>
      </c>
      <c r="BN43" s="9">
        <v>9322000</v>
      </c>
      <c r="BO43" s="10">
        <v>-19409000</v>
      </c>
      <c r="BP43" s="10">
        <v>1523000</v>
      </c>
      <c r="BQ43" s="10">
        <v>-8564000</v>
      </c>
      <c r="BR43" s="10">
        <v>0</v>
      </c>
      <c r="BS43" s="10">
        <v>0</v>
      </c>
      <c r="BT43" s="9">
        <v>-8564000</v>
      </c>
      <c r="BU43" s="30">
        <f t="shared" si="1"/>
        <v>5.2005523360435991E-2</v>
      </c>
      <c r="BV43" s="30">
        <f t="shared" si="2"/>
        <v>-1.7770971509155412E-2</v>
      </c>
      <c r="BW43" s="30">
        <f t="shared" si="3"/>
        <v>3.4234551851280583E-2</v>
      </c>
      <c r="BX43" s="31">
        <f t="shared" si="4"/>
        <v>35.323359587769822</v>
      </c>
      <c r="BY43" s="31">
        <f t="shared" si="5"/>
        <v>63.498825390642082</v>
      </c>
      <c r="BZ43" s="32">
        <f t="shared" si="6"/>
        <v>0.23230693948565526</v>
      </c>
      <c r="CA43" s="31">
        <f t="shared" si="7"/>
        <v>-53.450456795350149</v>
      </c>
      <c r="CB43" s="31">
        <f t="shared" si="8"/>
        <v>13.491647943733515</v>
      </c>
      <c r="CC43" s="29">
        <f t="shared" si="9"/>
        <v>0.18081262529721664</v>
      </c>
      <c r="CD43" s="32">
        <f t="shared" si="10"/>
        <v>3.3318018377946466</v>
      </c>
      <c r="CE43" s="30">
        <f t="shared" si="11"/>
        <v>2.3150071919450215E-2</v>
      </c>
      <c r="CF43" s="30">
        <f t="shared" si="12"/>
        <v>0.91356367108246805</v>
      </c>
    </row>
    <row r="44" spans="1:84" ht="38.25" x14ac:dyDescent="0.25">
      <c r="A44" s="6">
        <v>51</v>
      </c>
      <c r="B44" s="6" t="s">
        <v>139</v>
      </c>
      <c r="C44" s="6" t="s">
        <v>291</v>
      </c>
      <c r="D44" s="6">
        <v>13155</v>
      </c>
      <c r="E44" s="6">
        <v>2024</v>
      </c>
      <c r="F44" s="6" t="s">
        <v>71</v>
      </c>
      <c r="G44" s="6">
        <v>5</v>
      </c>
      <c r="H44" s="6">
        <v>12</v>
      </c>
      <c r="I44" s="6" t="s">
        <v>220</v>
      </c>
      <c r="J44" s="6">
        <f t="shared" si="0"/>
        <v>365</v>
      </c>
      <c r="K44" s="8">
        <v>73759242.474000007</v>
      </c>
      <c r="L44" s="8">
        <v>0</v>
      </c>
      <c r="M44" s="8">
        <v>800407.92</v>
      </c>
      <c r="N44" s="8">
        <v>299973546.34399998</v>
      </c>
      <c r="O44" s="8">
        <v>0</v>
      </c>
      <c r="P44" s="8">
        <v>0</v>
      </c>
      <c r="Q44" s="8">
        <v>385448548.75</v>
      </c>
      <c r="R44" s="9">
        <v>759981745.48800004</v>
      </c>
      <c r="S44" s="8">
        <v>0</v>
      </c>
      <c r="T44" s="8">
        <v>51901623.219999999</v>
      </c>
      <c r="U44" s="8">
        <v>0</v>
      </c>
      <c r="V44" s="8">
        <v>0</v>
      </c>
      <c r="W44" s="8">
        <v>2281047727.77</v>
      </c>
      <c r="X44" s="8">
        <v>1295184617.75</v>
      </c>
      <c r="Y44" s="9">
        <v>985863110.01999998</v>
      </c>
      <c r="Z44" s="8">
        <v>3543324297.3299999</v>
      </c>
      <c r="AA44" s="9">
        <v>4581089030.5699997</v>
      </c>
      <c r="AB44" s="9">
        <v>5341070776.0579996</v>
      </c>
      <c r="AC44" s="8">
        <v>99853898.510000005</v>
      </c>
      <c r="AD44" s="8">
        <v>69901190.290000007</v>
      </c>
      <c r="AE44" s="8">
        <v>0</v>
      </c>
      <c r="AF44" s="8">
        <v>457884105.67500001</v>
      </c>
      <c r="AG44" s="9">
        <v>627639194.47500002</v>
      </c>
      <c r="AH44" s="8">
        <v>447218812.80000001</v>
      </c>
      <c r="AI44" s="8">
        <v>0</v>
      </c>
      <c r="AJ44" s="8">
        <v>359171696.05000001</v>
      </c>
      <c r="AK44" s="9">
        <v>806390508.85000002</v>
      </c>
      <c r="AL44" s="9">
        <v>1434029703.325</v>
      </c>
      <c r="AM44" s="8">
        <v>2001158483.0510001</v>
      </c>
      <c r="AN44" s="8">
        <v>1583873609.309</v>
      </c>
      <c r="AO44" s="8">
        <v>322008980.37</v>
      </c>
      <c r="AP44" s="9">
        <v>3907041072.73</v>
      </c>
      <c r="AQ44" s="9">
        <v>5341070776.0550003</v>
      </c>
      <c r="AR44" s="8">
        <v>2609273327.9200001</v>
      </c>
      <c r="AS44" s="8">
        <v>0</v>
      </c>
      <c r="AT44" s="8">
        <v>350967099.25</v>
      </c>
      <c r="AU44" s="8">
        <v>0</v>
      </c>
      <c r="AV44" s="8">
        <v>0</v>
      </c>
      <c r="AW44" s="8">
        <v>180616487.93000001</v>
      </c>
      <c r="AX44" s="9">
        <v>3140856915.0999999</v>
      </c>
      <c r="AY44" s="8">
        <v>1680326.29</v>
      </c>
      <c r="AZ44" s="8">
        <v>311874510.12</v>
      </c>
      <c r="BA44" s="8">
        <v>155034521.33000001</v>
      </c>
      <c r="BB44" s="8">
        <v>13126381.68</v>
      </c>
      <c r="BC44" s="8">
        <v>0</v>
      </c>
      <c r="BD44" s="9">
        <v>481715739.42000002</v>
      </c>
      <c r="BE44" s="9">
        <v>3622572654.52</v>
      </c>
      <c r="BF44" s="8">
        <v>1082028419.74</v>
      </c>
      <c r="BG44" s="8">
        <v>0</v>
      </c>
      <c r="BH44" s="8">
        <v>90093808.129999995</v>
      </c>
      <c r="BI44" s="8">
        <v>21155047.170000002</v>
      </c>
      <c r="BJ44" s="8">
        <v>15291995.49</v>
      </c>
      <c r="BK44" s="8">
        <v>2157313763.9699998</v>
      </c>
      <c r="BL44" s="8">
        <v>0</v>
      </c>
      <c r="BM44" s="9">
        <v>3365883034.5</v>
      </c>
      <c r="BN44" s="9">
        <v>256689620.02000001</v>
      </c>
      <c r="BO44" s="8">
        <v>0</v>
      </c>
      <c r="BP44" s="8">
        <v>12236545.689999999</v>
      </c>
      <c r="BQ44" s="8">
        <v>268926165.70999998</v>
      </c>
      <c r="BR44" s="8">
        <v>880339</v>
      </c>
      <c r="BS44" s="8">
        <v>0</v>
      </c>
      <c r="BT44" s="9">
        <v>269806504.70999998</v>
      </c>
      <c r="BU44" s="26">
        <f t="shared" si="1"/>
        <v>-6.2117765704223435E-2</v>
      </c>
      <c r="BV44" s="26">
        <f t="shared" si="2"/>
        <v>0.13297614302336982</v>
      </c>
      <c r="BW44" s="26">
        <f t="shared" si="3"/>
        <v>7.0858377319146418E-2</v>
      </c>
      <c r="BX44" s="27">
        <f t="shared" si="4"/>
        <v>41.962006526484124</v>
      </c>
      <c r="BY44" s="27">
        <f t="shared" si="5"/>
        <v>62.54907934923866</v>
      </c>
      <c r="BZ44" s="28">
        <f t="shared" si="6"/>
        <v>1.2108576904979624</v>
      </c>
      <c r="CA44" s="27">
        <f t="shared" si="7"/>
        <v>8.2185151859856429</v>
      </c>
      <c r="CB44" s="27">
        <f t="shared" si="8"/>
        <v>14.375955957829264</v>
      </c>
      <c r="CC44" s="29">
        <f t="shared" si="9"/>
        <v>0.1783946395916288</v>
      </c>
      <c r="CD44" s="28">
        <f t="shared" si="10"/>
        <v>1.7594067347137303</v>
      </c>
      <c r="CE44" s="26">
        <f t="shared" si="11"/>
        <v>0.37467365008931108</v>
      </c>
      <c r="CF44" s="26">
        <f t="shared" si="12"/>
        <v>0.18265927132956725</v>
      </c>
    </row>
    <row r="45" spans="1:84" ht="38.25" x14ac:dyDescent="0.25">
      <c r="A45" s="7">
        <v>57</v>
      </c>
      <c r="B45" s="7" t="s">
        <v>133</v>
      </c>
      <c r="C45" s="6" t="s">
        <v>291</v>
      </c>
      <c r="D45" s="7">
        <v>12776</v>
      </c>
      <c r="E45" s="7">
        <v>2024</v>
      </c>
      <c r="F45" s="7" t="s">
        <v>71</v>
      </c>
      <c r="G45" s="7">
        <v>5</v>
      </c>
      <c r="H45" s="7">
        <v>12</v>
      </c>
      <c r="I45" s="7" t="s">
        <v>220</v>
      </c>
      <c r="J45" s="6">
        <f t="shared" si="0"/>
        <v>365</v>
      </c>
      <c r="K45" s="10">
        <v>11875123</v>
      </c>
      <c r="L45" s="10">
        <v>0</v>
      </c>
      <c r="M45" s="10">
        <v>0</v>
      </c>
      <c r="N45" s="10">
        <v>42942582</v>
      </c>
      <c r="O45" s="10">
        <v>809888</v>
      </c>
      <c r="P45" s="10">
        <v>1150101</v>
      </c>
      <c r="Q45" s="10">
        <v>50822563</v>
      </c>
      <c r="R45" s="9">
        <v>107600257</v>
      </c>
      <c r="S45" s="10">
        <v>137426</v>
      </c>
      <c r="T45" s="10">
        <v>0</v>
      </c>
      <c r="U45" s="10">
        <v>18833932</v>
      </c>
      <c r="V45" s="10">
        <v>0</v>
      </c>
      <c r="W45" s="10">
        <v>349359924</v>
      </c>
      <c r="X45" s="10">
        <v>236588935</v>
      </c>
      <c r="Y45" s="9">
        <v>112770989</v>
      </c>
      <c r="Z45" s="10">
        <v>62037863</v>
      </c>
      <c r="AA45" s="9">
        <v>193780210</v>
      </c>
      <c r="AB45" s="9">
        <v>301380467</v>
      </c>
      <c r="AC45" s="10">
        <v>51806372</v>
      </c>
      <c r="AD45" s="10">
        <v>0</v>
      </c>
      <c r="AE45" s="10">
        <v>0</v>
      </c>
      <c r="AF45" s="10">
        <v>55357534</v>
      </c>
      <c r="AG45" s="9">
        <v>107163906</v>
      </c>
      <c r="AH45" s="10">
        <v>54775360</v>
      </c>
      <c r="AI45" s="10">
        <v>0</v>
      </c>
      <c r="AJ45" s="10">
        <v>26008155</v>
      </c>
      <c r="AK45" s="9">
        <v>80783515</v>
      </c>
      <c r="AL45" s="9">
        <v>187947421</v>
      </c>
      <c r="AM45" s="10">
        <v>96037442</v>
      </c>
      <c r="AN45" s="10">
        <v>14262624</v>
      </c>
      <c r="AO45" s="10">
        <v>3132980</v>
      </c>
      <c r="AP45" s="9">
        <v>113433046</v>
      </c>
      <c r="AQ45" s="9">
        <v>301380467</v>
      </c>
      <c r="AR45" s="10">
        <v>347376478</v>
      </c>
      <c r="AS45" s="10">
        <v>0</v>
      </c>
      <c r="AT45" s="10">
        <v>31989519</v>
      </c>
      <c r="AU45" s="10">
        <v>2217427</v>
      </c>
      <c r="AV45" s="10">
        <v>0</v>
      </c>
      <c r="AW45" s="10">
        <v>2803831</v>
      </c>
      <c r="AX45" s="9">
        <v>384387255</v>
      </c>
      <c r="AY45" s="10">
        <v>1351870</v>
      </c>
      <c r="AZ45" s="10">
        <v>0</v>
      </c>
      <c r="BA45" s="10">
        <v>-658953</v>
      </c>
      <c r="BB45" s="10">
        <v>-1958751</v>
      </c>
      <c r="BC45" s="10">
        <v>0</v>
      </c>
      <c r="BD45" s="9">
        <v>-1265834</v>
      </c>
      <c r="BE45" s="9">
        <v>383121421</v>
      </c>
      <c r="BF45" s="10">
        <v>202728930</v>
      </c>
      <c r="BG45" s="10">
        <v>0</v>
      </c>
      <c r="BH45" s="10">
        <v>11441168</v>
      </c>
      <c r="BI45" s="10">
        <v>2378928</v>
      </c>
      <c r="BJ45" s="10">
        <v>4909824</v>
      </c>
      <c r="BK45" s="10">
        <v>145592650</v>
      </c>
      <c r="BL45" s="10">
        <v>0</v>
      </c>
      <c r="BM45" s="9">
        <v>367051500</v>
      </c>
      <c r="BN45" s="9">
        <v>16069921</v>
      </c>
      <c r="BO45" s="10">
        <v>-675902</v>
      </c>
      <c r="BP45" s="10">
        <v>675832</v>
      </c>
      <c r="BQ45" s="10">
        <v>16069851</v>
      </c>
      <c r="BR45" s="10">
        <v>-154148</v>
      </c>
      <c r="BS45" s="10">
        <v>0</v>
      </c>
      <c r="BT45" s="9">
        <v>15915703</v>
      </c>
      <c r="BU45" s="30">
        <f t="shared" si="1"/>
        <v>4.5248722858542541E-2</v>
      </c>
      <c r="BV45" s="30">
        <f t="shared" si="2"/>
        <v>-3.3040021534060868E-3</v>
      </c>
      <c r="BW45" s="30">
        <f t="shared" si="3"/>
        <v>4.1944720705136454E-2</v>
      </c>
      <c r="BX45" s="31">
        <f t="shared" si="4"/>
        <v>45.121196807113691</v>
      </c>
      <c r="BY45" s="31">
        <f t="shared" si="5"/>
        <v>110.73428140041592</v>
      </c>
      <c r="BZ45" s="32">
        <f t="shared" si="6"/>
        <v>1.0040718094019454</v>
      </c>
      <c r="CA45" s="31">
        <f t="shared" si="7"/>
        <v>12.188678182162603</v>
      </c>
      <c r="CB45" s="31">
        <f t="shared" si="8"/>
        <v>20.678739705596492</v>
      </c>
      <c r="CC45" s="29">
        <f t="shared" si="9"/>
        <v>0.17395436385391547</v>
      </c>
      <c r="CD45" s="32">
        <f t="shared" si="10"/>
        <v>0.56378704187298034</v>
      </c>
      <c r="CE45" s="30">
        <f t="shared" si="11"/>
        <v>0.31865848160624161</v>
      </c>
      <c r="CF45" s="30">
        <f t="shared" si="12"/>
        <v>0.36320099668992289</v>
      </c>
    </row>
    <row r="46" spans="1:84" ht="38.25" x14ac:dyDescent="0.25">
      <c r="A46" s="6">
        <v>8</v>
      </c>
      <c r="B46" s="6" t="s">
        <v>72</v>
      </c>
      <c r="C46" s="6" t="s">
        <v>291</v>
      </c>
      <c r="D46" s="6">
        <v>3106</v>
      </c>
      <c r="E46" s="6">
        <v>2024</v>
      </c>
      <c r="F46" s="6" t="s">
        <v>71</v>
      </c>
      <c r="G46" s="6">
        <v>5</v>
      </c>
      <c r="H46" s="6">
        <v>12</v>
      </c>
      <c r="I46" s="6" t="s">
        <v>220</v>
      </c>
      <c r="J46" s="6">
        <f t="shared" si="0"/>
        <v>365</v>
      </c>
      <c r="K46" s="8">
        <v>53430896</v>
      </c>
      <c r="L46" s="8">
        <v>0</v>
      </c>
      <c r="M46" s="8">
        <v>0</v>
      </c>
      <c r="N46" s="8">
        <v>8922626</v>
      </c>
      <c r="O46" s="8">
        <v>367326</v>
      </c>
      <c r="P46" s="8">
        <v>0</v>
      </c>
      <c r="Q46" s="8">
        <v>1114113</v>
      </c>
      <c r="R46" s="9">
        <v>63834961</v>
      </c>
      <c r="S46" s="8">
        <v>46647023</v>
      </c>
      <c r="T46" s="8">
        <v>0</v>
      </c>
      <c r="U46" s="8">
        <v>0</v>
      </c>
      <c r="V46" s="8">
        <v>0</v>
      </c>
      <c r="W46" s="8">
        <v>38704799</v>
      </c>
      <c r="X46" s="8">
        <v>27467982</v>
      </c>
      <c r="Y46" s="9">
        <v>11236817</v>
      </c>
      <c r="Z46" s="8">
        <v>363856</v>
      </c>
      <c r="AA46" s="9">
        <v>58247696</v>
      </c>
      <c r="AB46" s="9">
        <v>122082657</v>
      </c>
      <c r="AC46" s="8">
        <v>213120</v>
      </c>
      <c r="AD46" s="8">
        <v>9497961</v>
      </c>
      <c r="AE46" s="8">
        <v>0</v>
      </c>
      <c r="AF46" s="8">
        <v>7214526</v>
      </c>
      <c r="AG46" s="9">
        <v>16925607</v>
      </c>
      <c r="AH46" s="8">
        <v>1938120</v>
      </c>
      <c r="AI46" s="8">
        <v>0</v>
      </c>
      <c r="AJ46" s="8">
        <v>2914283</v>
      </c>
      <c r="AK46" s="9">
        <v>4852403</v>
      </c>
      <c r="AL46" s="9">
        <v>21778010</v>
      </c>
      <c r="AM46" s="8">
        <v>92984305</v>
      </c>
      <c r="AN46" s="8">
        <v>7062100</v>
      </c>
      <c r="AO46" s="8">
        <v>258242</v>
      </c>
      <c r="AP46" s="9">
        <v>100304647</v>
      </c>
      <c r="AQ46" s="9">
        <v>122082657</v>
      </c>
      <c r="AR46" s="8">
        <v>77739405</v>
      </c>
      <c r="AS46" s="8">
        <v>1899739</v>
      </c>
      <c r="AT46" s="8">
        <v>9121766</v>
      </c>
      <c r="AU46" s="8">
        <v>0</v>
      </c>
      <c r="AV46" s="8">
        <v>0</v>
      </c>
      <c r="AW46" s="8">
        <v>34114</v>
      </c>
      <c r="AX46" s="9">
        <v>88795024</v>
      </c>
      <c r="AY46" s="8">
        <v>2777662</v>
      </c>
      <c r="AZ46" s="8">
        <v>0</v>
      </c>
      <c r="BA46" s="8">
        <v>5502843</v>
      </c>
      <c r="BB46" s="8">
        <v>0</v>
      </c>
      <c r="BC46" s="8">
        <v>0</v>
      </c>
      <c r="BD46" s="9">
        <v>8280505</v>
      </c>
      <c r="BE46" s="9">
        <v>97075529</v>
      </c>
      <c r="BF46" s="8">
        <v>46231280</v>
      </c>
      <c r="BG46" s="8">
        <v>0</v>
      </c>
      <c r="BH46" s="8">
        <v>2330799</v>
      </c>
      <c r="BI46" s="8">
        <v>19766</v>
      </c>
      <c r="BJ46" s="8">
        <v>747768</v>
      </c>
      <c r="BK46" s="8">
        <v>33138425</v>
      </c>
      <c r="BL46" s="8">
        <v>0</v>
      </c>
      <c r="BM46" s="9">
        <v>82468038</v>
      </c>
      <c r="BN46" s="9">
        <v>14607491</v>
      </c>
      <c r="BO46" s="8">
        <v>-1173436</v>
      </c>
      <c r="BP46" s="8">
        <v>630433</v>
      </c>
      <c r="BQ46" s="8">
        <v>14064488</v>
      </c>
      <c r="BR46" s="8">
        <v>0</v>
      </c>
      <c r="BS46" s="8">
        <v>0</v>
      </c>
      <c r="BT46" s="9">
        <v>14064488</v>
      </c>
      <c r="BU46" s="26">
        <f t="shared" si="1"/>
        <v>6.5175910604617984E-2</v>
      </c>
      <c r="BV46" s="26">
        <f t="shared" si="2"/>
        <v>8.5299612428586399E-2</v>
      </c>
      <c r="BW46" s="26">
        <f t="shared" si="3"/>
        <v>0.15047552303320438</v>
      </c>
      <c r="BX46" s="27">
        <f t="shared" si="4"/>
        <v>41.893277804222969</v>
      </c>
      <c r="BY46" s="27">
        <f t="shared" si="5"/>
        <v>33.838945344669071</v>
      </c>
      <c r="BZ46" s="28">
        <f t="shared" si="6"/>
        <v>3.7715020205774601</v>
      </c>
      <c r="CA46" s="27">
        <f t="shared" si="7"/>
        <v>243.36098028034132</v>
      </c>
      <c r="CB46" s="27">
        <f t="shared" si="8"/>
        <v>11.784792253643493</v>
      </c>
      <c r="CC46" s="29">
        <f t="shared" si="9"/>
        <v>0.60621355472330574</v>
      </c>
      <c r="CD46" s="28">
        <f t="shared" si="10"/>
        <v>49.188070558127151</v>
      </c>
      <c r="CE46" s="26">
        <f t="shared" si="11"/>
        <v>0.76165040379158855</v>
      </c>
      <c r="CF46" s="26">
        <f t="shared" si="12"/>
        <v>2.041793601459297E-2</v>
      </c>
    </row>
    <row r="47" spans="1:84" ht="38.25" x14ac:dyDescent="0.25">
      <c r="A47" s="7">
        <v>40</v>
      </c>
      <c r="B47" s="7" t="s">
        <v>177</v>
      </c>
      <c r="C47" s="6" t="s">
        <v>291</v>
      </c>
      <c r="D47" s="7">
        <v>3109</v>
      </c>
      <c r="E47" s="7">
        <v>2024</v>
      </c>
      <c r="F47" s="7" t="s">
        <v>71</v>
      </c>
      <c r="G47" s="7">
        <v>5</v>
      </c>
      <c r="H47" s="7">
        <v>12</v>
      </c>
      <c r="I47" s="7" t="s">
        <v>220</v>
      </c>
      <c r="J47" s="6">
        <f t="shared" si="0"/>
        <v>365</v>
      </c>
      <c r="K47" s="10">
        <v>846693</v>
      </c>
      <c r="L47" s="10">
        <v>2938779</v>
      </c>
      <c r="M47" s="10">
        <v>0</v>
      </c>
      <c r="N47" s="10">
        <v>16455759</v>
      </c>
      <c r="O47" s="10">
        <v>0</v>
      </c>
      <c r="P47" s="10">
        <v>0</v>
      </c>
      <c r="Q47" s="10">
        <v>5446221</v>
      </c>
      <c r="R47" s="9">
        <v>25687452</v>
      </c>
      <c r="S47" s="10">
        <v>21122591</v>
      </c>
      <c r="T47" s="10">
        <v>0</v>
      </c>
      <c r="U47" s="10">
        <v>0</v>
      </c>
      <c r="V47" s="10">
        <v>0</v>
      </c>
      <c r="W47" s="10">
        <v>210893937</v>
      </c>
      <c r="X47" s="10">
        <v>133648964</v>
      </c>
      <c r="Y47" s="9">
        <v>77244973</v>
      </c>
      <c r="Z47" s="10">
        <v>219806232</v>
      </c>
      <c r="AA47" s="9">
        <v>318173796</v>
      </c>
      <c r="AB47" s="9">
        <v>343861248</v>
      </c>
      <c r="AC47" s="10">
        <v>1853146</v>
      </c>
      <c r="AD47" s="10">
        <v>3991168</v>
      </c>
      <c r="AE47" s="10">
        <v>40759507</v>
      </c>
      <c r="AF47" s="10">
        <v>13320762</v>
      </c>
      <c r="AG47" s="9">
        <v>59924583</v>
      </c>
      <c r="AH47" s="10">
        <v>12118618</v>
      </c>
      <c r="AI47" s="10">
        <v>0</v>
      </c>
      <c r="AJ47" s="10">
        <v>58461</v>
      </c>
      <c r="AK47" s="9">
        <v>12177079</v>
      </c>
      <c r="AL47" s="9">
        <v>72101662</v>
      </c>
      <c r="AM47" s="10">
        <v>250636995</v>
      </c>
      <c r="AN47" s="10">
        <v>21122591</v>
      </c>
      <c r="AO47" s="10">
        <v>0</v>
      </c>
      <c r="AP47" s="9">
        <v>271759586</v>
      </c>
      <c r="AQ47" s="9">
        <v>343861248</v>
      </c>
      <c r="AR47" s="10">
        <v>185146570</v>
      </c>
      <c r="AS47" s="10">
        <v>0</v>
      </c>
      <c r="AT47" s="10">
        <v>2698410</v>
      </c>
      <c r="AU47" s="10">
        <v>0</v>
      </c>
      <c r="AV47" s="10">
        <v>0</v>
      </c>
      <c r="AW47" s="10">
        <v>675988</v>
      </c>
      <c r="AX47" s="9">
        <v>188520968</v>
      </c>
      <c r="AY47" s="10">
        <v>3973940</v>
      </c>
      <c r="AZ47" s="10">
        <v>634558</v>
      </c>
      <c r="BA47" s="10">
        <v>0</v>
      </c>
      <c r="BB47" s="10">
        <v>31278016</v>
      </c>
      <c r="BC47" s="10">
        <v>0</v>
      </c>
      <c r="BD47" s="9">
        <v>35886514</v>
      </c>
      <c r="BE47" s="9">
        <v>224407482</v>
      </c>
      <c r="BF47" s="10">
        <v>106119835</v>
      </c>
      <c r="BG47" s="10">
        <v>0</v>
      </c>
      <c r="BH47" s="10">
        <v>6359682</v>
      </c>
      <c r="BI47" s="10">
        <v>243193</v>
      </c>
      <c r="BJ47" s="10">
        <v>3379749</v>
      </c>
      <c r="BK47" s="10">
        <v>67071800</v>
      </c>
      <c r="BL47" s="10">
        <v>0</v>
      </c>
      <c r="BM47" s="9">
        <v>183174259</v>
      </c>
      <c r="BN47" s="9">
        <v>41233223</v>
      </c>
      <c r="BO47" s="10">
        <v>-9239361</v>
      </c>
      <c r="BP47" s="10">
        <v>4425785</v>
      </c>
      <c r="BQ47" s="10">
        <v>36419647</v>
      </c>
      <c r="BR47" s="10">
        <v>0</v>
      </c>
      <c r="BS47" s="10">
        <v>0</v>
      </c>
      <c r="BT47" s="9">
        <v>36419647</v>
      </c>
      <c r="BU47" s="30">
        <f t="shared" si="1"/>
        <v>2.3825894539469945E-2</v>
      </c>
      <c r="BV47" s="30">
        <f t="shared" si="2"/>
        <v>0.1599167446654029</v>
      </c>
      <c r="BW47" s="30">
        <f t="shared" si="3"/>
        <v>0.18374263920487285</v>
      </c>
      <c r="BX47" s="31">
        <f t="shared" si="4"/>
        <v>32.441065664894573</v>
      </c>
      <c r="BY47" s="31">
        <f t="shared" si="5"/>
        <v>115.62290566290176</v>
      </c>
      <c r="BZ47" s="32">
        <f t="shared" si="6"/>
        <v>0.42866300796786522</v>
      </c>
      <c r="CA47" s="31">
        <f t="shared" si="7"/>
        <v>7.8143855752345575</v>
      </c>
      <c r="CB47" s="31">
        <f t="shared" si="8"/>
        <v>21.01503880225458</v>
      </c>
      <c r="CC47" s="29">
        <f t="shared" si="9"/>
        <v>0.66061619055488663</v>
      </c>
      <c r="CD47" s="32">
        <f t="shared" si="10"/>
        <v>22.818875191464738</v>
      </c>
      <c r="CE47" s="30">
        <f t="shared" si="11"/>
        <v>0.7288899125963737</v>
      </c>
      <c r="CF47" s="30">
        <f t="shared" si="12"/>
        <v>4.6121252602889212E-2</v>
      </c>
    </row>
    <row r="48" spans="1:84" ht="38.25" x14ac:dyDescent="0.25">
      <c r="A48" s="6">
        <v>68</v>
      </c>
      <c r="B48" s="6" t="s">
        <v>114</v>
      </c>
      <c r="C48" s="6" t="s">
        <v>291</v>
      </c>
      <c r="D48" s="6">
        <v>6755</v>
      </c>
      <c r="E48" s="6">
        <v>2024</v>
      </c>
      <c r="F48" s="6" t="s">
        <v>71</v>
      </c>
      <c r="G48" s="6">
        <v>5</v>
      </c>
      <c r="H48" s="6">
        <v>12</v>
      </c>
      <c r="I48" s="6" t="s">
        <v>220</v>
      </c>
      <c r="J48" s="6">
        <f t="shared" si="0"/>
        <v>365</v>
      </c>
      <c r="K48" s="8">
        <v>-777000</v>
      </c>
      <c r="L48" s="8">
        <v>0</v>
      </c>
      <c r="M48" s="8">
        <v>0</v>
      </c>
      <c r="N48" s="8">
        <v>24507000</v>
      </c>
      <c r="O48" s="8">
        <v>21164000</v>
      </c>
      <c r="P48" s="8">
        <v>554000</v>
      </c>
      <c r="Q48" s="8">
        <v>7087000</v>
      </c>
      <c r="R48" s="9">
        <v>52535000</v>
      </c>
      <c r="S48" s="8">
        <v>204000</v>
      </c>
      <c r="T48" s="8">
        <v>0</v>
      </c>
      <c r="U48" s="8">
        <v>0</v>
      </c>
      <c r="V48" s="8">
        <v>0</v>
      </c>
      <c r="W48" s="8">
        <v>112595000</v>
      </c>
      <c r="X48" s="8">
        <v>57755000</v>
      </c>
      <c r="Y48" s="9">
        <v>54840000</v>
      </c>
      <c r="Z48" s="8">
        <v>59599000</v>
      </c>
      <c r="AA48" s="9">
        <v>114643000</v>
      </c>
      <c r="AB48" s="9">
        <v>167178000</v>
      </c>
      <c r="AC48" s="8">
        <v>0</v>
      </c>
      <c r="AD48" s="8">
        <v>2077000</v>
      </c>
      <c r="AE48" s="8">
        <v>43558000</v>
      </c>
      <c r="AF48" s="8">
        <v>18567000</v>
      </c>
      <c r="AG48" s="9">
        <v>64202000</v>
      </c>
      <c r="AH48" s="8">
        <v>0</v>
      </c>
      <c r="AI48" s="8">
        <v>22960000</v>
      </c>
      <c r="AJ48" s="8">
        <v>7344000</v>
      </c>
      <c r="AK48" s="9">
        <v>30304000</v>
      </c>
      <c r="AL48" s="9">
        <v>94506000</v>
      </c>
      <c r="AM48" s="8">
        <v>64393000</v>
      </c>
      <c r="AN48" s="8">
        <v>795000</v>
      </c>
      <c r="AO48" s="8">
        <v>7484000</v>
      </c>
      <c r="AP48" s="9">
        <v>72672000</v>
      </c>
      <c r="AQ48" s="9">
        <v>167178000</v>
      </c>
      <c r="AR48" s="8">
        <v>168229000</v>
      </c>
      <c r="AS48" s="8">
        <v>0</v>
      </c>
      <c r="AT48" s="8">
        <v>6922000</v>
      </c>
      <c r="AU48" s="8">
        <v>0</v>
      </c>
      <c r="AV48" s="8">
        <v>0</v>
      </c>
      <c r="AW48" s="8">
        <v>7000</v>
      </c>
      <c r="AX48" s="9">
        <v>175158000</v>
      </c>
      <c r="AY48" s="8">
        <v>10528000</v>
      </c>
      <c r="AZ48" s="8">
        <v>4606000</v>
      </c>
      <c r="BA48" s="8">
        <v>0</v>
      </c>
      <c r="BB48" s="8">
        <v>5458000</v>
      </c>
      <c r="BC48" s="8">
        <v>0</v>
      </c>
      <c r="BD48" s="9">
        <v>20592000</v>
      </c>
      <c r="BE48" s="9">
        <v>195750000</v>
      </c>
      <c r="BF48" s="8">
        <v>96765000</v>
      </c>
      <c r="BG48" s="8">
        <v>0</v>
      </c>
      <c r="BH48" s="8">
        <v>6907000</v>
      </c>
      <c r="BI48" s="8">
        <v>2691000</v>
      </c>
      <c r="BJ48" s="8">
        <v>2009000</v>
      </c>
      <c r="BK48" s="8">
        <v>78042000</v>
      </c>
      <c r="BL48" s="8">
        <v>0</v>
      </c>
      <c r="BM48" s="9">
        <v>186414000</v>
      </c>
      <c r="BN48" s="9">
        <v>9336000</v>
      </c>
      <c r="BO48" s="8">
        <v>-7268000</v>
      </c>
      <c r="BP48" s="8">
        <v>0</v>
      </c>
      <c r="BQ48" s="8">
        <v>2068000</v>
      </c>
      <c r="BR48" s="8">
        <v>0</v>
      </c>
      <c r="BS48" s="8">
        <v>0</v>
      </c>
      <c r="BT48" s="9">
        <v>2068000</v>
      </c>
      <c r="BU48" s="26">
        <f t="shared" si="1"/>
        <v>-5.750191570881226E-2</v>
      </c>
      <c r="BV48" s="26">
        <f t="shared" si="2"/>
        <v>0.10519540229885058</v>
      </c>
      <c r="BW48" s="26">
        <f t="shared" si="3"/>
        <v>4.7693486590038317E-2</v>
      </c>
      <c r="BX48" s="27">
        <f t="shared" si="4"/>
        <v>53.171896640888313</v>
      </c>
      <c r="BY48" s="27">
        <f t="shared" si="5"/>
        <v>128.2441917021084</v>
      </c>
      <c r="BZ48" s="28">
        <f t="shared" si="6"/>
        <v>0.81827668919971341</v>
      </c>
      <c r="CA48" s="27">
        <f t="shared" si="7"/>
        <v>-1.579910532736885</v>
      </c>
      <c r="CB48" s="27">
        <f t="shared" si="8"/>
        <v>8.3618068626031565</v>
      </c>
      <c r="CC48" s="29">
        <f t="shared" si="9"/>
        <v>0.25299834896109158</v>
      </c>
      <c r="CD48" s="28">
        <f t="shared" si="10"/>
        <v>7.0360460795243407</v>
      </c>
      <c r="CE48" s="26">
        <f t="shared" si="11"/>
        <v>0.38517627917548958</v>
      </c>
      <c r="CF48" s="26">
        <f t="shared" si="12"/>
        <v>0</v>
      </c>
    </row>
    <row r="49" spans="1:84" ht="38.25" x14ac:dyDescent="0.25">
      <c r="A49" s="7">
        <v>14496</v>
      </c>
      <c r="B49" s="7" t="s">
        <v>113</v>
      </c>
      <c r="C49" s="6" t="s">
        <v>291</v>
      </c>
      <c r="D49" s="7">
        <v>6755</v>
      </c>
      <c r="E49" s="7">
        <v>2024</v>
      </c>
      <c r="F49" s="7" t="s">
        <v>71</v>
      </c>
      <c r="G49" s="7">
        <v>5</v>
      </c>
      <c r="H49" s="7">
        <v>12</v>
      </c>
      <c r="I49" s="7" t="s">
        <v>220</v>
      </c>
      <c r="J49" s="6">
        <f t="shared" si="0"/>
        <v>365</v>
      </c>
      <c r="K49" s="10">
        <v>2584000</v>
      </c>
      <c r="L49" s="10">
        <v>536000</v>
      </c>
      <c r="M49" s="10">
        <v>0</v>
      </c>
      <c r="N49" s="10">
        <v>43229000</v>
      </c>
      <c r="O49" s="10">
        <v>143191000</v>
      </c>
      <c r="P49" s="10">
        <v>1237000</v>
      </c>
      <c r="Q49" s="10">
        <v>5897000</v>
      </c>
      <c r="R49" s="9">
        <v>196674000</v>
      </c>
      <c r="S49" s="10">
        <v>25287000</v>
      </c>
      <c r="T49" s="10">
        <v>0</v>
      </c>
      <c r="U49" s="10">
        <v>0</v>
      </c>
      <c r="V49" s="10">
        <v>0</v>
      </c>
      <c r="W49" s="10">
        <v>280822000</v>
      </c>
      <c r="X49" s="10">
        <v>168841000</v>
      </c>
      <c r="Y49" s="9">
        <v>111981000</v>
      </c>
      <c r="Z49" s="10">
        <v>89127000</v>
      </c>
      <c r="AA49" s="9">
        <v>226395000</v>
      </c>
      <c r="AB49" s="9">
        <v>423069000</v>
      </c>
      <c r="AC49" s="10">
        <v>0</v>
      </c>
      <c r="AD49" s="10">
        <v>1085000</v>
      </c>
      <c r="AE49" s="10">
        <v>169422000</v>
      </c>
      <c r="AF49" s="10">
        <v>22279000</v>
      </c>
      <c r="AG49" s="9">
        <v>192786000</v>
      </c>
      <c r="AH49" s="10">
        <v>0</v>
      </c>
      <c r="AI49" s="10">
        <v>55560000</v>
      </c>
      <c r="AJ49" s="10">
        <v>4781000</v>
      </c>
      <c r="AK49" s="9">
        <v>60341000</v>
      </c>
      <c r="AL49" s="9">
        <v>253127000</v>
      </c>
      <c r="AM49" s="10">
        <v>135934000</v>
      </c>
      <c r="AN49" s="10">
        <v>8646000</v>
      </c>
      <c r="AO49" s="10">
        <v>25361000</v>
      </c>
      <c r="AP49" s="9">
        <v>169941000</v>
      </c>
      <c r="AQ49" s="9">
        <v>423068000</v>
      </c>
      <c r="AR49" s="10">
        <v>273689000</v>
      </c>
      <c r="AS49" s="10">
        <v>0</v>
      </c>
      <c r="AT49" s="10">
        <v>24331000</v>
      </c>
      <c r="AU49" s="10">
        <v>0</v>
      </c>
      <c r="AV49" s="10">
        <v>0</v>
      </c>
      <c r="AW49" s="10">
        <v>947000</v>
      </c>
      <c r="AX49" s="9">
        <v>298967000</v>
      </c>
      <c r="AY49" s="10">
        <v>757000</v>
      </c>
      <c r="AZ49" s="10">
        <v>793000</v>
      </c>
      <c r="BA49" s="10">
        <v>0</v>
      </c>
      <c r="BB49" s="10">
        <v>11567000</v>
      </c>
      <c r="BC49" s="10">
        <v>0</v>
      </c>
      <c r="BD49" s="9">
        <v>13117000</v>
      </c>
      <c r="BE49" s="9">
        <v>312084000</v>
      </c>
      <c r="BF49" s="10">
        <v>91456000</v>
      </c>
      <c r="BG49" s="10">
        <v>0</v>
      </c>
      <c r="BH49" s="10">
        <v>13079000</v>
      </c>
      <c r="BI49" s="10">
        <v>2825000</v>
      </c>
      <c r="BJ49" s="10">
        <v>4640000</v>
      </c>
      <c r="BK49" s="10">
        <v>174947000</v>
      </c>
      <c r="BL49" s="10">
        <v>0</v>
      </c>
      <c r="BM49" s="9">
        <v>286947000</v>
      </c>
      <c r="BN49" s="9">
        <v>25137000</v>
      </c>
      <c r="BO49" s="10">
        <v>-2122000</v>
      </c>
      <c r="BP49" s="10">
        <v>553000</v>
      </c>
      <c r="BQ49" s="10">
        <v>23568000</v>
      </c>
      <c r="BR49" s="10">
        <v>0</v>
      </c>
      <c r="BS49" s="10">
        <v>0</v>
      </c>
      <c r="BT49" s="9">
        <v>23568000</v>
      </c>
      <c r="BU49" s="30">
        <f t="shared" si="1"/>
        <v>3.8515271529460014E-2</v>
      </c>
      <c r="BV49" s="30">
        <f t="shared" si="2"/>
        <v>4.203035080298894E-2</v>
      </c>
      <c r="BW49" s="30">
        <f t="shared" si="3"/>
        <v>8.0545622332448955E-2</v>
      </c>
      <c r="BX49" s="31">
        <f t="shared" si="4"/>
        <v>57.651513213903371</v>
      </c>
      <c r="BY49" s="31">
        <f t="shared" si="5"/>
        <v>258.15411207815731</v>
      </c>
      <c r="BZ49" s="32">
        <f t="shared" si="6"/>
        <v>1.0201674395443652</v>
      </c>
      <c r="CA49" s="31">
        <f t="shared" si="7"/>
        <v>4.1582076036630786</v>
      </c>
      <c r="CB49" s="31">
        <f t="shared" si="8"/>
        <v>12.909320284425414</v>
      </c>
      <c r="CC49" s="29">
        <f t="shared" si="9"/>
        <v>0.19823016194121978</v>
      </c>
      <c r="CD49" s="32">
        <f t="shared" si="10"/>
        <v>14.52778761061947</v>
      </c>
      <c r="CE49" s="30">
        <f t="shared" si="11"/>
        <v>0.321304562612718</v>
      </c>
      <c r="CF49" s="30">
        <f t="shared" si="12"/>
        <v>0</v>
      </c>
    </row>
    <row r="50" spans="1:84" ht="38.25" x14ac:dyDescent="0.25">
      <c r="A50" s="6">
        <v>73</v>
      </c>
      <c r="B50" s="6" t="s">
        <v>135</v>
      </c>
      <c r="C50" s="6" t="s">
        <v>291</v>
      </c>
      <c r="D50" s="6">
        <v>12807</v>
      </c>
      <c r="E50" s="6">
        <v>2024</v>
      </c>
      <c r="F50" s="6" t="s">
        <v>71</v>
      </c>
      <c r="G50" s="6">
        <v>5</v>
      </c>
      <c r="H50" s="6">
        <v>12</v>
      </c>
      <c r="I50" s="6" t="s">
        <v>220</v>
      </c>
      <c r="J50" s="6">
        <f t="shared" si="0"/>
        <v>365</v>
      </c>
      <c r="K50" s="8">
        <v>6931618</v>
      </c>
      <c r="L50" s="8">
        <v>0</v>
      </c>
      <c r="M50" s="8">
        <v>0</v>
      </c>
      <c r="N50" s="8">
        <v>18213816</v>
      </c>
      <c r="O50" s="8">
        <v>21077759</v>
      </c>
      <c r="P50" s="8">
        <v>0</v>
      </c>
      <c r="Q50" s="8">
        <v>4442296</v>
      </c>
      <c r="R50" s="9">
        <v>50665489</v>
      </c>
      <c r="S50" s="8">
        <v>6028972</v>
      </c>
      <c r="T50" s="8">
        <v>0</v>
      </c>
      <c r="U50" s="8">
        <v>0</v>
      </c>
      <c r="V50" s="8">
        <v>0</v>
      </c>
      <c r="W50" s="8">
        <v>143028599</v>
      </c>
      <c r="X50" s="8">
        <v>85639476</v>
      </c>
      <c r="Y50" s="9">
        <v>57389123</v>
      </c>
      <c r="Z50" s="8">
        <v>3205411</v>
      </c>
      <c r="AA50" s="9">
        <v>66623506</v>
      </c>
      <c r="AB50" s="9">
        <v>117288995</v>
      </c>
      <c r="AC50" s="8">
        <v>2370658</v>
      </c>
      <c r="AD50" s="8">
        <v>1027896</v>
      </c>
      <c r="AE50" s="8">
        <v>0</v>
      </c>
      <c r="AF50" s="8">
        <v>42118569</v>
      </c>
      <c r="AG50" s="9">
        <v>45517123</v>
      </c>
      <c r="AH50" s="8">
        <v>51995107</v>
      </c>
      <c r="AI50" s="8">
        <v>0</v>
      </c>
      <c r="AJ50" s="8">
        <v>34191654</v>
      </c>
      <c r="AK50" s="9">
        <v>86186761</v>
      </c>
      <c r="AL50" s="9">
        <v>131703884</v>
      </c>
      <c r="AM50" s="8">
        <v>-19871789</v>
      </c>
      <c r="AN50" s="8">
        <v>0</v>
      </c>
      <c r="AO50" s="8">
        <v>5456900</v>
      </c>
      <c r="AP50" s="9">
        <v>-14414889</v>
      </c>
      <c r="AQ50" s="9">
        <v>117288995</v>
      </c>
      <c r="AR50" s="8">
        <v>155952541</v>
      </c>
      <c r="AS50" s="8">
        <v>0</v>
      </c>
      <c r="AT50" s="8">
        <v>35881500</v>
      </c>
      <c r="AU50" s="8">
        <v>0</v>
      </c>
      <c r="AV50" s="8">
        <v>0</v>
      </c>
      <c r="AW50" s="8">
        <v>0</v>
      </c>
      <c r="AX50" s="9">
        <v>191834041</v>
      </c>
      <c r="AY50" s="8">
        <v>81955</v>
      </c>
      <c r="AZ50" s="8">
        <v>0</v>
      </c>
      <c r="BA50" s="8">
        <v>0</v>
      </c>
      <c r="BB50" s="8">
        <v>0</v>
      </c>
      <c r="BC50" s="8">
        <v>0</v>
      </c>
      <c r="BD50" s="9">
        <v>81955</v>
      </c>
      <c r="BE50" s="9">
        <v>191915996</v>
      </c>
      <c r="BF50" s="8">
        <v>90190697</v>
      </c>
      <c r="BG50" s="8">
        <v>0</v>
      </c>
      <c r="BH50" s="8">
        <v>4965498</v>
      </c>
      <c r="BI50" s="8">
        <v>1580298</v>
      </c>
      <c r="BJ50" s="8">
        <v>3194587</v>
      </c>
      <c r="BK50" s="8">
        <v>102425194</v>
      </c>
      <c r="BL50" s="8">
        <v>0</v>
      </c>
      <c r="BM50" s="9">
        <v>202356274</v>
      </c>
      <c r="BN50" s="9">
        <v>-10440278</v>
      </c>
      <c r="BO50" s="8">
        <v>11654920</v>
      </c>
      <c r="BP50" s="8">
        <v>0</v>
      </c>
      <c r="BQ50" s="8">
        <v>1214642</v>
      </c>
      <c r="BR50" s="8">
        <v>0</v>
      </c>
      <c r="BS50" s="8">
        <v>0</v>
      </c>
      <c r="BT50" s="9">
        <v>1214642</v>
      </c>
      <c r="BU50" s="26">
        <f t="shared" si="1"/>
        <v>-5.4827284954402651E-2</v>
      </c>
      <c r="BV50" s="26">
        <f t="shared" si="2"/>
        <v>4.2703579539039573E-4</v>
      </c>
      <c r="BW50" s="26">
        <f t="shared" si="3"/>
        <v>-5.4400249159012259E-2</v>
      </c>
      <c r="BX50" s="27">
        <f t="shared" si="4"/>
        <v>42.628627897765384</v>
      </c>
      <c r="BY50" s="27">
        <f t="shared" si="5"/>
        <v>82.930025098044027</v>
      </c>
      <c r="BZ50" s="28">
        <f t="shared" si="6"/>
        <v>1.1131083350764504</v>
      </c>
      <c r="CA50" s="27">
        <f t="shared" si="7"/>
        <v>12.817420455350963</v>
      </c>
      <c r="CB50" s="27">
        <f t="shared" si="8"/>
        <v>17.246905748426443</v>
      </c>
      <c r="CC50" s="29">
        <f t="shared" si="9"/>
        <v>-5.6144547201925341E-2</v>
      </c>
      <c r="CD50" s="28">
        <f t="shared" si="10"/>
        <v>-0.98570624426088271</v>
      </c>
      <c r="CE50" s="26">
        <f t="shared" si="11"/>
        <v>-0.16942586130949455</v>
      </c>
      <c r="CF50" s="26">
        <f t="shared" si="12"/>
        <v>1.6186094786348035</v>
      </c>
    </row>
    <row r="51" spans="1:84" ht="38.25" x14ac:dyDescent="0.25">
      <c r="A51" s="7">
        <v>77</v>
      </c>
      <c r="B51" s="7" t="s">
        <v>180</v>
      </c>
      <c r="C51" s="6" t="s">
        <v>291</v>
      </c>
      <c r="D51" s="7">
        <v>12767</v>
      </c>
      <c r="E51" s="7">
        <v>2024</v>
      </c>
      <c r="F51" s="7" t="s">
        <v>71</v>
      </c>
      <c r="G51" s="7">
        <v>5</v>
      </c>
      <c r="H51" s="7">
        <v>12</v>
      </c>
      <c r="I51" s="7" t="s">
        <v>220</v>
      </c>
      <c r="J51" s="6">
        <f t="shared" si="0"/>
        <v>365</v>
      </c>
      <c r="K51" s="10">
        <v>15844992</v>
      </c>
      <c r="L51" s="10">
        <v>5568889</v>
      </c>
      <c r="M51" s="10">
        <v>0</v>
      </c>
      <c r="N51" s="10">
        <v>27817218</v>
      </c>
      <c r="O51" s="10">
        <v>17685</v>
      </c>
      <c r="P51" s="10">
        <v>0</v>
      </c>
      <c r="Q51" s="10">
        <v>8080587</v>
      </c>
      <c r="R51" s="9">
        <v>57329371</v>
      </c>
      <c r="S51" s="10">
        <v>3936324</v>
      </c>
      <c r="T51" s="10">
        <v>0</v>
      </c>
      <c r="U51" s="10">
        <v>4110155</v>
      </c>
      <c r="V51" s="10">
        <v>0</v>
      </c>
      <c r="W51" s="10">
        <v>187840992</v>
      </c>
      <c r="X51" s="10">
        <v>128695081</v>
      </c>
      <c r="Y51" s="9">
        <v>59145911</v>
      </c>
      <c r="Z51" s="10">
        <v>4822897</v>
      </c>
      <c r="AA51" s="9">
        <v>72015287</v>
      </c>
      <c r="AB51" s="9">
        <v>129344658</v>
      </c>
      <c r="AC51" s="10">
        <v>2174686</v>
      </c>
      <c r="AD51" s="10">
        <v>9434746</v>
      </c>
      <c r="AE51" s="10">
        <v>0</v>
      </c>
      <c r="AF51" s="10">
        <v>53930184</v>
      </c>
      <c r="AG51" s="9">
        <v>65539616</v>
      </c>
      <c r="AH51" s="10">
        <v>19251761</v>
      </c>
      <c r="AI51" s="10">
        <v>0</v>
      </c>
      <c r="AJ51" s="10">
        <v>5092409</v>
      </c>
      <c r="AK51" s="9">
        <v>24344170</v>
      </c>
      <c r="AL51" s="9">
        <v>89883786</v>
      </c>
      <c r="AM51" s="10">
        <v>34109615</v>
      </c>
      <c r="AN51" s="10">
        <v>2538498</v>
      </c>
      <c r="AO51" s="10">
        <v>2812759</v>
      </c>
      <c r="AP51" s="9">
        <v>39460872</v>
      </c>
      <c r="AQ51" s="9">
        <v>129344658</v>
      </c>
      <c r="AR51" s="10">
        <v>217848080</v>
      </c>
      <c r="AS51" s="10">
        <v>0</v>
      </c>
      <c r="AT51" s="10">
        <v>36637706</v>
      </c>
      <c r="AU51" s="10">
        <v>0</v>
      </c>
      <c r="AV51" s="10">
        <v>5911692</v>
      </c>
      <c r="AW51" s="10">
        <v>36732</v>
      </c>
      <c r="AX51" s="9">
        <v>260434210</v>
      </c>
      <c r="AY51" s="10">
        <v>572896</v>
      </c>
      <c r="AZ51" s="10">
        <v>95167</v>
      </c>
      <c r="BA51" s="10">
        <v>616690</v>
      </c>
      <c r="BB51" s="10">
        <v>32306</v>
      </c>
      <c r="BC51" s="10">
        <v>-3200888</v>
      </c>
      <c r="BD51" s="9">
        <v>-1883829</v>
      </c>
      <c r="BE51" s="9">
        <v>258550381</v>
      </c>
      <c r="BF51" s="10">
        <v>156556545</v>
      </c>
      <c r="BG51" s="10">
        <v>0</v>
      </c>
      <c r="BH51" s="10">
        <v>6272743</v>
      </c>
      <c r="BI51" s="10">
        <v>843804</v>
      </c>
      <c r="BJ51" s="10">
        <v>3866801</v>
      </c>
      <c r="BK51" s="10">
        <v>89017641</v>
      </c>
      <c r="BL51" s="10">
        <v>0</v>
      </c>
      <c r="BM51" s="9">
        <v>256557534</v>
      </c>
      <c r="BN51" s="9">
        <v>1992847</v>
      </c>
      <c r="BO51" s="10">
        <v>-1210000</v>
      </c>
      <c r="BP51" s="10">
        <v>76746</v>
      </c>
      <c r="BQ51" s="10">
        <v>859593</v>
      </c>
      <c r="BR51" s="10">
        <v>-2774233</v>
      </c>
      <c r="BS51" s="10">
        <v>0</v>
      </c>
      <c r="BT51" s="9">
        <v>-1914640</v>
      </c>
      <c r="BU51" s="30">
        <f t="shared" si="1"/>
        <v>1.4993890107630513E-2</v>
      </c>
      <c r="BV51" s="30">
        <f t="shared" si="2"/>
        <v>-7.2861196054474194E-3</v>
      </c>
      <c r="BW51" s="30">
        <f t="shared" si="3"/>
        <v>7.7077705021830929E-3</v>
      </c>
      <c r="BX51" s="31">
        <f t="shared" si="4"/>
        <v>46.607179507847853</v>
      </c>
      <c r="BY51" s="31">
        <f t="shared" si="5"/>
        <v>82.096682651436112</v>
      </c>
      <c r="BZ51" s="32">
        <f t="shared" si="6"/>
        <v>0.87472851534558882</v>
      </c>
      <c r="CA51" s="31">
        <f t="shared" si="7"/>
        <v>31.228691658695311</v>
      </c>
      <c r="CB51" s="31">
        <f t="shared" si="8"/>
        <v>20.516555675882145</v>
      </c>
      <c r="CC51" s="29">
        <f t="shared" si="9"/>
        <v>9.0208465419779657E-2</v>
      </c>
      <c r="CD51" s="32">
        <f t="shared" si="10"/>
        <v>2.8135604225954038</v>
      </c>
      <c r="CE51" s="30">
        <f t="shared" si="11"/>
        <v>0.26371104556942737</v>
      </c>
      <c r="CF51" s="30">
        <f t="shared" si="12"/>
        <v>0.36078082019474161</v>
      </c>
    </row>
    <row r="52" spans="1:84" ht="38.25" x14ac:dyDescent="0.25">
      <c r="A52" s="6">
        <v>6546</v>
      </c>
      <c r="B52" s="6" t="s">
        <v>160</v>
      </c>
      <c r="C52" s="6" t="s">
        <v>291</v>
      </c>
      <c r="D52" s="6">
        <v>16665</v>
      </c>
      <c r="E52" s="6">
        <v>2024</v>
      </c>
      <c r="F52" s="6" t="s">
        <v>71</v>
      </c>
      <c r="G52" s="6">
        <v>5</v>
      </c>
      <c r="H52" s="6">
        <v>12</v>
      </c>
      <c r="I52" s="6" t="s">
        <v>220</v>
      </c>
      <c r="J52" s="6">
        <f t="shared" si="0"/>
        <v>365</v>
      </c>
      <c r="K52" s="8">
        <v>235000</v>
      </c>
      <c r="L52" s="8">
        <v>388153000</v>
      </c>
      <c r="M52" s="8">
        <v>0</v>
      </c>
      <c r="N52" s="8">
        <v>151291000</v>
      </c>
      <c r="O52" s="8">
        <v>0</v>
      </c>
      <c r="P52" s="8">
        <v>0</v>
      </c>
      <c r="Q52" s="8">
        <v>120984000</v>
      </c>
      <c r="R52" s="9">
        <v>660663000</v>
      </c>
      <c r="S52" s="8">
        <v>145685000</v>
      </c>
      <c r="T52" s="8">
        <v>0</v>
      </c>
      <c r="U52" s="8">
        <v>0</v>
      </c>
      <c r="V52" s="8">
        <v>0</v>
      </c>
      <c r="W52" s="8">
        <v>1513964000</v>
      </c>
      <c r="X52" s="8">
        <v>1097340000</v>
      </c>
      <c r="Y52" s="9">
        <v>416624000</v>
      </c>
      <c r="Z52" s="8">
        <v>38223000</v>
      </c>
      <c r="AA52" s="9">
        <v>600532000</v>
      </c>
      <c r="AB52" s="9">
        <v>1261195000</v>
      </c>
      <c r="AC52" s="8">
        <v>7645000</v>
      </c>
      <c r="AD52" s="8">
        <v>0</v>
      </c>
      <c r="AE52" s="8">
        <v>0</v>
      </c>
      <c r="AF52" s="8">
        <v>280500000</v>
      </c>
      <c r="AG52" s="9">
        <v>288145000</v>
      </c>
      <c r="AH52" s="8">
        <v>256860000</v>
      </c>
      <c r="AI52" s="8">
        <v>0</v>
      </c>
      <c r="AJ52" s="8">
        <v>131479000</v>
      </c>
      <c r="AK52" s="9">
        <v>388339000</v>
      </c>
      <c r="AL52" s="9">
        <v>676484000</v>
      </c>
      <c r="AM52" s="8">
        <v>437463000</v>
      </c>
      <c r="AN52" s="8">
        <v>61227000</v>
      </c>
      <c r="AO52" s="8">
        <v>86021000</v>
      </c>
      <c r="AP52" s="9">
        <v>584711000</v>
      </c>
      <c r="AQ52" s="9">
        <v>1261195000</v>
      </c>
      <c r="AR52" s="8">
        <v>1161877000</v>
      </c>
      <c r="AS52" s="8">
        <v>0</v>
      </c>
      <c r="AT52" s="8">
        <v>87296000</v>
      </c>
      <c r="AU52" s="8">
        <v>0</v>
      </c>
      <c r="AV52" s="8">
        <v>0</v>
      </c>
      <c r="AW52" s="8">
        <v>0</v>
      </c>
      <c r="AX52" s="9">
        <v>1249173000</v>
      </c>
      <c r="AY52" s="8">
        <v>29431000</v>
      </c>
      <c r="AZ52" s="8">
        <v>0</v>
      </c>
      <c r="BA52" s="8">
        <v>28701000</v>
      </c>
      <c r="BB52" s="8">
        <v>-10671000</v>
      </c>
      <c r="BC52" s="8">
        <v>0</v>
      </c>
      <c r="BD52" s="9">
        <v>47461000</v>
      </c>
      <c r="BE52" s="9">
        <v>1296634000</v>
      </c>
      <c r="BF52" s="8">
        <v>501127000</v>
      </c>
      <c r="BG52" s="8">
        <v>0</v>
      </c>
      <c r="BH52" s="8">
        <v>63164000</v>
      </c>
      <c r="BI52" s="8">
        <v>9198000</v>
      </c>
      <c r="BJ52" s="8">
        <v>17234000</v>
      </c>
      <c r="BK52" s="8">
        <v>558706000</v>
      </c>
      <c r="BL52" s="8">
        <v>0</v>
      </c>
      <c r="BM52" s="9">
        <v>1149429000</v>
      </c>
      <c r="BN52" s="9">
        <v>147205000</v>
      </c>
      <c r="BO52" s="8">
        <v>-72454000</v>
      </c>
      <c r="BP52" s="8">
        <v>7680000</v>
      </c>
      <c r="BQ52" s="8">
        <v>82431000</v>
      </c>
      <c r="BR52" s="8">
        <v>5240000</v>
      </c>
      <c r="BS52" s="8">
        <v>0</v>
      </c>
      <c r="BT52" s="9">
        <v>87671000</v>
      </c>
      <c r="BU52" s="26">
        <f t="shared" si="1"/>
        <v>7.6925331280839462E-2</v>
      </c>
      <c r="BV52" s="26">
        <f t="shared" si="2"/>
        <v>3.6603235762751866E-2</v>
      </c>
      <c r="BW52" s="26">
        <f t="shared" si="3"/>
        <v>0.11352856704359134</v>
      </c>
      <c r="BX52" s="27">
        <f t="shared" si="4"/>
        <v>47.527591130558569</v>
      </c>
      <c r="BY52" s="27">
        <f t="shared" si="5"/>
        <v>97.647523320276264</v>
      </c>
      <c r="BZ52" s="28">
        <f t="shared" si="6"/>
        <v>2.2928143816481286</v>
      </c>
      <c r="CA52" s="27">
        <f t="shared" si="7"/>
        <v>130.50371686466929</v>
      </c>
      <c r="CB52" s="27">
        <f t="shared" si="8"/>
        <v>17.37287062250649</v>
      </c>
      <c r="CC52" s="29">
        <f t="shared" si="9"/>
        <v>0.33333272171814937</v>
      </c>
      <c r="CD52" s="28">
        <f t="shared" si="10"/>
        <v>11.332066733954759</v>
      </c>
      <c r="CE52" s="26">
        <f t="shared" si="11"/>
        <v>0.34686388702777921</v>
      </c>
      <c r="CF52" s="26">
        <f t="shared" si="12"/>
        <v>0.36994309564856703</v>
      </c>
    </row>
    <row r="53" spans="1:84" ht="38.25" x14ac:dyDescent="0.25">
      <c r="A53" s="7">
        <v>83</v>
      </c>
      <c r="B53" s="7" t="s">
        <v>141</v>
      </c>
      <c r="C53" s="6" t="s">
        <v>291</v>
      </c>
      <c r="D53" s="7">
        <v>13156</v>
      </c>
      <c r="E53" s="7">
        <v>2024</v>
      </c>
      <c r="F53" s="7" t="s">
        <v>71</v>
      </c>
      <c r="G53" s="7">
        <v>5</v>
      </c>
      <c r="H53" s="7">
        <v>12</v>
      </c>
      <c r="I53" s="7" t="s">
        <v>220</v>
      </c>
      <c r="J53" s="6">
        <f t="shared" si="0"/>
        <v>365</v>
      </c>
      <c r="K53" s="10">
        <v>46613000</v>
      </c>
      <c r="L53" s="10">
        <v>0</v>
      </c>
      <c r="M53" s="10">
        <v>3136000</v>
      </c>
      <c r="N53" s="10">
        <v>40255000</v>
      </c>
      <c r="O53" s="10">
        <v>19026000</v>
      </c>
      <c r="P53" s="10">
        <v>14273000</v>
      </c>
      <c r="Q53" s="10">
        <v>18650000</v>
      </c>
      <c r="R53" s="9">
        <v>141953000</v>
      </c>
      <c r="S53" s="10">
        <v>13058000</v>
      </c>
      <c r="T53" s="10">
        <v>0</v>
      </c>
      <c r="U53" s="10">
        <v>0</v>
      </c>
      <c r="V53" s="10">
        <v>20313000</v>
      </c>
      <c r="W53" s="10">
        <v>274940000</v>
      </c>
      <c r="X53" s="10">
        <v>192255000</v>
      </c>
      <c r="Y53" s="9">
        <v>82685000</v>
      </c>
      <c r="Z53" s="10">
        <v>43533000</v>
      </c>
      <c r="AA53" s="9">
        <v>159589000</v>
      </c>
      <c r="AB53" s="9">
        <v>301542000</v>
      </c>
      <c r="AC53" s="10">
        <v>1562000</v>
      </c>
      <c r="AD53" s="10">
        <v>3594000</v>
      </c>
      <c r="AE53" s="10">
        <v>2214000</v>
      </c>
      <c r="AF53" s="10">
        <v>121085000</v>
      </c>
      <c r="AG53" s="9">
        <v>128455000</v>
      </c>
      <c r="AH53" s="10">
        <v>67168000</v>
      </c>
      <c r="AI53" s="10">
        <v>0</v>
      </c>
      <c r="AJ53" s="10">
        <v>77249000</v>
      </c>
      <c r="AK53" s="9">
        <v>144417000</v>
      </c>
      <c r="AL53" s="9">
        <v>272872000</v>
      </c>
      <c r="AM53" s="10">
        <v>27570000</v>
      </c>
      <c r="AN53" s="10">
        <v>0</v>
      </c>
      <c r="AO53" s="10">
        <v>1100000</v>
      </c>
      <c r="AP53" s="9">
        <v>28670000</v>
      </c>
      <c r="AQ53" s="9">
        <v>301542000</v>
      </c>
      <c r="AR53" s="10">
        <v>306692000</v>
      </c>
      <c r="AS53" s="10">
        <v>0</v>
      </c>
      <c r="AT53" s="10">
        <v>23584000</v>
      </c>
      <c r="AU53" s="10">
        <v>0</v>
      </c>
      <c r="AV53" s="10">
        <v>0</v>
      </c>
      <c r="AW53" s="10">
        <v>0</v>
      </c>
      <c r="AX53" s="9">
        <v>330276000</v>
      </c>
      <c r="AY53" s="10">
        <v>695000</v>
      </c>
      <c r="AZ53" s="10">
        <v>27000</v>
      </c>
      <c r="BA53" s="10">
        <v>456000</v>
      </c>
      <c r="BB53" s="10">
        <v>0</v>
      </c>
      <c r="BC53" s="10">
        <v>3060000</v>
      </c>
      <c r="BD53" s="9">
        <v>4238000</v>
      </c>
      <c r="BE53" s="9">
        <v>334514000</v>
      </c>
      <c r="BF53" s="10">
        <v>150477000</v>
      </c>
      <c r="BG53" s="10">
        <v>0</v>
      </c>
      <c r="BH53" s="10">
        <v>11733000</v>
      </c>
      <c r="BI53" s="10">
        <v>3680000</v>
      </c>
      <c r="BJ53" s="10">
        <v>8190804</v>
      </c>
      <c r="BK53" s="10">
        <v>165453196</v>
      </c>
      <c r="BL53" s="10">
        <v>0</v>
      </c>
      <c r="BM53" s="9">
        <v>339534000</v>
      </c>
      <c r="BN53" s="9">
        <v>-5020000</v>
      </c>
      <c r="BO53" s="10">
        <v>0</v>
      </c>
      <c r="BP53" s="10">
        <v>-3715000</v>
      </c>
      <c r="BQ53" s="10">
        <v>-8735000</v>
      </c>
      <c r="BR53" s="10">
        <v>0</v>
      </c>
      <c r="BS53" s="10">
        <v>0</v>
      </c>
      <c r="BT53" s="9">
        <v>-8735000</v>
      </c>
      <c r="BU53" s="30">
        <f t="shared" si="1"/>
        <v>-2.7675971708209523E-2</v>
      </c>
      <c r="BV53" s="30">
        <f t="shared" si="2"/>
        <v>1.2669125955864328E-2</v>
      </c>
      <c r="BW53" s="30">
        <f t="shared" si="3"/>
        <v>-1.5006845752345193E-2</v>
      </c>
      <c r="BX53" s="31">
        <f t="shared" si="4"/>
        <v>47.908243449454176</v>
      </c>
      <c r="BY53" s="31">
        <f t="shared" si="5"/>
        <v>140.60880041712818</v>
      </c>
      <c r="BZ53" s="32">
        <f t="shared" si="6"/>
        <v>1.105079599859873</v>
      </c>
      <c r="CA53" s="31">
        <f t="shared" si="7"/>
        <v>51.902663506212605</v>
      </c>
      <c r="CB53" s="31">
        <f t="shared" si="8"/>
        <v>16.385834824852978</v>
      </c>
      <c r="CC53" s="29">
        <f t="shared" si="9"/>
        <v>3.1984991539849607E-2</v>
      </c>
      <c r="CD53" s="32">
        <f t="shared" si="10"/>
        <v>1.8956505150705838</v>
      </c>
      <c r="CE53" s="30">
        <f t="shared" si="11"/>
        <v>9.1430049545336969E-2</v>
      </c>
      <c r="CF53" s="30">
        <f t="shared" si="12"/>
        <v>0.70898689016023142</v>
      </c>
    </row>
    <row r="54" spans="1:84" ht="38.25" x14ac:dyDescent="0.25">
      <c r="A54" s="6">
        <v>85</v>
      </c>
      <c r="B54" s="6" t="s">
        <v>127</v>
      </c>
      <c r="C54" s="6" t="s">
        <v>291</v>
      </c>
      <c r="D54" s="6">
        <v>12775</v>
      </c>
      <c r="E54" s="6">
        <v>2024</v>
      </c>
      <c r="F54" s="6" t="s">
        <v>71</v>
      </c>
      <c r="G54" s="6">
        <v>5</v>
      </c>
      <c r="H54" s="6">
        <v>12</v>
      </c>
      <c r="I54" s="6" t="s">
        <v>220</v>
      </c>
      <c r="J54" s="6">
        <f t="shared" si="0"/>
        <v>365</v>
      </c>
      <c r="K54" s="8">
        <v>14217000</v>
      </c>
      <c r="L54" s="8">
        <v>0</v>
      </c>
      <c r="M54" s="8">
        <v>1611000</v>
      </c>
      <c r="N54" s="8">
        <v>61816000</v>
      </c>
      <c r="O54" s="8">
        <v>12856000</v>
      </c>
      <c r="P54" s="8">
        <v>1147000</v>
      </c>
      <c r="Q54" s="8">
        <v>11192000</v>
      </c>
      <c r="R54" s="9">
        <v>102839000</v>
      </c>
      <c r="S54" s="8">
        <v>9289000</v>
      </c>
      <c r="T54" s="8">
        <v>0</v>
      </c>
      <c r="U54" s="8">
        <v>0</v>
      </c>
      <c r="V54" s="8">
        <v>19001000</v>
      </c>
      <c r="W54" s="8">
        <v>603440000</v>
      </c>
      <c r="X54" s="8">
        <v>385716000</v>
      </c>
      <c r="Y54" s="9">
        <v>217724000</v>
      </c>
      <c r="Z54" s="8">
        <v>34934000</v>
      </c>
      <c r="AA54" s="9">
        <v>280948000</v>
      </c>
      <c r="AB54" s="9">
        <v>383787000</v>
      </c>
      <c r="AC54" s="8">
        <v>2521000</v>
      </c>
      <c r="AD54" s="8">
        <v>29000</v>
      </c>
      <c r="AE54" s="8">
        <v>4750000</v>
      </c>
      <c r="AF54" s="8">
        <v>93955000</v>
      </c>
      <c r="AG54" s="9">
        <v>101255000</v>
      </c>
      <c r="AH54" s="8">
        <v>74041000</v>
      </c>
      <c r="AI54" s="8">
        <v>0</v>
      </c>
      <c r="AJ54" s="8">
        <v>31615000</v>
      </c>
      <c r="AK54" s="9">
        <v>105656000</v>
      </c>
      <c r="AL54" s="9">
        <v>206911000</v>
      </c>
      <c r="AM54" s="8">
        <v>168191000</v>
      </c>
      <c r="AN54" s="8">
        <v>3960000</v>
      </c>
      <c r="AO54" s="8">
        <v>4725000</v>
      </c>
      <c r="AP54" s="9">
        <v>176876000</v>
      </c>
      <c r="AQ54" s="9">
        <v>383787000</v>
      </c>
      <c r="AR54" s="8">
        <v>547749000</v>
      </c>
      <c r="AS54" s="8">
        <v>0</v>
      </c>
      <c r="AT54" s="8">
        <v>42900000</v>
      </c>
      <c r="AU54" s="8">
        <v>0</v>
      </c>
      <c r="AV54" s="8">
        <v>0</v>
      </c>
      <c r="AW54" s="8">
        <v>1369000</v>
      </c>
      <c r="AX54" s="9">
        <v>592018000</v>
      </c>
      <c r="AY54" s="8">
        <v>322000</v>
      </c>
      <c r="AZ54" s="8">
        <v>160000</v>
      </c>
      <c r="BA54" s="8">
        <v>0</v>
      </c>
      <c r="BB54" s="8">
        <v>0</v>
      </c>
      <c r="BC54" s="8">
        <v>-2049000</v>
      </c>
      <c r="BD54" s="9">
        <v>-1567000</v>
      </c>
      <c r="BE54" s="9">
        <v>590451000</v>
      </c>
      <c r="BF54" s="8">
        <v>296595000</v>
      </c>
      <c r="BG54" s="8">
        <v>0</v>
      </c>
      <c r="BH54" s="8">
        <v>24180000</v>
      </c>
      <c r="BI54" s="8">
        <v>10399000</v>
      </c>
      <c r="BJ54" s="8">
        <v>25185000</v>
      </c>
      <c r="BK54" s="8">
        <v>256574000</v>
      </c>
      <c r="BL54" s="8">
        <v>0</v>
      </c>
      <c r="BM54" s="9">
        <v>612933000</v>
      </c>
      <c r="BN54" s="9">
        <v>-22482000</v>
      </c>
      <c r="BO54" s="8">
        <v>107793000</v>
      </c>
      <c r="BP54" s="8">
        <v>66000</v>
      </c>
      <c r="BQ54" s="8">
        <v>85377000</v>
      </c>
      <c r="BR54" s="8">
        <v>8546000</v>
      </c>
      <c r="BS54" s="8">
        <v>0</v>
      </c>
      <c r="BT54" s="9">
        <v>93923000</v>
      </c>
      <c r="BU54" s="26">
        <f t="shared" si="1"/>
        <v>-3.5422075667582917E-2</v>
      </c>
      <c r="BV54" s="26">
        <f t="shared" si="2"/>
        <v>-2.6539035415301185E-3</v>
      </c>
      <c r="BW54" s="26">
        <f t="shared" si="3"/>
        <v>-3.8075979209113035E-2</v>
      </c>
      <c r="BX54" s="27">
        <f t="shared" si="4"/>
        <v>41.191932801337842</v>
      </c>
      <c r="BY54" s="27">
        <f t="shared" si="5"/>
        <v>63.883866974206114</v>
      </c>
      <c r="BZ54" s="28">
        <f t="shared" si="6"/>
        <v>1.0156436719174362</v>
      </c>
      <c r="CA54" s="27">
        <f t="shared" si="7"/>
        <v>8.8138913941839796</v>
      </c>
      <c r="CB54" s="27">
        <f t="shared" si="8"/>
        <v>15.951861042183623</v>
      </c>
      <c r="CC54" s="29">
        <f t="shared" si="9"/>
        <v>9.6864731653888286E-3</v>
      </c>
      <c r="CD54" s="28">
        <f t="shared" si="10"/>
        <v>0.93630030959752319</v>
      </c>
      <c r="CE54" s="26">
        <f t="shared" si="11"/>
        <v>0.43824048235088736</v>
      </c>
      <c r="CF54" s="26">
        <f t="shared" si="12"/>
        <v>0.30566151458106278</v>
      </c>
    </row>
    <row r="55" spans="1:84" ht="38.25" x14ac:dyDescent="0.25">
      <c r="A55" s="7">
        <v>133</v>
      </c>
      <c r="B55" s="7" t="s">
        <v>112</v>
      </c>
      <c r="C55" s="6" t="s">
        <v>291</v>
      </c>
      <c r="D55" s="7">
        <v>6755</v>
      </c>
      <c r="E55" s="7">
        <v>2024</v>
      </c>
      <c r="F55" s="7" t="s">
        <v>71</v>
      </c>
      <c r="G55" s="7">
        <v>5</v>
      </c>
      <c r="H55" s="7">
        <v>12</v>
      </c>
      <c r="I55" s="7" t="s">
        <v>220</v>
      </c>
      <c r="J55" s="6">
        <f t="shared" si="0"/>
        <v>365</v>
      </c>
      <c r="K55" s="10">
        <v>1849000</v>
      </c>
      <c r="L55" s="10">
        <v>453000</v>
      </c>
      <c r="M55" s="10">
        <v>0</v>
      </c>
      <c r="N55" s="10">
        <v>17447000</v>
      </c>
      <c r="O55" s="10">
        <v>69829000</v>
      </c>
      <c r="P55" s="10">
        <v>557000</v>
      </c>
      <c r="Q55" s="10">
        <v>2099000</v>
      </c>
      <c r="R55" s="9">
        <v>92234000</v>
      </c>
      <c r="S55" s="10">
        <v>5958000</v>
      </c>
      <c r="T55" s="10">
        <v>0</v>
      </c>
      <c r="U55" s="10">
        <v>0</v>
      </c>
      <c r="V55" s="10">
        <v>0</v>
      </c>
      <c r="W55" s="10">
        <v>71370000</v>
      </c>
      <c r="X55" s="10">
        <v>41323000</v>
      </c>
      <c r="Y55" s="9">
        <v>30047000</v>
      </c>
      <c r="Z55" s="10">
        <v>26424000</v>
      </c>
      <c r="AA55" s="9">
        <v>62429000</v>
      </c>
      <c r="AB55" s="9">
        <v>154663000</v>
      </c>
      <c r="AC55" s="10">
        <v>0</v>
      </c>
      <c r="AD55" s="10">
        <v>699000</v>
      </c>
      <c r="AE55" s="10">
        <v>68093000</v>
      </c>
      <c r="AF55" s="10">
        <v>11354000</v>
      </c>
      <c r="AG55" s="9">
        <v>80146000</v>
      </c>
      <c r="AH55" s="10">
        <v>0</v>
      </c>
      <c r="AI55" s="10">
        <v>11106000</v>
      </c>
      <c r="AJ55" s="10">
        <v>1194000</v>
      </c>
      <c r="AK55" s="9">
        <v>12300000</v>
      </c>
      <c r="AL55" s="9">
        <v>92446000</v>
      </c>
      <c r="AM55" s="10">
        <v>56380000</v>
      </c>
      <c r="AN55" s="10">
        <v>3702000</v>
      </c>
      <c r="AO55" s="10">
        <v>2136000</v>
      </c>
      <c r="AP55" s="9">
        <v>62218000</v>
      </c>
      <c r="AQ55" s="9">
        <v>154664000</v>
      </c>
      <c r="AR55" s="10">
        <v>122832000</v>
      </c>
      <c r="AS55" s="10">
        <v>0</v>
      </c>
      <c r="AT55" s="10">
        <v>1786000</v>
      </c>
      <c r="AU55" s="10">
        <v>0</v>
      </c>
      <c r="AV55" s="10">
        <v>0</v>
      </c>
      <c r="AW55" s="10">
        <v>310000</v>
      </c>
      <c r="AX55" s="9">
        <v>124928000</v>
      </c>
      <c r="AY55" s="10">
        <v>389000</v>
      </c>
      <c r="AZ55" s="10">
        <v>79000</v>
      </c>
      <c r="BA55" s="10">
        <v>0</v>
      </c>
      <c r="BB55" s="10">
        <v>4187000</v>
      </c>
      <c r="BC55" s="10">
        <v>0</v>
      </c>
      <c r="BD55" s="9">
        <v>4655000</v>
      </c>
      <c r="BE55" s="9">
        <v>129583000</v>
      </c>
      <c r="BF55" s="10">
        <v>46179000</v>
      </c>
      <c r="BG55" s="10">
        <v>0</v>
      </c>
      <c r="BH55" s="10">
        <v>3575000</v>
      </c>
      <c r="BI55" s="10">
        <v>724000</v>
      </c>
      <c r="BJ55" s="10">
        <v>2702000</v>
      </c>
      <c r="BK55" s="10">
        <v>70226000</v>
      </c>
      <c r="BL55" s="10">
        <v>0</v>
      </c>
      <c r="BM55" s="9">
        <v>123406000</v>
      </c>
      <c r="BN55" s="9">
        <v>6177000</v>
      </c>
      <c r="BO55" s="10">
        <v>-877000</v>
      </c>
      <c r="BP55" s="10">
        <v>0</v>
      </c>
      <c r="BQ55" s="10">
        <v>5300000</v>
      </c>
      <c r="BR55" s="10">
        <v>0</v>
      </c>
      <c r="BS55" s="10">
        <v>0</v>
      </c>
      <c r="BT55" s="9">
        <v>5300000</v>
      </c>
      <c r="BU55" s="30">
        <f t="shared" si="1"/>
        <v>1.1745367833743624E-2</v>
      </c>
      <c r="BV55" s="30">
        <f t="shared" si="2"/>
        <v>3.5922921988223763E-2</v>
      </c>
      <c r="BW55" s="30">
        <f t="shared" si="3"/>
        <v>4.7668289821967386E-2</v>
      </c>
      <c r="BX55" s="31">
        <f t="shared" si="4"/>
        <v>51.844429790282661</v>
      </c>
      <c r="BY55" s="31">
        <f t="shared" si="5"/>
        <v>243.46306262436298</v>
      </c>
      <c r="BZ55" s="32">
        <f t="shared" si="6"/>
        <v>1.1508247448406659</v>
      </c>
      <c r="CA55" s="31">
        <f t="shared" si="7"/>
        <v>7.0117916065125048</v>
      </c>
      <c r="CB55" s="31">
        <f t="shared" si="8"/>
        <v>11.55888111888112</v>
      </c>
      <c r="CC55" s="29">
        <f t="shared" si="9"/>
        <v>0.12167793776358146</v>
      </c>
      <c r="CD55" s="32">
        <f t="shared" si="10"/>
        <v>14.469613259668508</v>
      </c>
      <c r="CE55" s="30">
        <f t="shared" si="11"/>
        <v>0.36453450405074256</v>
      </c>
      <c r="CF55" s="30">
        <f t="shared" si="12"/>
        <v>0</v>
      </c>
    </row>
    <row r="56" spans="1:84" ht="38.25" x14ac:dyDescent="0.25">
      <c r="A56" s="6">
        <v>88</v>
      </c>
      <c r="B56" s="6" t="s">
        <v>84</v>
      </c>
      <c r="C56" s="6" t="s">
        <v>291</v>
      </c>
      <c r="D56" s="6">
        <v>3791</v>
      </c>
      <c r="E56" s="6">
        <v>2024</v>
      </c>
      <c r="F56" s="6" t="s">
        <v>71</v>
      </c>
      <c r="G56" s="6">
        <v>5</v>
      </c>
      <c r="H56" s="6">
        <v>12</v>
      </c>
      <c r="I56" s="6" t="s">
        <v>220</v>
      </c>
      <c r="J56" s="6">
        <f t="shared" si="0"/>
        <v>365</v>
      </c>
      <c r="K56" s="8">
        <v>12950000</v>
      </c>
      <c r="L56" s="8">
        <v>49502000</v>
      </c>
      <c r="M56" s="8">
        <v>8805000</v>
      </c>
      <c r="N56" s="8">
        <v>17528000</v>
      </c>
      <c r="O56" s="8">
        <v>0</v>
      </c>
      <c r="P56" s="8">
        <v>0</v>
      </c>
      <c r="Q56" s="8">
        <v>8817000</v>
      </c>
      <c r="R56" s="9">
        <v>97602000</v>
      </c>
      <c r="S56" s="8">
        <v>51590000</v>
      </c>
      <c r="T56" s="8">
        <v>3979000</v>
      </c>
      <c r="U56" s="8">
        <v>0</v>
      </c>
      <c r="V56" s="8">
        <v>0</v>
      </c>
      <c r="W56" s="8">
        <v>146393000</v>
      </c>
      <c r="X56" s="8">
        <v>77462000</v>
      </c>
      <c r="Y56" s="9">
        <v>68931000</v>
      </c>
      <c r="Z56" s="8">
        <v>21318000</v>
      </c>
      <c r="AA56" s="9">
        <v>145818000</v>
      </c>
      <c r="AB56" s="9">
        <v>243420000</v>
      </c>
      <c r="AC56" s="8">
        <v>45000</v>
      </c>
      <c r="AD56" s="8">
        <v>12783000</v>
      </c>
      <c r="AE56" s="8">
        <v>6125000</v>
      </c>
      <c r="AF56" s="8">
        <v>12194000</v>
      </c>
      <c r="AG56" s="9">
        <v>31147000</v>
      </c>
      <c r="AH56" s="8">
        <v>575000</v>
      </c>
      <c r="AI56" s="8">
        <v>0</v>
      </c>
      <c r="AJ56" s="8">
        <v>7902000</v>
      </c>
      <c r="AK56" s="9">
        <v>8477000</v>
      </c>
      <c r="AL56" s="9">
        <v>39624000</v>
      </c>
      <c r="AM56" s="8">
        <v>182611000</v>
      </c>
      <c r="AN56" s="8">
        <v>21185000</v>
      </c>
      <c r="AO56" s="8">
        <v>0</v>
      </c>
      <c r="AP56" s="9">
        <v>203796000</v>
      </c>
      <c r="AQ56" s="9">
        <v>243420000</v>
      </c>
      <c r="AR56" s="8">
        <v>144138000</v>
      </c>
      <c r="AS56" s="8">
        <v>0</v>
      </c>
      <c r="AT56" s="8">
        <v>9201000</v>
      </c>
      <c r="AU56" s="8">
        <v>0</v>
      </c>
      <c r="AV56" s="8">
        <v>0</v>
      </c>
      <c r="AW56" s="8">
        <v>0</v>
      </c>
      <c r="AX56" s="9">
        <v>153339000</v>
      </c>
      <c r="AY56" s="8">
        <v>7281000</v>
      </c>
      <c r="AZ56" s="8">
        <v>-69000</v>
      </c>
      <c r="BA56" s="8">
        <v>6260000</v>
      </c>
      <c r="BB56" s="8">
        <v>0</v>
      </c>
      <c r="BC56" s="8">
        <v>139000</v>
      </c>
      <c r="BD56" s="9">
        <v>13611000</v>
      </c>
      <c r="BE56" s="9">
        <v>166950000</v>
      </c>
      <c r="BF56" s="8">
        <v>88615000</v>
      </c>
      <c r="BG56" s="8">
        <v>0</v>
      </c>
      <c r="BH56" s="8">
        <v>6749000</v>
      </c>
      <c r="BI56" s="8">
        <v>62000</v>
      </c>
      <c r="BJ56" s="8">
        <v>894000</v>
      </c>
      <c r="BK56" s="8">
        <v>47700000</v>
      </c>
      <c r="BL56" s="8">
        <v>0</v>
      </c>
      <c r="BM56" s="9">
        <v>144020000</v>
      </c>
      <c r="BN56" s="9">
        <v>22930000</v>
      </c>
      <c r="BO56" s="8">
        <v>-3744000</v>
      </c>
      <c r="BP56" s="8">
        <v>9956000</v>
      </c>
      <c r="BQ56" s="8">
        <v>29142000</v>
      </c>
      <c r="BR56" s="8">
        <v>185000</v>
      </c>
      <c r="BS56" s="8">
        <v>0</v>
      </c>
      <c r="BT56" s="9">
        <v>29327000</v>
      </c>
      <c r="BU56" s="26">
        <f t="shared" si="1"/>
        <v>5.5819107517220724E-2</v>
      </c>
      <c r="BV56" s="26">
        <f t="shared" si="2"/>
        <v>8.152740341419587E-2</v>
      </c>
      <c r="BW56" s="26">
        <f t="shared" si="3"/>
        <v>0.13734651093141659</v>
      </c>
      <c r="BX56" s="27">
        <f t="shared" si="4"/>
        <v>44.3860744564237</v>
      </c>
      <c r="BY56" s="27">
        <f t="shared" si="5"/>
        <v>48.851460181183448</v>
      </c>
      <c r="BZ56" s="28">
        <f t="shared" si="6"/>
        <v>3.1335923202876681</v>
      </c>
      <c r="CA56" s="27">
        <f t="shared" si="7"/>
        <v>166.05823516984651</v>
      </c>
      <c r="CB56" s="27">
        <f t="shared" si="8"/>
        <v>11.477552229959993</v>
      </c>
      <c r="CC56" s="29">
        <f t="shared" si="9"/>
        <v>0.73825736082214233</v>
      </c>
      <c r="CD56" s="28">
        <f t="shared" si="10"/>
        <v>219.44859813084113</v>
      </c>
      <c r="CE56" s="26">
        <f t="shared" si="11"/>
        <v>0.75018897379015692</v>
      </c>
      <c r="CF56" s="26">
        <f t="shared" si="12"/>
        <v>3.1388861594226635E-3</v>
      </c>
    </row>
    <row r="57" spans="1:84" ht="38.25" x14ac:dyDescent="0.25">
      <c r="A57" s="7">
        <v>89</v>
      </c>
      <c r="B57" s="7" t="s">
        <v>86</v>
      </c>
      <c r="C57" s="6" t="s">
        <v>291</v>
      </c>
      <c r="D57" s="7">
        <v>3791</v>
      </c>
      <c r="E57" s="7">
        <v>2024</v>
      </c>
      <c r="F57" s="7" t="s">
        <v>71</v>
      </c>
      <c r="G57" s="7">
        <v>5</v>
      </c>
      <c r="H57" s="7">
        <v>12</v>
      </c>
      <c r="I57" s="7" t="s">
        <v>220</v>
      </c>
      <c r="J57" s="6">
        <f t="shared" si="0"/>
        <v>365</v>
      </c>
      <c r="K57" s="10">
        <v>-36811000</v>
      </c>
      <c r="L57" s="10">
        <v>-28341000</v>
      </c>
      <c r="M57" s="10">
        <v>5124000</v>
      </c>
      <c r="N57" s="10">
        <v>29522000</v>
      </c>
      <c r="O57" s="10">
        <v>0</v>
      </c>
      <c r="P57" s="10">
        <v>196000</v>
      </c>
      <c r="Q57" s="10">
        <v>11357000</v>
      </c>
      <c r="R57" s="9">
        <v>-18953000</v>
      </c>
      <c r="S57" s="10">
        <v>60447000</v>
      </c>
      <c r="T57" s="10">
        <v>0</v>
      </c>
      <c r="U57" s="10">
        <v>0</v>
      </c>
      <c r="V57" s="10">
        <v>0</v>
      </c>
      <c r="W57" s="10">
        <v>348098000</v>
      </c>
      <c r="X57" s="10">
        <v>192640000</v>
      </c>
      <c r="Y57" s="9">
        <v>155458000</v>
      </c>
      <c r="Z57" s="10">
        <v>57209000</v>
      </c>
      <c r="AA57" s="9">
        <v>273114000</v>
      </c>
      <c r="AB57" s="9">
        <v>254161000</v>
      </c>
      <c r="AC57" s="10">
        <v>10056000</v>
      </c>
      <c r="AD57" s="10">
        <v>1005000</v>
      </c>
      <c r="AE57" s="10">
        <v>20541000</v>
      </c>
      <c r="AF57" s="10">
        <v>34231000</v>
      </c>
      <c r="AG57" s="9">
        <v>65833000</v>
      </c>
      <c r="AH57" s="10">
        <v>115296000</v>
      </c>
      <c r="AI57" s="10">
        <v>0</v>
      </c>
      <c r="AJ57" s="10">
        <v>52686000</v>
      </c>
      <c r="AK57" s="9">
        <v>167982000</v>
      </c>
      <c r="AL57" s="9">
        <v>233815000</v>
      </c>
      <c r="AM57" s="10">
        <v>16839000</v>
      </c>
      <c r="AN57" s="10">
        <v>3507000</v>
      </c>
      <c r="AO57" s="10">
        <v>0</v>
      </c>
      <c r="AP57" s="9">
        <v>20346000</v>
      </c>
      <c r="AQ57" s="9">
        <v>254161000</v>
      </c>
      <c r="AR57" s="10">
        <v>311807000</v>
      </c>
      <c r="AS57" s="10">
        <v>0</v>
      </c>
      <c r="AT57" s="10">
        <v>82101000</v>
      </c>
      <c r="AU57" s="10">
        <v>0</v>
      </c>
      <c r="AV57" s="10">
        <v>0</v>
      </c>
      <c r="AW57" s="10">
        <v>0</v>
      </c>
      <c r="AX57" s="9">
        <v>393908000</v>
      </c>
      <c r="AY57" s="10">
        <v>-15858000</v>
      </c>
      <c r="AZ57" s="10">
        <v>-4014000</v>
      </c>
      <c r="BA57" s="10">
        <v>19250000</v>
      </c>
      <c r="BB57" s="10">
        <v>0</v>
      </c>
      <c r="BC57" s="10">
        <v>-1677000</v>
      </c>
      <c r="BD57" s="9">
        <v>-2299000</v>
      </c>
      <c r="BE57" s="9">
        <v>391609000</v>
      </c>
      <c r="BF57" s="10">
        <v>131250000</v>
      </c>
      <c r="BG57" s="10">
        <v>0</v>
      </c>
      <c r="BH57" s="10">
        <v>22057000</v>
      </c>
      <c r="BI57" s="10">
        <v>5345000</v>
      </c>
      <c r="BJ57" s="10">
        <v>1526000</v>
      </c>
      <c r="BK57" s="10">
        <v>234121000</v>
      </c>
      <c r="BL57" s="10">
        <v>0</v>
      </c>
      <c r="BM57" s="9">
        <v>394299000</v>
      </c>
      <c r="BN57" s="9">
        <v>-2690000</v>
      </c>
      <c r="BO57" s="10">
        <v>8955000</v>
      </c>
      <c r="BP57" s="10">
        <v>1059000</v>
      </c>
      <c r="BQ57" s="10">
        <v>7324000</v>
      </c>
      <c r="BR57" s="10">
        <v>48000</v>
      </c>
      <c r="BS57" s="10">
        <v>0</v>
      </c>
      <c r="BT57" s="9">
        <v>7372000</v>
      </c>
      <c r="BU57" s="30">
        <f t="shared" si="1"/>
        <v>-9.9844487741599405E-4</v>
      </c>
      <c r="BV57" s="30">
        <f t="shared" si="2"/>
        <v>-5.8706515938091314E-3</v>
      </c>
      <c r="BW57" s="30">
        <f t="shared" si="3"/>
        <v>-6.8690964712251248E-3</v>
      </c>
      <c r="BX57" s="31">
        <f t="shared" si="4"/>
        <v>34.558332558281244</v>
      </c>
      <c r="BY57" s="31">
        <f t="shared" si="5"/>
        <v>64.492814059531696</v>
      </c>
      <c r="BZ57" s="32">
        <f t="shared" si="6"/>
        <v>-0.28789512858292954</v>
      </c>
      <c r="CA57" s="31">
        <f t="shared" si="7"/>
        <v>-63.884462258423284</v>
      </c>
      <c r="CB57" s="31">
        <f t="shared" si="8"/>
        <v>8.7337353221199621</v>
      </c>
      <c r="CC57" s="29">
        <f t="shared" si="9"/>
        <v>6.4594846766669056E-4</v>
      </c>
      <c r="CD57" s="32">
        <f t="shared" si="10"/>
        <v>0.35465229530549963</v>
      </c>
      <c r="CE57" s="30">
        <f t="shared" si="11"/>
        <v>6.6253280401005657E-2</v>
      </c>
      <c r="CF57" s="30">
        <f t="shared" si="12"/>
        <v>0.87256215234419343</v>
      </c>
    </row>
    <row r="58" spans="1:84" ht="38.25" x14ac:dyDescent="0.25">
      <c r="A58" s="6">
        <v>91</v>
      </c>
      <c r="B58" s="6" t="s">
        <v>78</v>
      </c>
      <c r="C58" s="6" t="s">
        <v>291</v>
      </c>
      <c r="D58" s="6">
        <v>3791</v>
      </c>
      <c r="E58" s="6">
        <v>2024</v>
      </c>
      <c r="F58" s="6" t="s">
        <v>71</v>
      </c>
      <c r="G58" s="6">
        <v>5</v>
      </c>
      <c r="H58" s="6">
        <v>12</v>
      </c>
      <c r="I58" s="6" t="s">
        <v>220</v>
      </c>
      <c r="J58" s="6">
        <f t="shared" si="0"/>
        <v>365</v>
      </c>
      <c r="K58" s="8">
        <v>140532000</v>
      </c>
      <c r="L58" s="8">
        <v>52242000</v>
      </c>
      <c r="M58" s="8">
        <v>151572000</v>
      </c>
      <c r="N58" s="8">
        <v>587957000</v>
      </c>
      <c r="O58" s="8">
        <v>0</v>
      </c>
      <c r="P58" s="8">
        <v>8432000</v>
      </c>
      <c r="Q58" s="8">
        <v>268053000</v>
      </c>
      <c r="R58" s="9">
        <v>1208788000</v>
      </c>
      <c r="S58" s="8">
        <v>2013059000</v>
      </c>
      <c r="T58" s="8">
        <v>105568000</v>
      </c>
      <c r="U58" s="8">
        <v>2349231000</v>
      </c>
      <c r="V58" s="8">
        <v>0</v>
      </c>
      <c r="W58" s="8">
        <v>5562709000</v>
      </c>
      <c r="X58" s="8">
        <v>2868138000</v>
      </c>
      <c r="Y58" s="9">
        <v>2694571000</v>
      </c>
      <c r="Z58" s="8">
        <v>339066000</v>
      </c>
      <c r="AA58" s="9">
        <v>7501495000</v>
      </c>
      <c r="AB58" s="9">
        <v>8710283000</v>
      </c>
      <c r="AC58" s="8">
        <v>64373000</v>
      </c>
      <c r="AD58" s="8">
        <v>17187000</v>
      </c>
      <c r="AE58" s="8">
        <v>195211000</v>
      </c>
      <c r="AF58" s="8">
        <v>640046000</v>
      </c>
      <c r="AG58" s="9">
        <v>916817000</v>
      </c>
      <c r="AH58" s="8">
        <v>706497000</v>
      </c>
      <c r="AI58" s="8">
        <v>0</v>
      </c>
      <c r="AJ58" s="8">
        <v>715121000</v>
      </c>
      <c r="AK58" s="9">
        <v>1421618000</v>
      </c>
      <c r="AL58" s="9">
        <v>2338435000</v>
      </c>
      <c r="AM58" s="8">
        <v>3853572000</v>
      </c>
      <c r="AN58" s="8">
        <v>2518276000</v>
      </c>
      <c r="AO58" s="8">
        <v>0</v>
      </c>
      <c r="AP58" s="9">
        <v>6371848000</v>
      </c>
      <c r="AQ58" s="9">
        <v>8710283000</v>
      </c>
      <c r="AR58" s="8">
        <v>4147125000</v>
      </c>
      <c r="AS58" s="8">
        <v>0</v>
      </c>
      <c r="AT58" s="8">
        <v>2263426000</v>
      </c>
      <c r="AU58" s="8">
        <v>0</v>
      </c>
      <c r="AV58" s="8">
        <v>0</v>
      </c>
      <c r="AW58" s="8">
        <v>0</v>
      </c>
      <c r="AX58" s="9">
        <v>6410551000</v>
      </c>
      <c r="AY58" s="8">
        <v>21715000</v>
      </c>
      <c r="AZ58" s="8">
        <v>0</v>
      </c>
      <c r="BA58" s="8">
        <v>160472000</v>
      </c>
      <c r="BB58" s="8">
        <v>0</v>
      </c>
      <c r="BC58" s="8">
        <v>-21056000</v>
      </c>
      <c r="BD58" s="9">
        <v>161131000</v>
      </c>
      <c r="BE58" s="9">
        <v>6571682000</v>
      </c>
      <c r="BF58" s="8">
        <v>2036792000</v>
      </c>
      <c r="BG58" s="8">
        <v>0</v>
      </c>
      <c r="BH58" s="8">
        <v>256000000</v>
      </c>
      <c r="BI58" s="8">
        <v>19289000</v>
      </c>
      <c r="BJ58" s="8">
        <v>24830000</v>
      </c>
      <c r="BK58" s="8">
        <v>3706142000</v>
      </c>
      <c r="BL58" s="8">
        <v>0</v>
      </c>
      <c r="BM58" s="9">
        <v>6043053000</v>
      </c>
      <c r="BN58" s="9">
        <v>528629000</v>
      </c>
      <c r="BO58" s="8">
        <v>-126842000</v>
      </c>
      <c r="BP58" s="8">
        <v>1470147000</v>
      </c>
      <c r="BQ58" s="8">
        <v>1871934000</v>
      </c>
      <c r="BR58" s="8">
        <v>-3021000</v>
      </c>
      <c r="BS58" s="8">
        <v>0</v>
      </c>
      <c r="BT58" s="9">
        <v>1868913000</v>
      </c>
      <c r="BU58" s="26">
        <f t="shared" si="1"/>
        <v>5.5921452072696151E-2</v>
      </c>
      <c r="BV58" s="26">
        <f t="shared" si="2"/>
        <v>2.4518989202459887E-2</v>
      </c>
      <c r="BW58" s="26">
        <f t="shared" si="3"/>
        <v>8.0440441275156038E-2</v>
      </c>
      <c r="BX58" s="27">
        <f t="shared" si="4"/>
        <v>51.747730053953042</v>
      </c>
      <c r="BY58" s="27">
        <f t="shared" si="5"/>
        <v>56.931065487422856</v>
      </c>
      <c r="BZ58" s="28">
        <f t="shared" si="6"/>
        <v>1.3184615904809793</v>
      </c>
      <c r="CA58" s="27">
        <f t="shared" si="7"/>
        <v>12.158608189695169</v>
      </c>
      <c r="CB58" s="27">
        <f t="shared" si="8"/>
        <v>11.2036640625</v>
      </c>
      <c r="CC58" s="29">
        <f t="shared" si="9"/>
        <v>0.3844955443001169</v>
      </c>
      <c r="CD58" s="28">
        <f t="shared" si="10"/>
        <v>7.6910186225526527</v>
      </c>
      <c r="CE58" s="26">
        <f t="shared" si="11"/>
        <v>0.44241639450750336</v>
      </c>
      <c r="CF58" s="26">
        <f t="shared" si="12"/>
        <v>0.15493120827776949</v>
      </c>
    </row>
    <row r="59" spans="1:84" ht="38.25" x14ac:dyDescent="0.25">
      <c r="A59" s="7">
        <v>3111</v>
      </c>
      <c r="B59" s="7" t="s">
        <v>128</v>
      </c>
      <c r="C59" s="6" t="s">
        <v>291</v>
      </c>
      <c r="D59" s="7">
        <v>12775</v>
      </c>
      <c r="E59" s="7">
        <v>2024</v>
      </c>
      <c r="F59" s="7" t="s">
        <v>71</v>
      </c>
      <c r="G59" s="7">
        <v>5</v>
      </c>
      <c r="H59" s="7">
        <v>12</v>
      </c>
      <c r="I59" s="7" t="s">
        <v>220</v>
      </c>
      <c r="J59" s="6">
        <f t="shared" si="0"/>
        <v>365</v>
      </c>
      <c r="K59" s="10">
        <v>1374000</v>
      </c>
      <c r="L59" s="10">
        <v>0</v>
      </c>
      <c r="M59" s="10">
        <v>0</v>
      </c>
      <c r="N59" s="10">
        <v>28883000</v>
      </c>
      <c r="O59" s="10">
        <v>5470000</v>
      </c>
      <c r="P59" s="10">
        <v>7373000</v>
      </c>
      <c r="Q59" s="10">
        <v>9833000</v>
      </c>
      <c r="R59" s="9">
        <v>52933000</v>
      </c>
      <c r="S59" s="10">
        <v>23221000</v>
      </c>
      <c r="T59" s="10">
        <v>0</v>
      </c>
      <c r="U59" s="10">
        <v>0</v>
      </c>
      <c r="V59" s="10">
        <v>2157000</v>
      </c>
      <c r="W59" s="10">
        <v>545106000</v>
      </c>
      <c r="X59" s="10">
        <v>428524000</v>
      </c>
      <c r="Y59" s="9">
        <v>116582000</v>
      </c>
      <c r="Z59" s="10">
        <v>12333000</v>
      </c>
      <c r="AA59" s="9">
        <v>154293000</v>
      </c>
      <c r="AB59" s="9">
        <v>207226000</v>
      </c>
      <c r="AC59" s="10">
        <v>20628000</v>
      </c>
      <c r="AD59" s="10">
        <v>3119000</v>
      </c>
      <c r="AE59" s="10">
        <v>13281000</v>
      </c>
      <c r="AF59" s="10">
        <v>29967000</v>
      </c>
      <c r="AG59" s="9">
        <v>66995000</v>
      </c>
      <c r="AH59" s="10">
        <v>6991000</v>
      </c>
      <c r="AI59" s="10">
        <v>0</v>
      </c>
      <c r="AJ59" s="10">
        <v>7366000</v>
      </c>
      <c r="AK59" s="9">
        <v>14357000</v>
      </c>
      <c r="AL59" s="9">
        <v>81352000</v>
      </c>
      <c r="AM59" s="10">
        <v>102653000</v>
      </c>
      <c r="AN59" s="10">
        <v>6017000</v>
      </c>
      <c r="AO59" s="10">
        <v>17204000</v>
      </c>
      <c r="AP59" s="9">
        <v>125874000</v>
      </c>
      <c r="AQ59" s="9">
        <v>207226000</v>
      </c>
      <c r="AR59" s="10">
        <v>238660000</v>
      </c>
      <c r="AS59" s="10">
        <v>0</v>
      </c>
      <c r="AT59" s="10">
        <v>23804000</v>
      </c>
      <c r="AU59" s="10">
        <v>0</v>
      </c>
      <c r="AV59" s="10">
        <v>0</v>
      </c>
      <c r="AW59" s="10">
        <v>905000</v>
      </c>
      <c r="AX59" s="9">
        <v>263369000</v>
      </c>
      <c r="AY59" s="10">
        <v>838000</v>
      </c>
      <c r="AZ59" s="10">
        <v>-360000</v>
      </c>
      <c r="BA59" s="10">
        <v>0</v>
      </c>
      <c r="BB59" s="10">
        <v>0</v>
      </c>
      <c r="BC59" s="10">
        <v>5715000</v>
      </c>
      <c r="BD59" s="9">
        <v>6193000</v>
      </c>
      <c r="BE59" s="9">
        <v>269562000</v>
      </c>
      <c r="BF59" s="10">
        <v>158336000</v>
      </c>
      <c r="BG59" s="10">
        <v>0</v>
      </c>
      <c r="BH59" s="10">
        <v>15964000</v>
      </c>
      <c r="BI59" s="10">
        <v>6825000</v>
      </c>
      <c r="BJ59" s="10">
        <v>4337000</v>
      </c>
      <c r="BK59" s="10">
        <v>99581000</v>
      </c>
      <c r="BL59" s="10">
        <v>0</v>
      </c>
      <c r="BM59" s="9">
        <v>285043000</v>
      </c>
      <c r="BN59" s="9">
        <v>-15481000</v>
      </c>
      <c r="BO59" s="10">
        <v>76811000</v>
      </c>
      <c r="BP59" s="10">
        <v>622000</v>
      </c>
      <c r="BQ59" s="10">
        <v>61952000</v>
      </c>
      <c r="BR59" s="10">
        <v>0</v>
      </c>
      <c r="BS59" s="10">
        <v>0</v>
      </c>
      <c r="BT59" s="9">
        <v>61952000</v>
      </c>
      <c r="BU59" s="30">
        <f t="shared" si="1"/>
        <v>-8.0404508053805807E-2</v>
      </c>
      <c r="BV59" s="30">
        <f t="shared" si="2"/>
        <v>2.2974306467528807E-2</v>
      </c>
      <c r="BW59" s="30">
        <f t="shared" si="3"/>
        <v>-5.7430201586276999E-2</v>
      </c>
      <c r="BX59" s="31">
        <f t="shared" si="4"/>
        <v>44.172860973770213</v>
      </c>
      <c r="BY59" s="31">
        <f t="shared" si="5"/>
        <v>88.901370427143149</v>
      </c>
      <c r="BZ59" s="32">
        <f t="shared" si="6"/>
        <v>0.79010373908500631</v>
      </c>
      <c r="CA59" s="31">
        <f t="shared" si="7"/>
        <v>1.8638020804299109</v>
      </c>
      <c r="CB59" s="31">
        <f t="shared" si="8"/>
        <v>26.843147080932098</v>
      </c>
      <c r="CC59" s="29">
        <f t="shared" si="9"/>
        <v>6.5282621036412292E-3</v>
      </c>
      <c r="CD59" s="32">
        <f t="shared" si="10"/>
        <v>0.26620041525516336</v>
      </c>
      <c r="CE59" s="30">
        <f t="shared" si="11"/>
        <v>0.49536737668053238</v>
      </c>
      <c r="CF59" s="30">
        <f t="shared" si="12"/>
        <v>6.3760898909197034E-2</v>
      </c>
    </row>
    <row r="60" spans="1:84" ht="38.25" x14ac:dyDescent="0.25">
      <c r="A60" s="6">
        <v>6547</v>
      </c>
      <c r="B60" s="6" t="s">
        <v>187</v>
      </c>
      <c r="C60" s="6" t="s">
        <v>291</v>
      </c>
      <c r="D60" s="6">
        <v>14288</v>
      </c>
      <c r="E60" s="6">
        <v>2024</v>
      </c>
      <c r="F60" s="6" t="s">
        <v>186</v>
      </c>
      <c r="G60" s="6">
        <v>5</v>
      </c>
      <c r="H60" s="6">
        <v>12</v>
      </c>
      <c r="I60" s="6" t="s">
        <v>221</v>
      </c>
      <c r="J60" s="6">
        <f t="shared" si="0"/>
        <v>365</v>
      </c>
      <c r="K60" s="8">
        <v>51279</v>
      </c>
      <c r="L60" s="8">
        <v>24159</v>
      </c>
      <c r="M60" s="8">
        <v>0</v>
      </c>
      <c r="N60" s="8">
        <v>39010942</v>
      </c>
      <c r="O60" s="8">
        <v>81811789</v>
      </c>
      <c r="P60" s="8">
        <v>0</v>
      </c>
      <c r="Q60" s="8">
        <v>19974401</v>
      </c>
      <c r="R60" s="9">
        <v>140872570</v>
      </c>
      <c r="S60" s="8">
        <v>3633727</v>
      </c>
      <c r="T60" s="8">
        <v>52044</v>
      </c>
      <c r="U60" s="8">
        <v>0</v>
      </c>
      <c r="V60" s="8">
        <v>0</v>
      </c>
      <c r="W60" s="8">
        <v>70234865</v>
      </c>
      <c r="X60" s="8">
        <v>42947319</v>
      </c>
      <c r="Y60" s="9">
        <v>27287546</v>
      </c>
      <c r="Z60" s="8">
        <v>31436116</v>
      </c>
      <c r="AA60" s="9">
        <v>62409433</v>
      </c>
      <c r="AB60" s="9">
        <v>203282003</v>
      </c>
      <c r="AC60" s="8">
        <v>2088097</v>
      </c>
      <c r="AD60" s="8">
        <v>6325103</v>
      </c>
      <c r="AE60" s="8">
        <v>30654924</v>
      </c>
      <c r="AF60" s="8">
        <v>25926191</v>
      </c>
      <c r="AG60" s="9">
        <v>64994315</v>
      </c>
      <c r="AH60" s="8">
        <v>99793332</v>
      </c>
      <c r="AI60" s="8">
        <v>0</v>
      </c>
      <c r="AJ60" s="8">
        <v>827070</v>
      </c>
      <c r="AK60" s="9">
        <v>100620402</v>
      </c>
      <c r="AL60" s="9">
        <v>165614717</v>
      </c>
      <c r="AM60" s="8">
        <v>33981515</v>
      </c>
      <c r="AN60" s="8">
        <v>2954729</v>
      </c>
      <c r="AO60" s="8">
        <v>731042</v>
      </c>
      <c r="AP60" s="9">
        <v>37667286</v>
      </c>
      <c r="AQ60" s="9">
        <v>203282003</v>
      </c>
      <c r="AR60" s="8">
        <v>288443497</v>
      </c>
      <c r="AS60" s="8">
        <v>0</v>
      </c>
      <c r="AT60" s="8">
        <v>33114455</v>
      </c>
      <c r="AU60" s="8">
        <v>0</v>
      </c>
      <c r="AV60" s="8">
        <v>3267533</v>
      </c>
      <c r="AW60" s="8">
        <v>89913</v>
      </c>
      <c r="AX60" s="9">
        <v>324915398</v>
      </c>
      <c r="AY60" s="8">
        <v>136518</v>
      </c>
      <c r="AZ60" s="8">
        <v>388547</v>
      </c>
      <c r="BA60" s="8">
        <v>0</v>
      </c>
      <c r="BB60" s="8">
        <v>-561178</v>
      </c>
      <c r="BC60" s="8">
        <v>0</v>
      </c>
      <c r="BD60" s="9">
        <v>-36113</v>
      </c>
      <c r="BE60" s="9">
        <v>324879285</v>
      </c>
      <c r="BF60" s="8">
        <v>102795362</v>
      </c>
      <c r="BG60" s="8">
        <v>10530345</v>
      </c>
      <c r="BH60" s="8">
        <v>12700864</v>
      </c>
      <c r="BI60" s="8">
        <v>4066856</v>
      </c>
      <c r="BJ60" s="8">
        <v>9521514</v>
      </c>
      <c r="BK60" s="8">
        <v>177258270</v>
      </c>
      <c r="BL60" s="8">
        <v>37767817</v>
      </c>
      <c r="BM60" s="9">
        <v>354641028</v>
      </c>
      <c r="BN60" s="9">
        <v>-29761743</v>
      </c>
      <c r="BO60" s="8">
        <v>-3961145</v>
      </c>
      <c r="BP60" s="8">
        <v>660373</v>
      </c>
      <c r="BQ60" s="8">
        <v>-33062515</v>
      </c>
      <c r="BR60" s="8">
        <v>0</v>
      </c>
      <c r="BS60" s="8">
        <v>0</v>
      </c>
      <c r="BT60" s="9">
        <v>-33062515</v>
      </c>
      <c r="BU60" s="26">
        <f t="shared" si="1"/>
        <v>-9.1497461895731519E-2</v>
      </c>
      <c r="BV60" s="26">
        <f t="shared" si="2"/>
        <v>-1.1115821065661358E-4</v>
      </c>
      <c r="BW60" s="26">
        <f t="shared" si="3"/>
        <v>-9.1608620106388136E-2</v>
      </c>
      <c r="BX60" s="27">
        <f t="shared" si="4"/>
        <v>49.364932744522925</v>
      </c>
      <c r="BY60" s="27">
        <f t="shared" si="5"/>
        <v>63.379562318074555</v>
      </c>
      <c r="BZ60" s="28">
        <f t="shared" si="6"/>
        <v>2.1674598770677096</v>
      </c>
      <c r="CA60" s="27">
        <f t="shared" si="7"/>
        <v>8.0525404438888906E-2</v>
      </c>
      <c r="CB60" s="27">
        <f t="shared" si="8"/>
        <v>3.3814486164090884</v>
      </c>
      <c r="CC60" s="29">
        <f t="shared" si="9"/>
        <v>-0.10353251175435499</v>
      </c>
      <c r="CD60" s="28">
        <f t="shared" si="10"/>
        <v>-2.1111490209592176</v>
      </c>
      <c r="CE60" s="26">
        <f t="shared" si="11"/>
        <v>0.16716440461283727</v>
      </c>
      <c r="CF60" s="26">
        <f t="shared" si="12"/>
        <v>0.74597978796417541</v>
      </c>
    </row>
    <row r="61" spans="1:84" ht="38.25" x14ac:dyDescent="0.25">
      <c r="A61" s="7">
        <v>3110</v>
      </c>
      <c r="B61" s="7" t="s">
        <v>96</v>
      </c>
      <c r="C61" s="6" t="s">
        <v>291</v>
      </c>
      <c r="D61" s="7">
        <v>3888</v>
      </c>
      <c r="E61" s="7">
        <v>2024</v>
      </c>
      <c r="F61" s="7" t="s">
        <v>97</v>
      </c>
      <c r="G61" s="7">
        <v>5</v>
      </c>
      <c r="H61" s="7">
        <v>12</v>
      </c>
      <c r="I61" s="7" t="s">
        <v>222</v>
      </c>
      <c r="J61" s="6">
        <f t="shared" si="0"/>
        <v>365</v>
      </c>
      <c r="K61" s="10">
        <v>0</v>
      </c>
      <c r="L61" s="10">
        <v>0</v>
      </c>
      <c r="M61" s="10">
        <v>0</v>
      </c>
      <c r="N61" s="10">
        <v>31100000</v>
      </c>
      <c r="O61" s="10">
        <v>0</v>
      </c>
      <c r="P61" s="10">
        <v>0</v>
      </c>
      <c r="Q61" s="10">
        <v>67500000</v>
      </c>
      <c r="R61" s="9">
        <v>98600000</v>
      </c>
      <c r="S61" s="10">
        <v>0</v>
      </c>
      <c r="T61" s="10">
        <v>0</v>
      </c>
      <c r="U61" s="10">
        <v>0</v>
      </c>
      <c r="V61" s="10">
        <v>3200000</v>
      </c>
      <c r="W61" s="10">
        <v>121000000</v>
      </c>
      <c r="X61" s="10">
        <v>71500000</v>
      </c>
      <c r="Y61" s="9">
        <v>49500000</v>
      </c>
      <c r="Z61" s="10">
        <v>148700000</v>
      </c>
      <c r="AA61" s="9">
        <v>201400000</v>
      </c>
      <c r="AB61" s="9">
        <v>300000000</v>
      </c>
      <c r="AC61" s="10">
        <v>200000</v>
      </c>
      <c r="AD61" s="10">
        <v>0</v>
      </c>
      <c r="AE61" s="10">
        <v>0</v>
      </c>
      <c r="AF61" s="10">
        <v>72100000</v>
      </c>
      <c r="AG61" s="9">
        <v>72300000</v>
      </c>
      <c r="AH61" s="10">
        <v>0</v>
      </c>
      <c r="AI61" s="10">
        <v>344100000</v>
      </c>
      <c r="AJ61" s="10">
        <v>1500000</v>
      </c>
      <c r="AK61" s="9">
        <v>345600000</v>
      </c>
      <c r="AL61" s="9">
        <v>417900000</v>
      </c>
      <c r="AM61" s="10">
        <v>-117900000</v>
      </c>
      <c r="AN61" s="10">
        <v>0</v>
      </c>
      <c r="AO61" s="10">
        <v>0</v>
      </c>
      <c r="AP61" s="9">
        <v>-117900000</v>
      </c>
      <c r="AQ61" s="9">
        <v>300000000</v>
      </c>
      <c r="AR61" s="10">
        <v>188300000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9">
        <v>188300000</v>
      </c>
      <c r="AY61" s="10">
        <v>0</v>
      </c>
      <c r="AZ61" s="10">
        <v>0</v>
      </c>
      <c r="BA61" s="10">
        <v>0</v>
      </c>
      <c r="BB61" s="10">
        <v>1100000</v>
      </c>
      <c r="BC61" s="10">
        <v>0</v>
      </c>
      <c r="BD61" s="9">
        <v>1100000</v>
      </c>
      <c r="BE61" s="9">
        <v>189400000</v>
      </c>
      <c r="BF61" s="10">
        <v>109400000</v>
      </c>
      <c r="BG61" s="10">
        <v>0</v>
      </c>
      <c r="BH61" s="10">
        <v>8600000</v>
      </c>
      <c r="BI61" s="10">
        <v>300000</v>
      </c>
      <c r="BJ61" s="10">
        <v>0</v>
      </c>
      <c r="BK61" s="10">
        <v>93500000</v>
      </c>
      <c r="BL61" s="10">
        <v>0</v>
      </c>
      <c r="BM61" s="9">
        <v>211800000</v>
      </c>
      <c r="BN61" s="9">
        <v>-22400000</v>
      </c>
      <c r="BO61" s="10">
        <v>0</v>
      </c>
      <c r="BP61" s="10">
        <v>0</v>
      </c>
      <c r="BQ61" s="10">
        <v>-22400000</v>
      </c>
      <c r="BR61" s="10">
        <v>0</v>
      </c>
      <c r="BS61" s="10">
        <v>0</v>
      </c>
      <c r="BT61" s="9">
        <v>-22400000</v>
      </c>
      <c r="BU61" s="30">
        <f t="shared" si="1"/>
        <v>-0.12407602956705385</v>
      </c>
      <c r="BV61" s="30">
        <f t="shared" si="2"/>
        <v>5.8078141499472019E-3</v>
      </c>
      <c r="BW61" s="30">
        <f t="shared" si="3"/>
        <v>-0.11826821541710665</v>
      </c>
      <c r="BX61" s="31">
        <f t="shared" si="4"/>
        <v>60.284121083377585</v>
      </c>
      <c r="BY61" s="31">
        <f t="shared" si="5"/>
        <v>130.06160670280929</v>
      </c>
      <c r="BZ61" s="32">
        <f t="shared" si="6"/>
        <v>1.363762102351314</v>
      </c>
      <c r="CA61" s="31">
        <f t="shared" si="7"/>
        <v>0</v>
      </c>
      <c r="CB61" s="31">
        <f t="shared" si="8"/>
        <v>8.3139534883720927</v>
      </c>
      <c r="CC61" s="29">
        <f t="shared" si="9"/>
        <v>-0.1908713692946058</v>
      </c>
      <c r="CD61" s="32">
        <f t="shared" si="10"/>
        <v>-27</v>
      </c>
      <c r="CE61" s="30">
        <f t="shared" si="11"/>
        <v>-0.39300000000000002</v>
      </c>
      <c r="CF61" s="30">
        <f t="shared" si="12"/>
        <v>0</v>
      </c>
    </row>
    <row r="62" spans="1:84" ht="38.25" x14ac:dyDescent="0.25">
      <c r="A62" s="6">
        <v>97</v>
      </c>
      <c r="B62" s="6" t="s">
        <v>144</v>
      </c>
      <c r="C62" s="6" t="s">
        <v>291</v>
      </c>
      <c r="D62" s="6">
        <v>13157</v>
      </c>
      <c r="E62" s="6">
        <v>2024</v>
      </c>
      <c r="F62" s="6" t="s">
        <v>71</v>
      </c>
      <c r="G62" s="6">
        <v>5</v>
      </c>
      <c r="H62" s="6">
        <v>12</v>
      </c>
      <c r="I62" s="6" t="s">
        <v>220</v>
      </c>
      <c r="J62" s="6">
        <f t="shared" si="0"/>
        <v>365</v>
      </c>
      <c r="K62" s="8">
        <v>9053235</v>
      </c>
      <c r="L62" s="8">
        <v>14062446</v>
      </c>
      <c r="M62" s="8">
        <v>2386114</v>
      </c>
      <c r="N62" s="8">
        <v>28150157</v>
      </c>
      <c r="O62" s="8">
        <v>0</v>
      </c>
      <c r="P62" s="8">
        <v>0</v>
      </c>
      <c r="Q62" s="8">
        <v>8039942</v>
      </c>
      <c r="R62" s="9">
        <v>61691894</v>
      </c>
      <c r="S62" s="8">
        <v>25681333</v>
      </c>
      <c r="T62" s="8">
        <v>6677225</v>
      </c>
      <c r="U62" s="8">
        <v>0</v>
      </c>
      <c r="V62" s="8">
        <v>0</v>
      </c>
      <c r="W62" s="8">
        <v>267609639</v>
      </c>
      <c r="X62" s="8">
        <v>141473853</v>
      </c>
      <c r="Y62" s="9">
        <v>126135786</v>
      </c>
      <c r="Z62" s="8">
        <v>17018379</v>
      </c>
      <c r="AA62" s="9">
        <v>175512723</v>
      </c>
      <c r="AB62" s="9">
        <v>237204617</v>
      </c>
      <c r="AC62" s="8">
        <v>5204259</v>
      </c>
      <c r="AD62" s="8">
        <v>8763717</v>
      </c>
      <c r="AE62" s="8">
        <v>0</v>
      </c>
      <c r="AF62" s="8">
        <v>33359945</v>
      </c>
      <c r="AG62" s="9">
        <v>47327921</v>
      </c>
      <c r="AH62" s="8">
        <v>95051865</v>
      </c>
      <c r="AI62" s="8">
        <v>0</v>
      </c>
      <c r="AJ62" s="8">
        <v>17753126</v>
      </c>
      <c r="AK62" s="9">
        <v>112804991</v>
      </c>
      <c r="AL62" s="9">
        <v>160132912</v>
      </c>
      <c r="AM62" s="8">
        <v>71743354</v>
      </c>
      <c r="AN62" s="8">
        <v>0</v>
      </c>
      <c r="AO62" s="8">
        <v>5328351</v>
      </c>
      <c r="AP62" s="9">
        <v>77071705</v>
      </c>
      <c r="AQ62" s="9">
        <v>237204617</v>
      </c>
      <c r="AR62" s="8">
        <v>280214468</v>
      </c>
      <c r="AS62" s="8">
        <v>0</v>
      </c>
      <c r="AT62" s="8">
        <v>9290455</v>
      </c>
      <c r="AU62" s="8">
        <v>0</v>
      </c>
      <c r="AV62" s="8">
        <v>855278</v>
      </c>
      <c r="AW62" s="8">
        <v>0</v>
      </c>
      <c r="AX62" s="9">
        <v>290360201</v>
      </c>
      <c r="AY62" s="8">
        <v>2432032</v>
      </c>
      <c r="AZ62" s="8">
        <v>768253</v>
      </c>
      <c r="BA62" s="8">
        <v>3563648</v>
      </c>
      <c r="BB62" s="8">
        <v>-60303</v>
      </c>
      <c r="BC62" s="8">
        <v>0</v>
      </c>
      <c r="BD62" s="9">
        <v>6703630</v>
      </c>
      <c r="BE62" s="9">
        <v>297063831</v>
      </c>
      <c r="BF62" s="8">
        <v>157759213</v>
      </c>
      <c r="BG62" s="8">
        <v>0</v>
      </c>
      <c r="BH62" s="8">
        <v>11216733</v>
      </c>
      <c r="BI62" s="8">
        <v>4881312</v>
      </c>
      <c r="BJ62" s="8">
        <v>5532372</v>
      </c>
      <c r="BK62" s="8">
        <v>117844064</v>
      </c>
      <c r="BL62" s="8">
        <v>4279737</v>
      </c>
      <c r="BM62" s="9">
        <v>301513431</v>
      </c>
      <c r="BN62" s="9">
        <v>-4449600</v>
      </c>
      <c r="BO62" s="8">
        <v>-10276401</v>
      </c>
      <c r="BP62" s="8">
        <v>966616</v>
      </c>
      <c r="BQ62" s="8">
        <v>-13759385</v>
      </c>
      <c r="BR62" s="8">
        <v>0</v>
      </c>
      <c r="BS62" s="8">
        <v>0</v>
      </c>
      <c r="BT62" s="9">
        <v>-13759385</v>
      </c>
      <c r="BU62" s="26">
        <f t="shared" si="1"/>
        <v>-3.7544893844717167E-2</v>
      </c>
      <c r="BV62" s="26">
        <f t="shared" si="2"/>
        <v>2.2566294851290733E-2</v>
      </c>
      <c r="BW62" s="26">
        <f t="shared" si="3"/>
        <v>-1.4978598993426432E-2</v>
      </c>
      <c r="BX62" s="27">
        <f t="shared" si="4"/>
        <v>36.667654523106208</v>
      </c>
      <c r="BY62" s="27">
        <f t="shared" si="5"/>
        <v>49.317363920948537</v>
      </c>
      <c r="BZ62" s="28">
        <f t="shared" si="6"/>
        <v>1.3034989219154587</v>
      </c>
      <c r="CA62" s="27">
        <f t="shared" si="7"/>
        <v>29.064138941738843</v>
      </c>
      <c r="CB62" s="27">
        <f t="shared" si="8"/>
        <v>12.612750343616096</v>
      </c>
      <c r="CC62" s="29">
        <f t="shared" si="9"/>
        <v>2.2499577292523814E-2</v>
      </c>
      <c r="CD62" s="28">
        <f t="shared" si="10"/>
        <v>0.80162015616170867</v>
      </c>
      <c r="CE62" s="26">
        <f t="shared" si="11"/>
        <v>0.30245344676406533</v>
      </c>
      <c r="CF62" s="26">
        <f t="shared" si="12"/>
        <v>0.56987164002584512</v>
      </c>
    </row>
    <row r="63" spans="1:84" ht="38.25" x14ac:dyDescent="0.25">
      <c r="A63" s="7">
        <v>99</v>
      </c>
      <c r="B63" s="7" t="s">
        <v>201</v>
      </c>
      <c r="C63" s="6" t="s">
        <v>291</v>
      </c>
      <c r="D63" s="7">
        <v>11273</v>
      </c>
      <c r="E63" s="7">
        <v>2024</v>
      </c>
      <c r="F63" s="7" t="s">
        <v>97</v>
      </c>
      <c r="G63" s="7">
        <v>3</v>
      </c>
      <c r="H63" s="7">
        <v>9</v>
      </c>
      <c r="I63" s="7" t="s">
        <v>204</v>
      </c>
      <c r="J63" s="6">
        <f t="shared" si="0"/>
        <v>273.75</v>
      </c>
      <c r="K63" s="10">
        <v>0</v>
      </c>
      <c r="L63" s="10">
        <v>0</v>
      </c>
      <c r="M63" s="10">
        <v>0</v>
      </c>
      <c r="N63" s="10">
        <v>29702546.210000001</v>
      </c>
      <c r="O63" s="10">
        <v>16171391.99</v>
      </c>
      <c r="P63" s="10">
        <v>3825377.66</v>
      </c>
      <c r="Q63" s="10">
        <v>3374557.89</v>
      </c>
      <c r="R63" s="9">
        <v>53073873.75</v>
      </c>
      <c r="S63" s="10">
        <v>0</v>
      </c>
      <c r="T63" s="10">
        <v>0</v>
      </c>
      <c r="U63" s="10">
        <v>0</v>
      </c>
      <c r="V63" s="10">
        <v>16781051.719999999</v>
      </c>
      <c r="W63" s="10">
        <v>127633686.78</v>
      </c>
      <c r="X63" s="10">
        <v>38006865.780000001</v>
      </c>
      <c r="Y63" s="9">
        <v>89626821</v>
      </c>
      <c r="Z63" s="10">
        <v>1275611.9099999999</v>
      </c>
      <c r="AA63" s="9">
        <v>107683484.63</v>
      </c>
      <c r="AB63" s="9">
        <v>160757358.38</v>
      </c>
      <c r="AC63" s="10">
        <v>10650397.880000001</v>
      </c>
      <c r="AD63" s="10">
        <v>2836054.48</v>
      </c>
      <c r="AE63" s="10">
        <v>48938847.710000001</v>
      </c>
      <c r="AF63" s="10">
        <v>23615357.859999999</v>
      </c>
      <c r="AG63" s="9">
        <v>86040657.930000007</v>
      </c>
      <c r="AH63" s="10">
        <v>75338746.870000005</v>
      </c>
      <c r="AI63" s="10">
        <v>-23290529.079999998</v>
      </c>
      <c r="AJ63" s="10">
        <v>20418699.370000001</v>
      </c>
      <c r="AK63" s="9">
        <v>72466917.159999996</v>
      </c>
      <c r="AL63" s="9">
        <v>158507575.09</v>
      </c>
      <c r="AM63" s="10">
        <v>2249783.28999998</v>
      </c>
      <c r="AN63" s="10">
        <v>0</v>
      </c>
      <c r="AO63" s="10">
        <v>0</v>
      </c>
      <c r="AP63" s="9">
        <v>2249783.28999998</v>
      </c>
      <c r="AQ63" s="9">
        <v>160757358.38</v>
      </c>
      <c r="AR63" s="10">
        <v>113456520.45999999</v>
      </c>
      <c r="AS63" s="10">
        <v>0</v>
      </c>
      <c r="AT63" s="10">
        <v>6753575.9100000001</v>
      </c>
      <c r="AU63" s="10">
        <v>0</v>
      </c>
      <c r="AV63" s="10">
        <v>0</v>
      </c>
      <c r="AW63" s="10">
        <v>0</v>
      </c>
      <c r="AX63" s="9">
        <v>120210096.37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9">
        <v>0</v>
      </c>
      <c r="BE63" s="9">
        <v>120210096.37</v>
      </c>
      <c r="BF63" s="10">
        <v>76051581.450000003</v>
      </c>
      <c r="BG63" s="10">
        <v>0</v>
      </c>
      <c r="BH63" s="10">
        <v>4197369.26</v>
      </c>
      <c r="BI63" s="10">
        <v>7236266.4100000001</v>
      </c>
      <c r="BJ63" s="10">
        <v>0</v>
      </c>
      <c r="BK63" s="10">
        <v>42370244.25</v>
      </c>
      <c r="BL63" s="10">
        <v>0</v>
      </c>
      <c r="BM63" s="9">
        <v>129855461.37</v>
      </c>
      <c r="BN63" s="9">
        <v>-9645365.0000000391</v>
      </c>
      <c r="BO63" s="10">
        <v>0</v>
      </c>
      <c r="BP63" s="10">
        <v>0</v>
      </c>
      <c r="BQ63" s="10">
        <v>-9645365.0000000391</v>
      </c>
      <c r="BR63" s="10">
        <v>0</v>
      </c>
      <c r="BS63" s="10">
        <v>0</v>
      </c>
      <c r="BT63" s="9">
        <v>-9645365.0000000391</v>
      </c>
      <c r="BU63" s="30">
        <f t="shared" si="1"/>
        <v>-8.0237561496599275E-2</v>
      </c>
      <c r="BV63" s="30">
        <f t="shared" si="2"/>
        <v>0</v>
      </c>
      <c r="BW63" s="30">
        <f t="shared" si="3"/>
        <v>-8.0237561496599594E-2</v>
      </c>
      <c r="BX63" s="31">
        <f t="shared" si="4"/>
        <v>71.666855214850116</v>
      </c>
      <c r="BY63" s="31">
        <f t="shared" si="5"/>
        <v>192.34005268707406</v>
      </c>
      <c r="BZ63" s="32">
        <f t="shared" si="6"/>
        <v>0.61684644244793252</v>
      </c>
      <c r="CA63" s="31">
        <f t="shared" si="7"/>
        <v>0</v>
      </c>
      <c r="CB63" s="31">
        <f t="shared" si="8"/>
        <v>9.0549254606205416</v>
      </c>
      <c r="CC63" s="29">
        <f t="shared" si="9"/>
        <v>-3.3758928202466877E-2</v>
      </c>
      <c r="CD63" s="32">
        <f t="shared" si="10"/>
        <v>9.9977874074583015E-2</v>
      </c>
      <c r="CE63" s="30">
        <f t="shared" si="11"/>
        <v>1.3994900841067056E-2</v>
      </c>
      <c r="CF63" s="30">
        <f t="shared" si="12"/>
        <v>0.97100366142572148</v>
      </c>
    </row>
    <row r="64" spans="1:84" ht="38.25" x14ac:dyDescent="0.25">
      <c r="A64" s="6">
        <v>100</v>
      </c>
      <c r="B64" s="6" t="s">
        <v>158</v>
      </c>
      <c r="C64" s="6" t="s">
        <v>291</v>
      </c>
      <c r="D64" s="6">
        <v>16665</v>
      </c>
      <c r="E64" s="6">
        <v>2024</v>
      </c>
      <c r="F64" s="6" t="s">
        <v>71</v>
      </c>
      <c r="G64" s="6">
        <v>5</v>
      </c>
      <c r="H64" s="6">
        <v>12</v>
      </c>
      <c r="I64" s="6" t="s">
        <v>220</v>
      </c>
      <c r="J64" s="6">
        <f t="shared" si="0"/>
        <v>365</v>
      </c>
      <c r="K64" s="8">
        <v>276000</v>
      </c>
      <c r="L64" s="8">
        <v>114503000</v>
      </c>
      <c r="M64" s="8">
        <v>0</v>
      </c>
      <c r="N64" s="8">
        <v>36493000</v>
      </c>
      <c r="O64" s="8">
        <v>0</v>
      </c>
      <c r="P64" s="8">
        <v>0</v>
      </c>
      <c r="Q64" s="8">
        <v>8229000</v>
      </c>
      <c r="R64" s="9">
        <v>159501000</v>
      </c>
      <c r="S64" s="8">
        <v>19496000</v>
      </c>
      <c r="T64" s="8">
        <v>0</v>
      </c>
      <c r="U64" s="8">
        <v>0</v>
      </c>
      <c r="V64" s="8">
        <v>0</v>
      </c>
      <c r="W64" s="8">
        <v>637265000</v>
      </c>
      <c r="X64" s="8">
        <v>481233000</v>
      </c>
      <c r="Y64" s="9">
        <v>156032000</v>
      </c>
      <c r="Z64" s="8">
        <v>74828000</v>
      </c>
      <c r="AA64" s="9">
        <v>250356000</v>
      </c>
      <c r="AB64" s="9">
        <v>409857000</v>
      </c>
      <c r="AC64" s="8">
        <v>9065000</v>
      </c>
      <c r="AD64" s="8">
        <v>0</v>
      </c>
      <c r="AE64" s="8">
        <v>0</v>
      </c>
      <c r="AF64" s="8">
        <v>102146000</v>
      </c>
      <c r="AG64" s="9">
        <v>111211000</v>
      </c>
      <c r="AH64" s="8">
        <v>68471000</v>
      </c>
      <c r="AI64" s="8">
        <v>0</v>
      </c>
      <c r="AJ64" s="8">
        <v>29487000</v>
      </c>
      <c r="AK64" s="9">
        <v>97958000</v>
      </c>
      <c r="AL64" s="9">
        <v>209169000</v>
      </c>
      <c r="AM64" s="8">
        <v>181192000</v>
      </c>
      <c r="AN64" s="8">
        <v>8112000</v>
      </c>
      <c r="AO64" s="8">
        <v>11384000</v>
      </c>
      <c r="AP64" s="9">
        <v>200688000</v>
      </c>
      <c r="AQ64" s="9">
        <v>409857000</v>
      </c>
      <c r="AR64" s="8">
        <v>330101000</v>
      </c>
      <c r="AS64" s="8">
        <v>0</v>
      </c>
      <c r="AT64" s="8">
        <v>24359000</v>
      </c>
      <c r="AU64" s="8">
        <v>0</v>
      </c>
      <c r="AV64" s="8">
        <v>0</v>
      </c>
      <c r="AW64" s="8">
        <v>0</v>
      </c>
      <c r="AX64" s="9">
        <v>354460000</v>
      </c>
      <c r="AY64" s="8">
        <v>2035000</v>
      </c>
      <c r="AZ64" s="8">
        <v>0</v>
      </c>
      <c r="BA64" s="8">
        <v>22383000</v>
      </c>
      <c r="BB64" s="8">
        <v>0</v>
      </c>
      <c r="BC64" s="8">
        <v>0</v>
      </c>
      <c r="BD64" s="9">
        <v>24418000</v>
      </c>
      <c r="BE64" s="9">
        <v>378878000</v>
      </c>
      <c r="BF64" s="8">
        <v>165121000</v>
      </c>
      <c r="BG64" s="8">
        <v>0</v>
      </c>
      <c r="BH64" s="8">
        <v>24909000</v>
      </c>
      <c r="BI64" s="8">
        <v>2978000</v>
      </c>
      <c r="BJ64" s="8">
        <v>7239000</v>
      </c>
      <c r="BK64" s="8">
        <v>170362000</v>
      </c>
      <c r="BL64" s="8">
        <v>0</v>
      </c>
      <c r="BM64" s="9">
        <v>370609000</v>
      </c>
      <c r="BN64" s="9">
        <v>8269000</v>
      </c>
      <c r="BO64" s="8">
        <v>0</v>
      </c>
      <c r="BP64" s="8">
        <v>2713000</v>
      </c>
      <c r="BQ64" s="8">
        <v>10982000</v>
      </c>
      <c r="BR64" s="8">
        <v>-54000</v>
      </c>
      <c r="BS64" s="8">
        <v>0</v>
      </c>
      <c r="BT64" s="9">
        <v>10928000</v>
      </c>
      <c r="BU64" s="26">
        <f t="shared" si="1"/>
        <v>-4.2623219083715601E-2</v>
      </c>
      <c r="BV64" s="26">
        <f t="shared" si="2"/>
        <v>6.4448186487470902E-2</v>
      </c>
      <c r="BW64" s="26">
        <f t="shared" si="3"/>
        <v>2.1824967403755297E-2</v>
      </c>
      <c r="BX64" s="27">
        <f t="shared" si="4"/>
        <v>40.351119808785796</v>
      </c>
      <c r="BY64" s="27">
        <f t="shared" si="5"/>
        <v>118.44006220785359</v>
      </c>
      <c r="BZ64" s="28">
        <f t="shared" si="6"/>
        <v>1.4342196365467446</v>
      </c>
      <c r="CA64" s="27">
        <f t="shared" si="7"/>
        <v>121.18696846977149</v>
      </c>
      <c r="CB64" s="27">
        <f t="shared" si="8"/>
        <v>19.319643502348548</v>
      </c>
      <c r="CC64" s="29">
        <f t="shared" si="9"/>
        <v>6.0078360659387139E-2</v>
      </c>
      <c r="CD64" s="28">
        <f t="shared" si="10"/>
        <v>1.1436519139749233</v>
      </c>
      <c r="CE64" s="26">
        <f t="shared" si="11"/>
        <v>0.44208589825231726</v>
      </c>
      <c r="CF64" s="26">
        <f t="shared" si="12"/>
        <v>0.27425369397948435</v>
      </c>
    </row>
    <row r="65" spans="1:84" ht="38.25" x14ac:dyDescent="0.25">
      <c r="A65" s="7">
        <v>101</v>
      </c>
      <c r="B65" s="7" t="s">
        <v>85</v>
      </c>
      <c r="C65" s="6" t="s">
        <v>291</v>
      </c>
      <c r="D65" s="7">
        <v>3791</v>
      </c>
      <c r="E65" s="7">
        <v>2024</v>
      </c>
      <c r="F65" s="7" t="s">
        <v>71</v>
      </c>
      <c r="G65" s="7">
        <v>5</v>
      </c>
      <c r="H65" s="7">
        <v>12</v>
      </c>
      <c r="I65" s="7" t="s">
        <v>220</v>
      </c>
      <c r="J65" s="6">
        <f t="shared" si="0"/>
        <v>365</v>
      </c>
      <c r="K65" s="10">
        <v>15331000</v>
      </c>
      <c r="L65" s="10">
        <v>-12100000</v>
      </c>
      <c r="M65" s="10">
        <v>5553000</v>
      </c>
      <c r="N65" s="10">
        <v>9217000</v>
      </c>
      <c r="O65" s="10">
        <v>4174000</v>
      </c>
      <c r="P65" s="10">
        <v>305000</v>
      </c>
      <c r="Q65" s="10">
        <v>3176000</v>
      </c>
      <c r="R65" s="9">
        <v>25656000</v>
      </c>
      <c r="S65" s="10">
        <v>6474000</v>
      </c>
      <c r="T65" s="10">
        <v>2824000</v>
      </c>
      <c r="U65" s="10">
        <v>0</v>
      </c>
      <c r="V65" s="10">
        <v>0</v>
      </c>
      <c r="W65" s="10">
        <v>146182000</v>
      </c>
      <c r="X65" s="10">
        <v>45873000</v>
      </c>
      <c r="Y65" s="9">
        <v>100309000</v>
      </c>
      <c r="Z65" s="10">
        <v>39862000</v>
      </c>
      <c r="AA65" s="9">
        <v>149469000</v>
      </c>
      <c r="AB65" s="9">
        <v>175125000</v>
      </c>
      <c r="AC65" s="10">
        <v>98000</v>
      </c>
      <c r="AD65" s="10">
        <v>149000</v>
      </c>
      <c r="AE65" s="10">
        <v>0</v>
      </c>
      <c r="AF65" s="10">
        <v>4814000</v>
      </c>
      <c r="AG65" s="9">
        <v>5061000</v>
      </c>
      <c r="AH65" s="10">
        <v>1604000</v>
      </c>
      <c r="AI65" s="10">
        <v>0</v>
      </c>
      <c r="AJ65" s="10">
        <v>1450000</v>
      </c>
      <c r="AK65" s="9">
        <v>3054000</v>
      </c>
      <c r="AL65" s="9">
        <v>8115000</v>
      </c>
      <c r="AM65" s="10">
        <v>124925000</v>
      </c>
      <c r="AN65" s="10">
        <v>42085000</v>
      </c>
      <c r="AO65" s="10">
        <v>0</v>
      </c>
      <c r="AP65" s="9">
        <v>167010000</v>
      </c>
      <c r="AQ65" s="9">
        <v>175125000</v>
      </c>
      <c r="AR65" s="10">
        <v>75847000</v>
      </c>
      <c r="AS65" s="10">
        <v>0</v>
      </c>
      <c r="AT65" s="10">
        <v>12470000</v>
      </c>
      <c r="AU65" s="10">
        <v>0</v>
      </c>
      <c r="AV65" s="10">
        <v>0</v>
      </c>
      <c r="AW65" s="10">
        <v>0</v>
      </c>
      <c r="AX65" s="9">
        <v>88317000</v>
      </c>
      <c r="AY65" s="10">
        <v>6420000</v>
      </c>
      <c r="AZ65" s="10">
        <v>1643000</v>
      </c>
      <c r="BA65" s="10">
        <v>-5660000</v>
      </c>
      <c r="BB65" s="10">
        <v>0</v>
      </c>
      <c r="BC65" s="10">
        <v>3608000</v>
      </c>
      <c r="BD65" s="9">
        <v>6011000</v>
      </c>
      <c r="BE65" s="9">
        <v>94328000</v>
      </c>
      <c r="BF65" s="10">
        <v>48436000</v>
      </c>
      <c r="BG65" s="10">
        <v>0</v>
      </c>
      <c r="BH65" s="10">
        <v>6556000</v>
      </c>
      <c r="BI65" s="10">
        <v>102000</v>
      </c>
      <c r="BJ65" s="10">
        <v>196000</v>
      </c>
      <c r="BK65" s="10">
        <v>40007000</v>
      </c>
      <c r="BL65" s="10">
        <v>0</v>
      </c>
      <c r="BM65" s="9">
        <v>95297000</v>
      </c>
      <c r="BN65" s="9">
        <v>-969000</v>
      </c>
      <c r="BO65" s="10">
        <v>2927000</v>
      </c>
      <c r="BP65" s="10">
        <v>4247000</v>
      </c>
      <c r="BQ65" s="10">
        <v>6205000</v>
      </c>
      <c r="BR65" s="10">
        <v>6000</v>
      </c>
      <c r="BS65" s="10">
        <v>0</v>
      </c>
      <c r="BT65" s="9">
        <v>6211000</v>
      </c>
      <c r="BU65" s="30">
        <f t="shared" si="1"/>
        <v>-7.3997116444745992E-2</v>
      </c>
      <c r="BV65" s="30">
        <f t="shared" si="2"/>
        <v>6.3724450852345002E-2</v>
      </c>
      <c r="BW65" s="30">
        <f t="shared" si="3"/>
        <v>-1.0272665592400984E-2</v>
      </c>
      <c r="BX65" s="31">
        <f t="shared" si="4"/>
        <v>44.355149181905681</v>
      </c>
      <c r="BY65" s="31">
        <f t="shared" si="5"/>
        <v>20.226762486038876</v>
      </c>
      <c r="BZ65" s="32">
        <f t="shared" si="6"/>
        <v>5.0693538826318907</v>
      </c>
      <c r="CA65" s="31">
        <f t="shared" si="7"/>
        <v>13.289403995898176</v>
      </c>
      <c r="CB65" s="31">
        <f t="shared" si="8"/>
        <v>6.9971018913971932</v>
      </c>
      <c r="CC65" s="29">
        <f t="shared" si="9"/>
        <v>1.6874718679669918</v>
      </c>
      <c r="CD65" s="32">
        <f t="shared" si="10"/>
        <v>56.744999999999997</v>
      </c>
      <c r="CE65" s="30">
        <f t="shared" si="11"/>
        <v>0.71334760885082082</v>
      </c>
      <c r="CF65" s="30">
        <f t="shared" si="12"/>
        <v>1.2676935722245493E-2</v>
      </c>
    </row>
    <row r="66" spans="1:84" ht="38.25" x14ac:dyDescent="0.25">
      <c r="A66" s="6">
        <v>11467</v>
      </c>
      <c r="B66" s="6" t="s">
        <v>200</v>
      </c>
      <c r="C66" s="6" t="s">
        <v>291</v>
      </c>
      <c r="D66" s="6">
        <v>11273</v>
      </c>
      <c r="E66" s="6">
        <v>2024</v>
      </c>
      <c r="F66" s="6" t="s">
        <v>97</v>
      </c>
      <c r="G66" s="6">
        <v>3</v>
      </c>
      <c r="H66" s="6">
        <v>8</v>
      </c>
      <c r="I66" s="6" t="s">
        <v>205</v>
      </c>
      <c r="J66" s="6">
        <f t="shared" si="0"/>
        <v>273.75</v>
      </c>
      <c r="K66" s="8">
        <v>0</v>
      </c>
      <c r="L66" s="8">
        <v>0</v>
      </c>
      <c r="M66" s="8">
        <v>0</v>
      </c>
      <c r="N66" s="8">
        <v>9837259.3000000007</v>
      </c>
      <c r="O66" s="8">
        <v>11410917.99</v>
      </c>
      <c r="P66" s="8">
        <v>737282.74</v>
      </c>
      <c r="Q66" s="8">
        <v>1516002.25</v>
      </c>
      <c r="R66" s="9">
        <v>23501462.280000001</v>
      </c>
      <c r="S66" s="8">
        <v>0</v>
      </c>
      <c r="T66" s="8">
        <v>0</v>
      </c>
      <c r="U66" s="8">
        <v>0</v>
      </c>
      <c r="V66" s="8">
        <v>1456015.29</v>
      </c>
      <c r="W66" s="8">
        <v>44392342.140000001</v>
      </c>
      <c r="X66" s="8">
        <v>13909850.35</v>
      </c>
      <c r="Y66" s="9">
        <v>30482491.789999999</v>
      </c>
      <c r="Z66" s="8">
        <v>0</v>
      </c>
      <c r="AA66" s="9">
        <v>31938507.079999998</v>
      </c>
      <c r="AB66" s="9">
        <v>55439969.359999999</v>
      </c>
      <c r="AC66" s="8">
        <v>3036400.03</v>
      </c>
      <c r="AD66" s="8">
        <v>1379816.54</v>
      </c>
      <c r="AE66" s="8">
        <v>-59790063.200000003</v>
      </c>
      <c r="AF66" s="8">
        <v>9999318.6999999993</v>
      </c>
      <c r="AG66" s="9">
        <v>-45374527.93</v>
      </c>
      <c r="AH66" s="8">
        <v>28365418.32</v>
      </c>
      <c r="AI66" s="8">
        <v>29833377.309999999</v>
      </c>
      <c r="AJ66" s="8">
        <v>50988916.25</v>
      </c>
      <c r="AK66" s="9">
        <v>109187711.88</v>
      </c>
      <c r="AL66" s="9">
        <v>63813183.950000003</v>
      </c>
      <c r="AM66" s="8">
        <v>-8373214.5900000203</v>
      </c>
      <c r="AN66" s="8">
        <v>0</v>
      </c>
      <c r="AO66" s="8">
        <v>0</v>
      </c>
      <c r="AP66" s="9">
        <v>-8373214.5900000203</v>
      </c>
      <c r="AQ66" s="9">
        <v>55439969.359999999</v>
      </c>
      <c r="AR66" s="8">
        <v>36603781.549999997</v>
      </c>
      <c r="AS66" s="8">
        <v>0</v>
      </c>
      <c r="AT66" s="8">
        <v>1765091.87</v>
      </c>
      <c r="AU66" s="8">
        <v>0</v>
      </c>
      <c r="AV66" s="8">
        <v>0</v>
      </c>
      <c r="AW66" s="8">
        <v>0</v>
      </c>
      <c r="AX66" s="9">
        <v>38368873.420000002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9">
        <v>0</v>
      </c>
      <c r="BE66" s="9">
        <v>38368873.420000002</v>
      </c>
      <c r="BF66" s="8">
        <v>23826228.100000001</v>
      </c>
      <c r="BG66" s="8">
        <v>0</v>
      </c>
      <c r="BH66" s="8">
        <v>1150201.92</v>
      </c>
      <c r="BI66" s="8">
        <v>2127358.62</v>
      </c>
      <c r="BJ66" s="8">
        <v>0</v>
      </c>
      <c r="BK66" s="8">
        <v>17110843.960000001</v>
      </c>
      <c r="BL66" s="8">
        <v>0</v>
      </c>
      <c r="BM66" s="9">
        <v>44214632.600000001</v>
      </c>
      <c r="BN66" s="9">
        <v>-5845759.1799999699</v>
      </c>
      <c r="BO66" s="8">
        <v>0</v>
      </c>
      <c r="BP66" s="8">
        <v>0</v>
      </c>
      <c r="BQ66" s="8">
        <v>-5845759.1799999699</v>
      </c>
      <c r="BR66" s="8">
        <v>0</v>
      </c>
      <c r="BS66" s="8">
        <v>0</v>
      </c>
      <c r="BT66" s="9">
        <v>-5845759.1799999699</v>
      </c>
      <c r="BU66" s="26">
        <f t="shared" si="1"/>
        <v>-0.152356810584719</v>
      </c>
      <c r="BV66" s="26">
        <f t="shared" si="2"/>
        <v>0</v>
      </c>
      <c r="BW66" s="26">
        <f t="shared" si="3"/>
        <v>-0.15235681058471823</v>
      </c>
      <c r="BX66" s="27">
        <f t="shared" si="4"/>
        <v>73.570260211953439</v>
      </c>
      <c r="BY66" s="27">
        <f t="shared" si="5"/>
        <v>-312.6506404733455</v>
      </c>
      <c r="BZ66" s="28">
        <f t="shared" si="6"/>
        <v>-0.51794395120222692</v>
      </c>
      <c r="CA66" s="27">
        <f t="shared" si="7"/>
        <v>0</v>
      </c>
      <c r="CB66" s="27">
        <f t="shared" si="8"/>
        <v>12.093398652994772</v>
      </c>
      <c r="CC66" s="29">
        <f t="shared" si="9"/>
        <v>0.27606132053140259</v>
      </c>
      <c r="CD66" s="28">
        <f t="shared" si="10"/>
        <v>-0.49735063430975218</v>
      </c>
      <c r="CE66" s="26">
        <f t="shared" si="11"/>
        <v>-0.15103209266997367</v>
      </c>
      <c r="CF66" s="26">
        <f t="shared" si="12"/>
        <v>1.4188239927464978</v>
      </c>
    </row>
    <row r="67" spans="1:84" ht="38.25" x14ac:dyDescent="0.25">
      <c r="A67" s="7">
        <v>103</v>
      </c>
      <c r="B67" s="7" t="s">
        <v>159</v>
      </c>
      <c r="C67" s="6" t="s">
        <v>291</v>
      </c>
      <c r="D67" s="7">
        <v>16665</v>
      </c>
      <c r="E67" s="7">
        <v>2024</v>
      </c>
      <c r="F67" s="7" t="s">
        <v>71</v>
      </c>
      <c r="G67" s="7">
        <v>5</v>
      </c>
      <c r="H67" s="7">
        <v>12</v>
      </c>
      <c r="I67" s="7" t="s">
        <v>220</v>
      </c>
      <c r="J67" s="6">
        <f t="shared" ref="J67:J130" si="13">IF(G67=5,365,273.75)</f>
        <v>365</v>
      </c>
      <c r="K67" s="10">
        <v>27000</v>
      </c>
      <c r="L67" s="10">
        <v>82153000</v>
      </c>
      <c r="M67" s="10">
        <v>0</v>
      </c>
      <c r="N67" s="10">
        <v>28524000</v>
      </c>
      <c r="O67" s="10">
        <v>0</v>
      </c>
      <c r="P67" s="10">
        <v>0</v>
      </c>
      <c r="Q67" s="10">
        <v>15719000</v>
      </c>
      <c r="R67" s="9">
        <v>126423000</v>
      </c>
      <c r="S67" s="10">
        <v>35134000</v>
      </c>
      <c r="T67" s="10">
        <v>0</v>
      </c>
      <c r="U67" s="10">
        <v>0</v>
      </c>
      <c r="V67" s="10">
        <v>0</v>
      </c>
      <c r="W67" s="10">
        <v>292400000</v>
      </c>
      <c r="X67" s="10">
        <v>210020000</v>
      </c>
      <c r="Y67" s="9">
        <v>82380000</v>
      </c>
      <c r="Z67" s="10">
        <v>31524000</v>
      </c>
      <c r="AA67" s="9">
        <v>149038000</v>
      </c>
      <c r="AB67" s="9">
        <v>275461000</v>
      </c>
      <c r="AC67" s="10">
        <v>2175000</v>
      </c>
      <c r="AD67" s="10">
        <v>0</v>
      </c>
      <c r="AE67" s="10">
        <v>0</v>
      </c>
      <c r="AF67" s="10">
        <v>28683000</v>
      </c>
      <c r="AG67" s="9">
        <v>30858000</v>
      </c>
      <c r="AH67" s="10">
        <v>38770000</v>
      </c>
      <c r="AI67" s="10">
        <v>0</v>
      </c>
      <c r="AJ67" s="10">
        <v>26254000</v>
      </c>
      <c r="AK67" s="9">
        <v>65024000</v>
      </c>
      <c r="AL67" s="9">
        <v>95882000</v>
      </c>
      <c r="AM67" s="10">
        <v>144445000</v>
      </c>
      <c r="AN67" s="10">
        <v>14750000</v>
      </c>
      <c r="AO67" s="10">
        <v>20384000</v>
      </c>
      <c r="AP67" s="9">
        <v>179579000</v>
      </c>
      <c r="AQ67" s="9">
        <v>275461000</v>
      </c>
      <c r="AR67" s="10">
        <v>200955000</v>
      </c>
      <c r="AS67" s="10">
        <v>0</v>
      </c>
      <c r="AT67" s="10">
        <v>22586000</v>
      </c>
      <c r="AU67" s="10">
        <v>0</v>
      </c>
      <c r="AV67" s="10">
        <v>0</v>
      </c>
      <c r="AW67" s="10">
        <v>0</v>
      </c>
      <c r="AX67" s="9">
        <v>223541000</v>
      </c>
      <c r="AY67" s="10">
        <v>261000</v>
      </c>
      <c r="AZ67" s="10">
        <v>0</v>
      </c>
      <c r="BA67" s="10">
        <v>6517000</v>
      </c>
      <c r="BB67" s="10">
        <v>-25000</v>
      </c>
      <c r="BC67" s="10">
        <v>0</v>
      </c>
      <c r="BD67" s="9">
        <v>6753000</v>
      </c>
      <c r="BE67" s="9">
        <v>230294000</v>
      </c>
      <c r="BF67" s="10">
        <v>96367000</v>
      </c>
      <c r="BG67" s="10">
        <v>0</v>
      </c>
      <c r="BH67" s="10">
        <v>9597000</v>
      </c>
      <c r="BI67" s="10">
        <v>1451000</v>
      </c>
      <c r="BJ67" s="10">
        <v>5643000</v>
      </c>
      <c r="BK67" s="10">
        <v>129514000</v>
      </c>
      <c r="BL67" s="10">
        <v>0</v>
      </c>
      <c r="BM67" s="9">
        <v>242572000</v>
      </c>
      <c r="BN67" s="9">
        <v>-12278000</v>
      </c>
      <c r="BO67" s="10">
        <v>0</v>
      </c>
      <c r="BP67" s="10">
        <v>0</v>
      </c>
      <c r="BQ67" s="10">
        <v>-12278000</v>
      </c>
      <c r="BR67" s="10">
        <v>936000</v>
      </c>
      <c r="BS67" s="10">
        <v>0</v>
      </c>
      <c r="BT67" s="9">
        <v>-11342000</v>
      </c>
      <c r="BU67" s="30">
        <f t="shared" ref="BU67:BU130" si="14">(AX67-BM67)/BE67</f>
        <v>-8.263784553657498E-2</v>
      </c>
      <c r="BV67" s="30">
        <f t="shared" ref="BV67:BV130" si="15">BD67/BE67</f>
        <v>2.932338662752829E-2</v>
      </c>
      <c r="BW67" s="30">
        <f t="shared" ref="BW67:BW130" si="16">BN67/BE67</f>
        <v>-5.3314458909046694E-2</v>
      </c>
      <c r="BX67" s="31">
        <f t="shared" ref="BX67:BX86" si="17">N67/(AR67/J67)</f>
        <v>51.808912443084274</v>
      </c>
      <c r="BY67" s="31">
        <f t="shared" ref="BY67:BY86" si="18">(AG67-AD67)/((BM67-BH67-BI67)/J67)</f>
        <v>48.647958742938094</v>
      </c>
      <c r="BZ67" s="32">
        <f t="shared" ref="BZ67:BZ86" si="19">R67/AG67</f>
        <v>4.0969278631149137</v>
      </c>
      <c r="CA67" s="31">
        <f t="shared" ref="CA67:CA86" si="20">(K67+L67)/((BM67-BH67)/J67)</f>
        <v>128.7507243266445</v>
      </c>
      <c r="CB67" s="31">
        <f t="shared" ref="CB67:CB86" si="21">IF(X67&lt;&gt;0,X67/BH67,"-")</f>
        <v>21.883922058976765</v>
      </c>
      <c r="CC67" s="29">
        <f t="shared" ref="CC67:CC86" si="22">(BN67+BH67-BA67)/(AG67+AH67)</f>
        <v>-0.13210202791980238</v>
      </c>
      <c r="CD67" s="32">
        <f t="shared" ref="CD67:CD86" si="23">(BN67+BH67+BI67-BA67)/(BI67+AC67)</f>
        <v>-2.1365140650854935</v>
      </c>
      <c r="CE67" s="30">
        <f t="shared" ref="CE67:CE86" si="24">AM67/AB67</f>
        <v>0.52437550143214462</v>
      </c>
      <c r="CF67" s="30">
        <f t="shared" ref="CF67:CF86" si="25">AH67/(AH67+AM67)</f>
        <v>0.21160931146467266</v>
      </c>
    </row>
    <row r="68" spans="1:84" ht="38.25" x14ac:dyDescent="0.25">
      <c r="A68" s="6">
        <v>105</v>
      </c>
      <c r="B68" s="6" t="s">
        <v>82</v>
      </c>
      <c r="C68" s="6" t="s">
        <v>291</v>
      </c>
      <c r="D68" s="6">
        <v>3791</v>
      </c>
      <c r="E68" s="6">
        <v>2024</v>
      </c>
      <c r="F68" s="6" t="s">
        <v>71</v>
      </c>
      <c r="G68" s="6">
        <v>5</v>
      </c>
      <c r="H68" s="6">
        <v>12</v>
      </c>
      <c r="I68" s="6" t="s">
        <v>220</v>
      </c>
      <c r="J68" s="6">
        <f t="shared" si="13"/>
        <v>365</v>
      </c>
      <c r="K68" s="8">
        <v>8505000</v>
      </c>
      <c r="L68" s="8">
        <v>115642000</v>
      </c>
      <c r="M68" s="8">
        <v>31818000</v>
      </c>
      <c r="N68" s="8">
        <v>72697000</v>
      </c>
      <c r="O68" s="8">
        <v>0</v>
      </c>
      <c r="P68" s="8">
        <v>2159000</v>
      </c>
      <c r="Q68" s="8">
        <v>11925000</v>
      </c>
      <c r="R68" s="9">
        <v>242746000</v>
      </c>
      <c r="S68" s="8">
        <v>55475000</v>
      </c>
      <c r="T68" s="8">
        <v>3837000</v>
      </c>
      <c r="U68" s="8">
        <v>0</v>
      </c>
      <c r="V68" s="8">
        <v>0</v>
      </c>
      <c r="W68" s="8">
        <v>666540000</v>
      </c>
      <c r="X68" s="8">
        <v>398474000</v>
      </c>
      <c r="Y68" s="9">
        <v>268066000</v>
      </c>
      <c r="Z68" s="8">
        <v>135454000</v>
      </c>
      <c r="AA68" s="9">
        <v>462832000</v>
      </c>
      <c r="AB68" s="9">
        <v>705578000</v>
      </c>
      <c r="AC68" s="8">
        <v>25143000</v>
      </c>
      <c r="AD68" s="8">
        <v>10890000</v>
      </c>
      <c r="AE68" s="8">
        <v>36750000</v>
      </c>
      <c r="AF68" s="8">
        <v>63500000</v>
      </c>
      <c r="AG68" s="9">
        <v>136283000</v>
      </c>
      <c r="AH68" s="8">
        <v>194683000</v>
      </c>
      <c r="AI68" s="8">
        <v>0</v>
      </c>
      <c r="AJ68" s="8">
        <v>43244000</v>
      </c>
      <c r="AK68" s="9">
        <v>237927000</v>
      </c>
      <c r="AL68" s="9">
        <v>374210000</v>
      </c>
      <c r="AM68" s="8">
        <v>217696000</v>
      </c>
      <c r="AN68" s="8">
        <v>113672000</v>
      </c>
      <c r="AO68" s="8">
        <v>0</v>
      </c>
      <c r="AP68" s="9">
        <v>331368000</v>
      </c>
      <c r="AQ68" s="9">
        <v>705578000</v>
      </c>
      <c r="AR68" s="8">
        <v>720391000</v>
      </c>
      <c r="AS68" s="8">
        <v>0</v>
      </c>
      <c r="AT68" s="8">
        <v>32933000</v>
      </c>
      <c r="AU68" s="8">
        <v>0</v>
      </c>
      <c r="AV68" s="8">
        <v>0</v>
      </c>
      <c r="AW68" s="8">
        <v>0</v>
      </c>
      <c r="AX68" s="9">
        <v>753324000</v>
      </c>
      <c r="AY68" s="8">
        <v>53556000</v>
      </c>
      <c r="AZ68" s="8">
        <v>-3133000</v>
      </c>
      <c r="BA68" s="8">
        <v>-24342000</v>
      </c>
      <c r="BB68" s="8">
        <v>0</v>
      </c>
      <c r="BC68" s="8">
        <v>-10864000</v>
      </c>
      <c r="BD68" s="9">
        <v>15217000</v>
      </c>
      <c r="BE68" s="9">
        <v>768541000</v>
      </c>
      <c r="BF68" s="8">
        <v>377774000</v>
      </c>
      <c r="BG68" s="8">
        <v>0</v>
      </c>
      <c r="BH68" s="8">
        <v>37057000</v>
      </c>
      <c r="BI68" s="8">
        <v>7104000</v>
      </c>
      <c r="BJ68" s="8">
        <v>4514000</v>
      </c>
      <c r="BK68" s="8">
        <v>316933000</v>
      </c>
      <c r="BL68" s="8">
        <v>0</v>
      </c>
      <c r="BM68" s="9">
        <v>743382000</v>
      </c>
      <c r="BN68" s="9">
        <v>25159000</v>
      </c>
      <c r="BO68" s="8">
        <v>-10720000</v>
      </c>
      <c r="BP68" s="8">
        <v>1868000</v>
      </c>
      <c r="BQ68" s="8">
        <v>16307000</v>
      </c>
      <c r="BR68" s="8">
        <v>1833000</v>
      </c>
      <c r="BS68" s="8">
        <v>0</v>
      </c>
      <c r="BT68" s="9">
        <v>18140000</v>
      </c>
      <c r="BU68" s="26">
        <f t="shared" si="14"/>
        <v>1.2936199890441759E-2</v>
      </c>
      <c r="BV68" s="26">
        <f t="shared" si="15"/>
        <v>1.9799854529556654E-2</v>
      </c>
      <c r="BW68" s="26">
        <f t="shared" si="16"/>
        <v>3.2736054419998412E-2</v>
      </c>
      <c r="BX68" s="27">
        <f t="shared" si="17"/>
        <v>36.833337729094339</v>
      </c>
      <c r="BY68" s="27">
        <f t="shared" si="18"/>
        <v>65.456336408660491</v>
      </c>
      <c r="BZ68" s="28">
        <f t="shared" si="19"/>
        <v>1.781190610714469</v>
      </c>
      <c r="CA68" s="27">
        <f t="shared" si="20"/>
        <v>64.154114607298339</v>
      </c>
      <c r="CB68" s="27">
        <f t="shared" si="21"/>
        <v>10.753002131850932</v>
      </c>
      <c r="CC68" s="29">
        <f t="shared" si="22"/>
        <v>0.26153139597420882</v>
      </c>
      <c r="CD68" s="28">
        <f t="shared" si="23"/>
        <v>2.9045182497596675</v>
      </c>
      <c r="CE68" s="26">
        <f t="shared" si="24"/>
        <v>0.30853569697467892</v>
      </c>
      <c r="CF68" s="26">
        <f t="shared" si="25"/>
        <v>0.47209726974457961</v>
      </c>
    </row>
    <row r="69" spans="1:84" ht="38.25" x14ac:dyDescent="0.25">
      <c r="A69" s="7">
        <v>21965</v>
      </c>
      <c r="B69" s="7" t="s">
        <v>73</v>
      </c>
      <c r="C69" s="6" t="s">
        <v>291</v>
      </c>
      <c r="D69" s="7">
        <v>3106</v>
      </c>
      <c r="E69" s="7">
        <v>2024</v>
      </c>
      <c r="F69" s="7" t="s">
        <v>71</v>
      </c>
      <c r="G69" s="7">
        <v>5</v>
      </c>
      <c r="H69" s="7">
        <v>12</v>
      </c>
      <c r="I69" s="7" t="s">
        <v>220</v>
      </c>
      <c r="J69" s="6">
        <f t="shared" si="13"/>
        <v>365</v>
      </c>
      <c r="K69" s="10">
        <v>-19854</v>
      </c>
      <c r="L69" s="10">
        <v>0</v>
      </c>
      <c r="M69" s="10">
        <v>0</v>
      </c>
      <c r="N69" s="10">
        <v>10123800</v>
      </c>
      <c r="O69" s="10">
        <v>0</v>
      </c>
      <c r="P69" s="10">
        <v>0</v>
      </c>
      <c r="Q69" s="10">
        <v>792396</v>
      </c>
      <c r="R69" s="9">
        <v>10896342</v>
      </c>
      <c r="S69" s="10">
        <v>345944</v>
      </c>
      <c r="T69" s="10">
        <v>0</v>
      </c>
      <c r="U69" s="10">
        <v>0</v>
      </c>
      <c r="V69" s="10">
        <v>0</v>
      </c>
      <c r="W69" s="10">
        <v>30375942</v>
      </c>
      <c r="X69" s="10">
        <v>12304831</v>
      </c>
      <c r="Y69" s="9">
        <v>18071111</v>
      </c>
      <c r="Z69" s="10">
        <v>76549</v>
      </c>
      <c r="AA69" s="9">
        <v>18493604</v>
      </c>
      <c r="AB69" s="9">
        <v>29389946</v>
      </c>
      <c r="AC69" s="10">
        <v>0</v>
      </c>
      <c r="AD69" s="10">
        <v>1894803</v>
      </c>
      <c r="AE69" s="10">
        <v>29874737</v>
      </c>
      <c r="AF69" s="10">
        <v>2455217</v>
      </c>
      <c r="AG69" s="9">
        <v>34224757</v>
      </c>
      <c r="AH69" s="10">
        <v>0</v>
      </c>
      <c r="AI69" s="10">
        <v>0</v>
      </c>
      <c r="AJ69" s="10">
        <v>951495</v>
      </c>
      <c r="AK69" s="9">
        <v>951495</v>
      </c>
      <c r="AL69" s="9">
        <v>35176252</v>
      </c>
      <c r="AM69" s="10">
        <v>-5796306</v>
      </c>
      <c r="AN69" s="10">
        <v>10000</v>
      </c>
      <c r="AO69" s="10">
        <v>0</v>
      </c>
      <c r="AP69" s="9">
        <v>-5786306</v>
      </c>
      <c r="AQ69" s="9">
        <v>29389946</v>
      </c>
      <c r="AR69" s="10">
        <v>19996010</v>
      </c>
      <c r="AS69" s="10">
        <v>0</v>
      </c>
      <c r="AT69" s="10">
        <v>232704</v>
      </c>
      <c r="AU69" s="10">
        <v>0</v>
      </c>
      <c r="AV69" s="10">
        <v>0</v>
      </c>
      <c r="AW69" s="10">
        <v>0</v>
      </c>
      <c r="AX69" s="9">
        <v>20228714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9">
        <v>0</v>
      </c>
      <c r="BE69" s="9">
        <v>20228714</v>
      </c>
      <c r="BF69" s="10">
        <v>9923976</v>
      </c>
      <c r="BG69" s="10">
        <v>0</v>
      </c>
      <c r="BH69" s="10">
        <v>1222692</v>
      </c>
      <c r="BI69" s="10">
        <v>0</v>
      </c>
      <c r="BJ69" s="10">
        <v>0</v>
      </c>
      <c r="BK69" s="10">
        <v>14878352</v>
      </c>
      <c r="BL69" s="10">
        <v>0</v>
      </c>
      <c r="BM69" s="9">
        <v>26025020</v>
      </c>
      <c r="BN69" s="9">
        <v>-5796306</v>
      </c>
      <c r="BO69" s="10">
        <v>0</v>
      </c>
      <c r="BP69" s="10">
        <v>0</v>
      </c>
      <c r="BQ69" s="10">
        <v>-5796306</v>
      </c>
      <c r="BR69" s="10">
        <v>0</v>
      </c>
      <c r="BS69" s="10">
        <v>0</v>
      </c>
      <c r="BT69" s="9">
        <v>-5796306</v>
      </c>
      <c r="BU69" s="30">
        <f t="shared" si="14"/>
        <v>-0.28653853131741347</v>
      </c>
      <c r="BV69" s="30">
        <f t="shared" si="15"/>
        <v>0</v>
      </c>
      <c r="BW69" s="30">
        <f t="shared" si="16"/>
        <v>-0.28653853131741347</v>
      </c>
      <c r="BX69" s="31">
        <f t="shared" si="17"/>
        <v>184.79621684526063</v>
      </c>
      <c r="BY69" s="31">
        <f t="shared" si="18"/>
        <v>475.77925789869397</v>
      </c>
      <c r="BZ69" s="32">
        <f t="shared" si="19"/>
        <v>0.31837602236299295</v>
      </c>
      <c r="CA69" s="31">
        <f t="shared" si="20"/>
        <v>-0.2921786212971621</v>
      </c>
      <c r="CB69" s="31">
        <f t="shared" si="21"/>
        <v>10.063720871650423</v>
      </c>
      <c r="CC69" s="29">
        <f t="shared" si="22"/>
        <v>-0.13363466685826286</v>
      </c>
      <c r="CD69" s="32"/>
      <c r="CE69" s="30">
        <f t="shared" si="24"/>
        <v>-0.19722070942219491</v>
      </c>
      <c r="CF69" s="30">
        <f t="shared" si="25"/>
        <v>0</v>
      </c>
    </row>
    <row r="70" spans="1:84" ht="38.25" x14ac:dyDescent="0.25">
      <c r="A70" s="6">
        <v>345</v>
      </c>
      <c r="B70" s="6" t="s">
        <v>81</v>
      </c>
      <c r="C70" s="6" t="s">
        <v>291</v>
      </c>
      <c r="D70" s="6">
        <v>3791</v>
      </c>
      <c r="E70" s="6">
        <v>2024</v>
      </c>
      <c r="F70" s="6" t="s">
        <v>71</v>
      </c>
      <c r="G70" s="6">
        <v>5</v>
      </c>
      <c r="H70" s="6">
        <v>12</v>
      </c>
      <c r="I70" s="6" t="s">
        <v>220</v>
      </c>
      <c r="J70" s="6">
        <f t="shared" si="13"/>
        <v>365</v>
      </c>
      <c r="K70" s="8">
        <v>34935000</v>
      </c>
      <c r="L70" s="8">
        <v>10096000</v>
      </c>
      <c r="M70" s="8">
        <v>22624000</v>
      </c>
      <c r="N70" s="8">
        <v>65181000</v>
      </c>
      <c r="O70" s="8">
        <v>0</v>
      </c>
      <c r="P70" s="8">
        <v>6484000</v>
      </c>
      <c r="Q70" s="8">
        <v>10140000</v>
      </c>
      <c r="R70" s="9">
        <v>149460000</v>
      </c>
      <c r="S70" s="8">
        <v>56392000</v>
      </c>
      <c r="T70" s="8">
        <v>1039000</v>
      </c>
      <c r="U70" s="8">
        <v>0</v>
      </c>
      <c r="V70" s="8">
        <v>0</v>
      </c>
      <c r="W70" s="8">
        <v>697168000</v>
      </c>
      <c r="X70" s="8">
        <v>341024000</v>
      </c>
      <c r="Y70" s="9">
        <v>356144000</v>
      </c>
      <c r="Z70" s="8">
        <v>73350000</v>
      </c>
      <c r="AA70" s="9">
        <v>486925000</v>
      </c>
      <c r="AB70" s="9">
        <v>636385000</v>
      </c>
      <c r="AC70" s="8">
        <v>16948000</v>
      </c>
      <c r="AD70" s="8">
        <v>1690000</v>
      </c>
      <c r="AE70" s="8">
        <v>31018000</v>
      </c>
      <c r="AF70" s="8">
        <v>52065000</v>
      </c>
      <c r="AG70" s="9">
        <v>101721000</v>
      </c>
      <c r="AH70" s="8">
        <v>200101000</v>
      </c>
      <c r="AI70" s="8">
        <v>0</v>
      </c>
      <c r="AJ70" s="8">
        <v>17145000</v>
      </c>
      <c r="AK70" s="9">
        <v>217246000</v>
      </c>
      <c r="AL70" s="9">
        <v>318967000</v>
      </c>
      <c r="AM70" s="8">
        <v>261681000</v>
      </c>
      <c r="AN70" s="8">
        <v>55737000</v>
      </c>
      <c r="AO70" s="8">
        <v>0</v>
      </c>
      <c r="AP70" s="9">
        <v>317418000</v>
      </c>
      <c r="AQ70" s="9">
        <v>636385000</v>
      </c>
      <c r="AR70" s="8">
        <v>578999000</v>
      </c>
      <c r="AS70" s="8">
        <v>0</v>
      </c>
      <c r="AT70" s="8">
        <v>55440000</v>
      </c>
      <c r="AU70" s="8">
        <v>0</v>
      </c>
      <c r="AV70" s="8">
        <v>0</v>
      </c>
      <c r="AW70" s="8">
        <v>0</v>
      </c>
      <c r="AX70" s="9">
        <v>634439000</v>
      </c>
      <c r="AY70" s="8">
        <v>8009000</v>
      </c>
      <c r="AZ70" s="8">
        <v>-1070000</v>
      </c>
      <c r="BA70" s="8">
        <v>7795000</v>
      </c>
      <c r="BB70" s="8">
        <v>0</v>
      </c>
      <c r="BC70" s="8">
        <v>-4736000</v>
      </c>
      <c r="BD70" s="9">
        <v>9998000</v>
      </c>
      <c r="BE70" s="9">
        <v>644437000</v>
      </c>
      <c r="BF70" s="8">
        <v>349497000</v>
      </c>
      <c r="BG70" s="8">
        <v>0</v>
      </c>
      <c r="BH70" s="8">
        <v>40477000</v>
      </c>
      <c r="BI70" s="8">
        <v>8882000</v>
      </c>
      <c r="BJ70" s="8">
        <v>2569000</v>
      </c>
      <c r="BK70" s="8">
        <v>249071000</v>
      </c>
      <c r="BL70" s="8">
        <v>0</v>
      </c>
      <c r="BM70" s="9">
        <v>650496000</v>
      </c>
      <c r="BN70" s="9">
        <v>-6059000</v>
      </c>
      <c r="BO70" s="8">
        <v>-14233000</v>
      </c>
      <c r="BP70" s="8">
        <v>6547000</v>
      </c>
      <c r="BQ70" s="8">
        <v>-13745000</v>
      </c>
      <c r="BR70" s="8">
        <v>1463000</v>
      </c>
      <c r="BS70" s="8">
        <v>0</v>
      </c>
      <c r="BT70" s="9">
        <v>-12282000</v>
      </c>
      <c r="BU70" s="26">
        <f t="shared" si="14"/>
        <v>-2.4916322309240468E-2</v>
      </c>
      <c r="BV70" s="26">
        <f t="shared" si="15"/>
        <v>1.5514317148146366E-2</v>
      </c>
      <c r="BW70" s="26">
        <f t="shared" si="16"/>
        <v>-9.4020051610941031E-3</v>
      </c>
      <c r="BX70" s="27">
        <f t="shared" si="17"/>
        <v>41.089993246965882</v>
      </c>
      <c r="BY70" s="27">
        <f t="shared" si="18"/>
        <v>60.737094871884445</v>
      </c>
      <c r="BZ70" s="28">
        <f t="shared" si="19"/>
        <v>1.4693131211844161</v>
      </c>
      <c r="CA70" s="27">
        <f t="shared" si="20"/>
        <v>26.943939451066278</v>
      </c>
      <c r="CB70" s="27">
        <f t="shared" si="21"/>
        <v>8.4251303209229942</v>
      </c>
      <c r="CC70" s="29">
        <f t="shared" si="22"/>
        <v>8.8207619060240799E-2</v>
      </c>
      <c r="CD70" s="28">
        <f t="shared" si="23"/>
        <v>1.3745644599303135</v>
      </c>
      <c r="CE70" s="26">
        <f t="shared" si="24"/>
        <v>0.41119919545558115</v>
      </c>
      <c r="CF70" s="26">
        <f t="shared" si="25"/>
        <v>0.433323516291237</v>
      </c>
    </row>
    <row r="71" spans="1:84" ht="38.25" x14ac:dyDescent="0.25">
      <c r="A71" s="7">
        <v>3112</v>
      </c>
      <c r="B71" s="7" t="s">
        <v>161</v>
      </c>
      <c r="C71" s="6" t="s">
        <v>291</v>
      </c>
      <c r="D71" s="7">
        <v>16665</v>
      </c>
      <c r="E71" s="7">
        <v>2024</v>
      </c>
      <c r="F71" s="7" t="s">
        <v>71</v>
      </c>
      <c r="G71" s="7">
        <v>5</v>
      </c>
      <c r="H71" s="7">
        <v>12</v>
      </c>
      <c r="I71" s="7" t="s">
        <v>220</v>
      </c>
      <c r="J71" s="6">
        <f t="shared" si="13"/>
        <v>365</v>
      </c>
      <c r="K71" s="10">
        <v>-41000</v>
      </c>
      <c r="L71" s="10">
        <v>249257000</v>
      </c>
      <c r="M71" s="10">
        <v>0</v>
      </c>
      <c r="N71" s="10">
        <v>54636000</v>
      </c>
      <c r="O71" s="10">
        <v>0</v>
      </c>
      <c r="P71" s="10">
        <v>0</v>
      </c>
      <c r="Q71" s="10">
        <v>61558000</v>
      </c>
      <c r="R71" s="9">
        <v>365410000</v>
      </c>
      <c r="S71" s="10">
        <v>24399000</v>
      </c>
      <c r="T71" s="10">
        <v>0</v>
      </c>
      <c r="U71" s="10">
        <v>0</v>
      </c>
      <c r="V71" s="10">
        <v>0</v>
      </c>
      <c r="W71" s="10">
        <v>436105000</v>
      </c>
      <c r="X71" s="10">
        <v>320895000</v>
      </c>
      <c r="Y71" s="9">
        <v>115210000</v>
      </c>
      <c r="Z71" s="10">
        <v>12270000</v>
      </c>
      <c r="AA71" s="9">
        <v>151879000</v>
      </c>
      <c r="AB71" s="9">
        <v>517289000</v>
      </c>
      <c r="AC71" s="10">
        <v>3815</v>
      </c>
      <c r="AD71" s="10">
        <v>0</v>
      </c>
      <c r="AE71" s="10">
        <v>0</v>
      </c>
      <c r="AF71" s="10">
        <v>62850185</v>
      </c>
      <c r="AG71" s="9">
        <v>62854000</v>
      </c>
      <c r="AH71" s="10">
        <v>64083000</v>
      </c>
      <c r="AI71" s="10">
        <v>0</v>
      </c>
      <c r="AJ71" s="10">
        <v>43822000</v>
      </c>
      <c r="AK71" s="9">
        <v>107905000</v>
      </c>
      <c r="AL71" s="9">
        <v>170759000</v>
      </c>
      <c r="AM71" s="10">
        <v>316627000</v>
      </c>
      <c r="AN71" s="10">
        <v>17681000</v>
      </c>
      <c r="AO71" s="10">
        <v>12222000</v>
      </c>
      <c r="AP71" s="9">
        <v>346530000</v>
      </c>
      <c r="AQ71" s="9">
        <v>517289000</v>
      </c>
      <c r="AR71" s="10">
        <v>436837000</v>
      </c>
      <c r="AS71" s="10">
        <v>0</v>
      </c>
      <c r="AT71" s="10">
        <v>94748000</v>
      </c>
      <c r="AU71" s="10">
        <v>0</v>
      </c>
      <c r="AV71" s="10">
        <v>0</v>
      </c>
      <c r="AW71" s="10">
        <v>0</v>
      </c>
      <c r="AX71" s="9">
        <v>531585000</v>
      </c>
      <c r="AY71" s="10">
        <v>5042000</v>
      </c>
      <c r="AZ71" s="10">
        <v>0</v>
      </c>
      <c r="BA71" s="10">
        <v>34366000</v>
      </c>
      <c r="BB71" s="10">
        <v>-5331000</v>
      </c>
      <c r="BC71" s="10">
        <v>0</v>
      </c>
      <c r="BD71" s="9">
        <v>34077000</v>
      </c>
      <c r="BE71" s="9">
        <v>565662000</v>
      </c>
      <c r="BF71" s="10">
        <v>235207000</v>
      </c>
      <c r="BG71" s="10">
        <v>0</v>
      </c>
      <c r="BH71" s="10">
        <v>15621000</v>
      </c>
      <c r="BI71" s="10">
        <v>1751000</v>
      </c>
      <c r="BJ71" s="10">
        <v>9345000</v>
      </c>
      <c r="BK71" s="10">
        <v>232530000</v>
      </c>
      <c r="BL71" s="10">
        <v>0</v>
      </c>
      <c r="BM71" s="9">
        <v>494454000</v>
      </c>
      <c r="BN71" s="9">
        <v>71208000</v>
      </c>
      <c r="BO71" s="10">
        <v>-27827000</v>
      </c>
      <c r="BP71" s="10">
        <v>100000</v>
      </c>
      <c r="BQ71" s="10">
        <v>43481000</v>
      </c>
      <c r="BR71" s="10">
        <v>-1340000</v>
      </c>
      <c r="BS71" s="10">
        <v>0</v>
      </c>
      <c r="BT71" s="9">
        <v>42141000</v>
      </c>
      <c r="BU71" s="30">
        <f t="shared" si="14"/>
        <v>6.564167294249923E-2</v>
      </c>
      <c r="BV71" s="30">
        <f t="shared" si="15"/>
        <v>6.02426890970226E-2</v>
      </c>
      <c r="BW71" s="30">
        <f t="shared" si="16"/>
        <v>0.12588436203952183</v>
      </c>
      <c r="BX71" s="31">
        <f t="shared" si="17"/>
        <v>45.651215441915411</v>
      </c>
      <c r="BY71" s="31">
        <f t="shared" si="18"/>
        <v>48.087561467420699</v>
      </c>
      <c r="BZ71" s="32">
        <f t="shared" si="19"/>
        <v>5.8136315906704423</v>
      </c>
      <c r="CA71" s="31">
        <f t="shared" si="20"/>
        <v>189.96986423241506</v>
      </c>
      <c r="CB71" s="31">
        <f t="shared" si="21"/>
        <v>20.542538889955829</v>
      </c>
      <c r="CC71" s="29">
        <f t="shared" si="22"/>
        <v>0.41329951078093857</v>
      </c>
      <c r="CD71" s="32">
        <f t="shared" si="23"/>
        <v>30.894424768422883</v>
      </c>
      <c r="CE71" s="30">
        <f t="shared" si="24"/>
        <v>0.61208918032279824</v>
      </c>
      <c r="CF71" s="30">
        <f t="shared" si="25"/>
        <v>0.1683249717632844</v>
      </c>
    </row>
    <row r="72" spans="1:84" ht="38.25" x14ac:dyDescent="0.25">
      <c r="A72" s="6">
        <v>127</v>
      </c>
      <c r="B72" s="6" t="s">
        <v>98</v>
      </c>
      <c r="C72" s="6" t="s">
        <v>291</v>
      </c>
      <c r="D72" s="6">
        <v>3888</v>
      </c>
      <c r="E72" s="6">
        <v>2024</v>
      </c>
      <c r="F72" s="6" t="s">
        <v>97</v>
      </c>
      <c r="G72" s="6">
        <v>5</v>
      </c>
      <c r="H72" s="6">
        <v>12</v>
      </c>
      <c r="I72" s="6" t="s">
        <v>222</v>
      </c>
      <c r="J72" s="6">
        <f t="shared" si="13"/>
        <v>365</v>
      </c>
      <c r="K72" s="8">
        <v>0</v>
      </c>
      <c r="L72" s="8">
        <v>0</v>
      </c>
      <c r="M72" s="8">
        <v>0</v>
      </c>
      <c r="N72" s="8">
        <v>57900000</v>
      </c>
      <c r="O72" s="8">
        <v>0</v>
      </c>
      <c r="P72" s="8">
        <v>0</v>
      </c>
      <c r="Q72" s="8">
        <v>24600000</v>
      </c>
      <c r="R72" s="9">
        <v>82500000</v>
      </c>
      <c r="S72" s="8">
        <v>0</v>
      </c>
      <c r="T72" s="8">
        <v>0</v>
      </c>
      <c r="U72" s="8">
        <v>0</v>
      </c>
      <c r="V72" s="8">
        <v>3500000</v>
      </c>
      <c r="W72" s="8">
        <v>414300000</v>
      </c>
      <c r="X72" s="8">
        <v>156900000</v>
      </c>
      <c r="Y72" s="9">
        <v>257400000</v>
      </c>
      <c r="Z72" s="8">
        <v>12200000</v>
      </c>
      <c r="AA72" s="9">
        <v>273100000</v>
      </c>
      <c r="AB72" s="9">
        <v>355600000</v>
      </c>
      <c r="AC72" s="8">
        <v>500000</v>
      </c>
      <c r="AD72" s="8">
        <v>0</v>
      </c>
      <c r="AE72" s="8">
        <v>0</v>
      </c>
      <c r="AF72" s="8">
        <v>30200000</v>
      </c>
      <c r="AG72" s="9">
        <v>30700000</v>
      </c>
      <c r="AH72" s="8">
        <v>0</v>
      </c>
      <c r="AI72" s="8">
        <v>55300000</v>
      </c>
      <c r="AJ72" s="8">
        <v>4400000</v>
      </c>
      <c r="AK72" s="9">
        <v>59700000</v>
      </c>
      <c r="AL72" s="9">
        <v>90400000</v>
      </c>
      <c r="AM72" s="8">
        <v>265200000</v>
      </c>
      <c r="AN72" s="8">
        <v>0</v>
      </c>
      <c r="AO72" s="8">
        <v>0</v>
      </c>
      <c r="AP72" s="9">
        <v>265200000</v>
      </c>
      <c r="AQ72" s="9">
        <v>355600000</v>
      </c>
      <c r="AR72" s="8">
        <v>426200000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9">
        <v>426200000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9">
        <v>0</v>
      </c>
      <c r="BE72" s="9">
        <v>426200000</v>
      </c>
      <c r="BF72" s="8">
        <v>169700000</v>
      </c>
      <c r="BG72" s="8">
        <v>0</v>
      </c>
      <c r="BH72" s="8">
        <v>15300000</v>
      </c>
      <c r="BI72" s="8">
        <v>300000</v>
      </c>
      <c r="BJ72" s="8">
        <v>0</v>
      </c>
      <c r="BK72" s="8">
        <v>238600000</v>
      </c>
      <c r="BL72" s="8">
        <v>0</v>
      </c>
      <c r="BM72" s="9">
        <v>423900000</v>
      </c>
      <c r="BN72" s="9">
        <v>2300000</v>
      </c>
      <c r="BO72" s="8">
        <v>0</v>
      </c>
      <c r="BP72" s="8">
        <v>0</v>
      </c>
      <c r="BQ72" s="8">
        <v>2300000</v>
      </c>
      <c r="BR72" s="8">
        <v>0</v>
      </c>
      <c r="BS72" s="8">
        <v>0</v>
      </c>
      <c r="BT72" s="9">
        <v>2300000</v>
      </c>
      <c r="BU72" s="26">
        <f t="shared" si="14"/>
        <v>5.3965274519005161E-3</v>
      </c>
      <c r="BV72" s="26">
        <f t="shared" si="15"/>
        <v>0</v>
      </c>
      <c r="BW72" s="26">
        <f t="shared" si="16"/>
        <v>5.3965274519005161E-3</v>
      </c>
      <c r="BX72" s="27">
        <f t="shared" si="17"/>
        <v>49.585875175973726</v>
      </c>
      <c r="BY72" s="27">
        <f t="shared" si="18"/>
        <v>27.444281165809457</v>
      </c>
      <c r="BZ72" s="28">
        <f t="shared" si="19"/>
        <v>2.6872964169381106</v>
      </c>
      <c r="CA72" s="27">
        <f t="shared" si="20"/>
        <v>0</v>
      </c>
      <c r="CB72" s="27">
        <f t="shared" si="21"/>
        <v>10.254901960784315</v>
      </c>
      <c r="CC72" s="29">
        <f t="shared" si="22"/>
        <v>0.57328990228013033</v>
      </c>
      <c r="CD72" s="28">
        <f t="shared" si="23"/>
        <v>22.375</v>
      </c>
      <c r="CE72" s="26">
        <f t="shared" si="24"/>
        <v>0.74578177727784023</v>
      </c>
      <c r="CF72" s="26">
        <f t="shared" si="25"/>
        <v>0</v>
      </c>
    </row>
    <row r="73" spans="1:84" ht="38.25" x14ac:dyDescent="0.25">
      <c r="A73" s="7">
        <v>6963</v>
      </c>
      <c r="B73" s="7" t="s">
        <v>183</v>
      </c>
      <c r="C73" s="6" t="s">
        <v>291</v>
      </c>
      <c r="D73" s="7">
        <v>13158</v>
      </c>
      <c r="E73" s="7">
        <v>2024</v>
      </c>
      <c r="F73" s="7" t="s">
        <v>97</v>
      </c>
      <c r="G73" s="7">
        <v>5</v>
      </c>
      <c r="H73" s="7">
        <v>12</v>
      </c>
      <c r="I73" s="7" t="s">
        <v>222</v>
      </c>
      <c r="J73" s="6">
        <f t="shared" si="13"/>
        <v>365</v>
      </c>
      <c r="K73" s="10">
        <v>132331</v>
      </c>
      <c r="L73" s="10">
        <v>0</v>
      </c>
      <c r="M73" s="10">
        <v>0</v>
      </c>
      <c r="N73" s="10">
        <v>1819000</v>
      </c>
      <c r="O73" s="10">
        <v>20234</v>
      </c>
      <c r="P73" s="10">
        <v>0</v>
      </c>
      <c r="Q73" s="10">
        <v>669213</v>
      </c>
      <c r="R73" s="9">
        <v>2640778</v>
      </c>
      <c r="S73" s="10">
        <v>0</v>
      </c>
      <c r="T73" s="10">
        <v>0</v>
      </c>
      <c r="U73" s="10">
        <v>0</v>
      </c>
      <c r="V73" s="10">
        <v>0</v>
      </c>
      <c r="W73" s="10">
        <v>126912024</v>
      </c>
      <c r="X73" s="10">
        <v>87312887</v>
      </c>
      <c r="Y73" s="9">
        <v>39599137</v>
      </c>
      <c r="Z73" s="10">
        <v>0</v>
      </c>
      <c r="AA73" s="9">
        <v>39599137</v>
      </c>
      <c r="AB73" s="9">
        <v>42239915</v>
      </c>
      <c r="AC73" s="10">
        <v>0</v>
      </c>
      <c r="AD73" s="10">
        <v>0</v>
      </c>
      <c r="AE73" s="10">
        <v>0</v>
      </c>
      <c r="AF73" s="10">
        <v>4708625</v>
      </c>
      <c r="AG73" s="9">
        <v>4708625</v>
      </c>
      <c r="AH73" s="10">
        <v>0</v>
      </c>
      <c r="AI73" s="10">
        <v>0</v>
      </c>
      <c r="AJ73" s="10">
        <v>53962</v>
      </c>
      <c r="AK73" s="9">
        <v>53962</v>
      </c>
      <c r="AL73" s="9">
        <v>4762587</v>
      </c>
      <c r="AM73" s="10">
        <v>37477000</v>
      </c>
      <c r="AN73" s="10">
        <v>0</v>
      </c>
      <c r="AO73" s="10">
        <v>0</v>
      </c>
      <c r="AP73" s="9">
        <v>37477000</v>
      </c>
      <c r="AQ73" s="9">
        <v>42239587</v>
      </c>
      <c r="AR73" s="10">
        <v>4734356</v>
      </c>
      <c r="AS73" s="10">
        <v>0</v>
      </c>
      <c r="AT73" s="10">
        <v>6679495</v>
      </c>
      <c r="AU73" s="10">
        <v>0</v>
      </c>
      <c r="AV73" s="10">
        <v>0</v>
      </c>
      <c r="AW73" s="10">
        <v>0</v>
      </c>
      <c r="AX73" s="9">
        <v>11413851</v>
      </c>
      <c r="AY73" s="10">
        <v>0</v>
      </c>
      <c r="AZ73" s="10">
        <v>0</v>
      </c>
      <c r="BA73" s="10">
        <v>0</v>
      </c>
      <c r="BB73" s="10">
        <v>29289000</v>
      </c>
      <c r="BC73" s="10">
        <v>0</v>
      </c>
      <c r="BD73" s="9">
        <v>29289000</v>
      </c>
      <c r="BE73" s="9">
        <v>40702851</v>
      </c>
      <c r="BF73" s="10">
        <v>18591358</v>
      </c>
      <c r="BG73" s="10">
        <v>0</v>
      </c>
      <c r="BH73" s="10">
        <v>3583609</v>
      </c>
      <c r="BI73" s="10">
        <v>0</v>
      </c>
      <c r="BJ73" s="10">
        <v>205384</v>
      </c>
      <c r="BK73" s="10">
        <v>20412873</v>
      </c>
      <c r="BL73" s="10">
        <v>0</v>
      </c>
      <c r="BM73" s="9">
        <v>42793224</v>
      </c>
      <c r="BN73" s="9">
        <v>-2090373</v>
      </c>
      <c r="BO73" s="10">
        <v>0</v>
      </c>
      <c r="BP73" s="10">
        <v>0</v>
      </c>
      <c r="BQ73" s="10">
        <v>-2090373</v>
      </c>
      <c r="BR73" s="10">
        <v>0</v>
      </c>
      <c r="BS73" s="10">
        <v>0</v>
      </c>
      <c r="BT73" s="9">
        <v>-2090373</v>
      </c>
      <c r="BU73" s="30">
        <f t="shared" si="14"/>
        <v>-0.77093796206069198</v>
      </c>
      <c r="BV73" s="30">
        <f t="shared" si="15"/>
        <v>0.71958104359814989</v>
      </c>
      <c r="BW73" s="30">
        <f t="shared" si="16"/>
        <v>-5.1356918462542096E-2</v>
      </c>
      <c r="BX73" s="31">
        <f t="shared" si="17"/>
        <v>140.23765851152723</v>
      </c>
      <c r="BY73" s="31">
        <f t="shared" si="18"/>
        <v>43.832313196648322</v>
      </c>
      <c r="BZ73" s="32">
        <f t="shared" si="19"/>
        <v>0.56083846133425364</v>
      </c>
      <c r="CA73" s="31">
        <f t="shared" si="20"/>
        <v>1.2318614962171905</v>
      </c>
      <c r="CB73" s="31">
        <f t="shared" si="21"/>
        <v>24.364512702139102</v>
      </c>
      <c r="CC73" s="29">
        <f t="shared" si="22"/>
        <v>0.31712782394010991</v>
      </c>
      <c r="CD73" s="32"/>
      <c r="CE73" s="30">
        <f t="shared" si="24"/>
        <v>0.88724136873854975</v>
      </c>
      <c r="CF73" s="30">
        <f t="shared" si="25"/>
        <v>0</v>
      </c>
    </row>
    <row r="74" spans="1:84" ht="38.25" x14ac:dyDescent="0.25">
      <c r="A74" s="6">
        <v>25</v>
      </c>
      <c r="B74" s="6" t="s">
        <v>117</v>
      </c>
      <c r="C74" s="6" t="s">
        <v>291</v>
      </c>
      <c r="D74" s="6">
        <v>9991</v>
      </c>
      <c r="E74" s="6">
        <v>2024</v>
      </c>
      <c r="F74" s="6" t="s">
        <v>71</v>
      </c>
      <c r="G74" s="6">
        <v>5</v>
      </c>
      <c r="H74" s="6">
        <v>12</v>
      </c>
      <c r="I74" s="6" t="s">
        <v>220</v>
      </c>
      <c r="J74" s="6">
        <f t="shared" si="13"/>
        <v>365</v>
      </c>
      <c r="K74" s="8">
        <v>52727644</v>
      </c>
      <c r="L74" s="8">
        <v>0</v>
      </c>
      <c r="M74" s="8">
        <v>0</v>
      </c>
      <c r="N74" s="8">
        <v>20499495</v>
      </c>
      <c r="O74" s="8">
        <v>0</v>
      </c>
      <c r="P74" s="8">
        <v>9361767</v>
      </c>
      <c r="Q74" s="8">
        <v>33783527</v>
      </c>
      <c r="R74" s="9">
        <v>116372433</v>
      </c>
      <c r="S74" s="8">
        <v>94214104</v>
      </c>
      <c r="T74" s="8">
        <v>0</v>
      </c>
      <c r="U74" s="8">
        <v>0</v>
      </c>
      <c r="V74" s="8">
        <v>0</v>
      </c>
      <c r="W74" s="8">
        <v>362999931</v>
      </c>
      <c r="X74" s="8">
        <v>166389603</v>
      </c>
      <c r="Y74" s="9">
        <v>196610328</v>
      </c>
      <c r="Z74" s="8">
        <v>43390006</v>
      </c>
      <c r="AA74" s="9">
        <v>334214438</v>
      </c>
      <c r="AB74" s="9">
        <v>450586871</v>
      </c>
      <c r="AC74" s="8">
        <v>7927802</v>
      </c>
      <c r="AD74" s="8">
        <v>25271873</v>
      </c>
      <c r="AE74" s="8">
        <v>0</v>
      </c>
      <c r="AF74" s="8">
        <v>83443654</v>
      </c>
      <c r="AG74" s="9">
        <v>116643329</v>
      </c>
      <c r="AH74" s="8">
        <v>97925153</v>
      </c>
      <c r="AI74" s="8">
        <v>0</v>
      </c>
      <c r="AJ74" s="8">
        <v>7027641</v>
      </c>
      <c r="AK74" s="9">
        <v>104952794</v>
      </c>
      <c r="AL74" s="9">
        <v>221596123</v>
      </c>
      <c r="AM74" s="8">
        <v>214718673</v>
      </c>
      <c r="AN74" s="8">
        <v>0</v>
      </c>
      <c r="AO74" s="8">
        <v>14272075</v>
      </c>
      <c r="AP74" s="9">
        <v>228990748</v>
      </c>
      <c r="AQ74" s="9">
        <v>450586871</v>
      </c>
      <c r="AR74" s="8">
        <v>134946487</v>
      </c>
      <c r="AS74" s="8">
        <v>23862175</v>
      </c>
      <c r="AT74" s="8">
        <v>84574078</v>
      </c>
      <c r="AU74" s="8">
        <v>2361223</v>
      </c>
      <c r="AV74" s="8">
        <v>0</v>
      </c>
      <c r="AW74" s="8">
        <v>378399</v>
      </c>
      <c r="AX74" s="9">
        <v>246122362</v>
      </c>
      <c r="AY74" s="8">
        <v>2971889</v>
      </c>
      <c r="AZ74" s="8">
        <v>0</v>
      </c>
      <c r="BA74" s="8">
        <v>0</v>
      </c>
      <c r="BB74" s="8">
        <v>51537936</v>
      </c>
      <c r="BC74" s="8">
        <v>92130681</v>
      </c>
      <c r="BD74" s="9">
        <v>146640506</v>
      </c>
      <c r="BE74" s="9">
        <v>392762868</v>
      </c>
      <c r="BF74" s="8">
        <v>155729859</v>
      </c>
      <c r="BG74" s="8">
        <v>0</v>
      </c>
      <c r="BH74" s="8">
        <v>12629248</v>
      </c>
      <c r="BI74" s="8">
        <v>3650156</v>
      </c>
      <c r="BJ74" s="8">
        <v>11000988</v>
      </c>
      <c r="BK74" s="8">
        <v>125658842</v>
      </c>
      <c r="BL74" s="8">
        <v>0</v>
      </c>
      <c r="BM74" s="9">
        <v>308669093</v>
      </c>
      <c r="BN74" s="9">
        <v>84093775</v>
      </c>
      <c r="BO74" s="8">
        <v>-4134944</v>
      </c>
      <c r="BP74" s="8">
        <v>4247815</v>
      </c>
      <c r="BQ74" s="8">
        <v>84206646</v>
      </c>
      <c r="BR74" s="8">
        <v>2964064</v>
      </c>
      <c r="BS74" s="8">
        <v>0</v>
      </c>
      <c r="BT74" s="9">
        <v>87170710</v>
      </c>
      <c r="BU74" s="26">
        <f t="shared" si="14"/>
        <v>-0.15924807586444245</v>
      </c>
      <c r="BV74" s="26">
        <f t="shared" si="15"/>
        <v>0.37335633774830262</v>
      </c>
      <c r="BW74" s="26">
        <f t="shared" si="16"/>
        <v>0.21410826188386017</v>
      </c>
      <c r="BX74" s="27">
        <f t="shared" si="17"/>
        <v>55.446539152960689</v>
      </c>
      <c r="BY74" s="27">
        <f t="shared" si="18"/>
        <v>114.06209827050365</v>
      </c>
      <c r="BZ74" s="28">
        <f t="shared" si="19"/>
        <v>0.99767756971339527</v>
      </c>
      <c r="CA74" s="27">
        <f t="shared" si="20"/>
        <v>65.01013422703285</v>
      </c>
      <c r="CB74" s="27">
        <f t="shared" si="21"/>
        <v>13.174941453362861</v>
      </c>
      <c r="CC74" s="29">
        <f t="shared" si="22"/>
        <v>0.45077926682633657</v>
      </c>
      <c r="CD74" s="28">
        <f t="shared" si="23"/>
        <v>8.6693334869585819</v>
      </c>
      <c r="CE74" s="26">
        <f t="shared" si="24"/>
        <v>0.47653113488075866</v>
      </c>
      <c r="CF74" s="26">
        <f t="shared" si="25"/>
        <v>0.31321633391218801</v>
      </c>
    </row>
    <row r="75" spans="1:84" ht="38.25" x14ac:dyDescent="0.25">
      <c r="A75" s="7">
        <v>122</v>
      </c>
      <c r="B75" s="7" t="s">
        <v>120</v>
      </c>
      <c r="C75" s="6" t="s">
        <v>291</v>
      </c>
      <c r="D75" s="7">
        <v>12759</v>
      </c>
      <c r="E75" s="7">
        <v>2024</v>
      </c>
      <c r="F75" s="7" t="s">
        <v>71</v>
      </c>
      <c r="G75" s="7">
        <v>5</v>
      </c>
      <c r="H75" s="7">
        <v>12</v>
      </c>
      <c r="I75" s="7" t="s">
        <v>220</v>
      </c>
      <c r="J75" s="6">
        <f t="shared" si="13"/>
        <v>365</v>
      </c>
      <c r="K75" s="10">
        <v>5722374</v>
      </c>
      <c r="L75" s="10">
        <v>0</v>
      </c>
      <c r="M75" s="10">
        <v>2138039</v>
      </c>
      <c r="N75" s="10">
        <v>108868519</v>
      </c>
      <c r="O75" s="10">
        <v>8600</v>
      </c>
      <c r="P75" s="10">
        <v>3233675</v>
      </c>
      <c r="Q75" s="10">
        <v>33233900</v>
      </c>
      <c r="R75" s="9">
        <v>153205107</v>
      </c>
      <c r="S75" s="10">
        <v>247407767</v>
      </c>
      <c r="T75" s="10">
        <v>1205978</v>
      </c>
      <c r="U75" s="10">
        <v>0</v>
      </c>
      <c r="V75" s="10">
        <v>0</v>
      </c>
      <c r="W75" s="10">
        <v>637425767</v>
      </c>
      <c r="X75" s="10">
        <v>403988383</v>
      </c>
      <c r="Y75" s="9">
        <v>233437384</v>
      </c>
      <c r="Z75" s="10">
        <v>54352087</v>
      </c>
      <c r="AA75" s="9">
        <v>536403216</v>
      </c>
      <c r="AB75" s="9">
        <v>689608323</v>
      </c>
      <c r="AC75" s="10">
        <v>12566303</v>
      </c>
      <c r="AD75" s="10">
        <v>3022026</v>
      </c>
      <c r="AE75" s="10">
        <v>6687993</v>
      </c>
      <c r="AF75" s="10">
        <v>85527581</v>
      </c>
      <c r="AG75" s="9">
        <v>107803903</v>
      </c>
      <c r="AH75" s="10">
        <v>170746718</v>
      </c>
      <c r="AI75" s="10">
        <v>0</v>
      </c>
      <c r="AJ75" s="10">
        <v>35685663</v>
      </c>
      <c r="AK75" s="9">
        <v>206432381</v>
      </c>
      <c r="AL75" s="9">
        <v>314236284</v>
      </c>
      <c r="AM75" s="10">
        <v>355436809</v>
      </c>
      <c r="AN75" s="10">
        <v>0</v>
      </c>
      <c r="AO75" s="10">
        <v>19935230</v>
      </c>
      <c r="AP75" s="9">
        <v>375372039</v>
      </c>
      <c r="AQ75" s="9">
        <v>689608323</v>
      </c>
      <c r="AR75" s="10">
        <v>815143319</v>
      </c>
      <c r="AS75" s="10">
        <v>0</v>
      </c>
      <c r="AT75" s="10">
        <v>50074970</v>
      </c>
      <c r="AU75" s="10">
        <v>0</v>
      </c>
      <c r="AV75" s="10">
        <v>8694986</v>
      </c>
      <c r="AW75" s="10">
        <v>3113012</v>
      </c>
      <c r="AX75" s="9">
        <v>877026287</v>
      </c>
      <c r="AY75" s="10">
        <v>3072077</v>
      </c>
      <c r="AZ75" s="10">
        <v>1172134</v>
      </c>
      <c r="BA75" s="10">
        <v>28704290</v>
      </c>
      <c r="BB75" s="10">
        <v>11338654</v>
      </c>
      <c r="BC75" s="10">
        <v>-3177526</v>
      </c>
      <c r="BD75" s="9">
        <v>41109629</v>
      </c>
      <c r="BE75" s="9">
        <v>918135916</v>
      </c>
      <c r="BF75" s="10">
        <v>496751080</v>
      </c>
      <c r="BG75" s="10">
        <v>0</v>
      </c>
      <c r="BH75" s="10">
        <v>28584528</v>
      </c>
      <c r="BI75" s="10">
        <v>7709778</v>
      </c>
      <c r="BJ75" s="10">
        <v>2231117</v>
      </c>
      <c r="BK75" s="10">
        <v>362762861</v>
      </c>
      <c r="BL75" s="10">
        <v>0</v>
      </c>
      <c r="BM75" s="9">
        <v>898039364</v>
      </c>
      <c r="BN75" s="9">
        <v>20096552</v>
      </c>
      <c r="BO75" s="10">
        <v>0</v>
      </c>
      <c r="BP75" s="10">
        <v>3125278</v>
      </c>
      <c r="BQ75" s="10">
        <v>23221830</v>
      </c>
      <c r="BR75" s="10">
        <v>0</v>
      </c>
      <c r="BS75" s="10">
        <v>0</v>
      </c>
      <c r="BT75" s="9">
        <v>23221830</v>
      </c>
      <c r="BU75" s="30">
        <f t="shared" si="14"/>
        <v>-2.288667356740241E-2</v>
      </c>
      <c r="BV75" s="30">
        <f t="shared" si="15"/>
        <v>4.4775101685489448E-2</v>
      </c>
      <c r="BW75" s="30">
        <f t="shared" si="16"/>
        <v>2.1888428118087038E-2</v>
      </c>
      <c r="BX75" s="31">
        <f t="shared" si="17"/>
        <v>48.74849429392183</v>
      </c>
      <c r="BY75" s="31">
        <f t="shared" si="18"/>
        <v>44.381322236721203</v>
      </c>
      <c r="BZ75" s="32">
        <f t="shared" si="19"/>
        <v>1.4211461991315844</v>
      </c>
      <c r="CA75" s="31">
        <f t="shared" si="20"/>
        <v>2.4022714274718231</v>
      </c>
      <c r="CB75" s="31">
        <f t="shared" si="21"/>
        <v>14.133113655051432</v>
      </c>
      <c r="CC75" s="29">
        <f t="shared" si="22"/>
        <v>7.1716910658045169E-2</v>
      </c>
      <c r="CD75" s="32">
        <f t="shared" si="23"/>
        <v>1.3654792560751754</v>
      </c>
      <c r="CE75" s="30">
        <f t="shared" si="24"/>
        <v>0.51541838627141978</v>
      </c>
      <c r="CF75" s="30">
        <f t="shared" si="25"/>
        <v>0.32450031070623009</v>
      </c>
    </row>
    <row r="76" spans="1:84" ht="38.25" x14ac:dyDescent="0.25">
      <c r="A76" s="6">
        <v>3113</v>
      </c>
      <c r="B76" s="6" t="s">
        <v>102</v>
      </c>
      <c r="C76" s="6" t="s">
        <v>291</v>
      </c>
      <c r="D76" s="6">
        <v>4027</v>
      </c>
      <c r="E76" s="6">
        <v>2024</v>
      </c>
      <c r="F76" s="6" t="s">
        <v>71</v>
      </c>
      <c r="G76" s="6">
        <v>5</v>
      </c>
      <c r="H76" s="6">
        <v>12</v>
      </c>
      <c r="I76" s="6" t="s">
        <v>220</v>
      </c>
      <c r="J76" s="6">
        <f t="shared" si="13"/>
        <v>365</v>
      </c>
      <c r="K76" s="8">
        <v>50069684.660999998</v>
      </c>
      <c r="L76" s="8">
        <v>2178890.61</v>
      </c>
      <c r="M76" s="8">
        <v>2337770.4500000002</v>
      </c>
      <c r="N76" s="8">
        <v>106968677.514</v>
      </c>
      <c r="O76" s="8">
        <v>35235795.847999997</v>
      </c>
      <c r="P76" s="8">
        <v>8347218.6399999997</v>
      </c>
      <c r="Q76" s="8">
        <v>47995593.07</v>
      </c>
      <c r="R76" s="9">
        <v>253133630.79300001</v>
      </c>
      <c r="S76" s="8">
        <v>104419035.177</v>
      </c>
      <c r="T76" s="8">
        <v>771452.09</v>
      </c>
      <c r="U76" s="8">
        <v>0</v>
      </c>
      <c r="V76" s="8">
        <v>0</v>
      </c>
      <c r="W76" s="8">
        <v>1006244850.5599999</v>
      </c>
      <c r="X76" s="8">
        <v>690344381.16999996</v>
      </c>
      <c r="Y76" s="9">
        <v>315900469.38999999</v>
      </c>
      <c r="Z76" s="8">
        <v>484432773.31999999</v>
      </c>
      <c r="AA76" s="9">
        <v>905523729.977</v>
      </c>
      <c r="AB76" s="9">
        <v>1158657360.77</v>
      </c>
      <c r="AC76" s="8">
        <v>11618335.960000001</v>
      </c>
      <c r="AD76" s="8">
        <v>5898614.352</v>
      </c>
      <c r="AE76" s="8">
        <v>8478456.966</v>
      </c>
      <c r="AF76" s="8">
        <v>143164790.78</v>
      </c>
      <c r="AG76" s="9">
        <v>169160198.058</v>
      </c>
      <c r="AH76" s="8">
        <v>212636528.46000001</v>
      </c>
      <c r="AI76" s="8">
        <v>0</v>
      </c>
      <c r="AJ76" s="8">
        <v>75297505.549999997</v>
      </c>
      <c r="AK76" s="9">
        <v>287934034.00999999</v>
      </c>
      <c r="AL76" s="9">
        <v>457094232.06800002</v>
      </c>
      <c r="AM76" s="8">
        <v>604545553.072999</v>
      </c>
      <c r="AN76" s="8">
        <v>31284730.041000001</v>
      </c>
      <c r="AO76" s="8">
        <v>65732845.586000003</v>
      </c>
      <c r="AP76" s="9">
        <v>701563128.69999897</v>
      </c>
      <c r="AQ76" s="9">
        <v>1158657360.7679999</v>
      </c>
      <c r="AR76" s="8">
        <v>994599491.52999902</v>
      </c>
      <c r="AS76" s="8">
        <v>0</v>
      </c>
      <c r="AT76" s="8">
        <v>165767704.06999999</v>
      </c>
      <c r="AU76" s="8">
        <v>24197268.07</v>
      </c>
      <c r="AV76" s="8">
        <v>0</v>
      </c>
      <c r="AW76" s="8">
        <v>3805256.58</v>
      </c>
      <c r="AX76" s="9">
        <v>1188369720.25</v>
      </c>
      <c r="AY76" s="8">
        <v>8988001.8699999992</v>
      </c>
      <c r="AZ76" s="8">
        <v>867062.92</v>
      </c>
      <c r="BA76" s="8">
        <v>58679161.670000002</v>
      </c>
      <c r="BB76" s="8">
        <v>6746655.4500000002</v>
      </c>
      <c r="BC76" s="8">
        <v>0</v>
      </c>
      <c r="BD76" s="9">
        <v>75280881.909999996</v>
      </c>
      <c r="BE76" s="9">
        <v>1263650602.1600001</v>
      </c>
      <c r="BF76" s="8">
        <v>549003412.75</v>
      </c>
      <c r="BG76" s="8">
        <v>0</v>
      </c>
      <c r="BH76" s="8">
        <v>55856773.039999999</v>
      </c>
      <c r="BI76" s="8">
        <v>6999290.4000000004</v>
      </c>
      <c r="BJ76" s="8">
        <v>27137819</v>
      </c>
      <c r="BK76" s="8">
        <v>470858073.54000002</v>
      </c>
      <c r="BL76" s="8">
        <v>0</v>
      </c>
      <c r="BM76" s="9">
        <v>1109855368.73</v>
      </c>
      <c r="BN76" s="9">
        <v>153795233.42999899</v>
      </c>
      <c r="BO76" s="8">
        <v>-64148169.68</v>
      </c>
      <c r="BP76" s="8">
        <v>28076.38</v>
      </c>
      <c r="BQ76" s="8">
        <v>89675140.129999295</v>
      </c>
      <c r="BR76" s="8">
        <v>0</v>
      </c>
      <c r="BS76" s="8">
        <v>0</v>
      </c>
      <c r="BT76" s="9">
        <v>89675140.129999295</v>
      </c>
      <c r="BU76" s="26">
        <f t="shared" si="14"/>
        <v>6.2132959368509606E-2</v>
      </c>
      <c r="BV76" s="26">
        <f t="shared" si="15"/>
        <v>5.9574127358717574E-2</v>
      </c>
      <c r="BW76" s="26">
        <f t="shared" si="16"/>
        <v>0.1217070867272264</v>
      </c>
      <c r="BX76" s="27">
        <f t="shared" si="17"/>
        <v>39.255567316396892</v>
      </c>
      <c r="BY76" s="27">
        <f t="shared" si="18"/>
        <v>56.915489582091467</v>
      </c>
      <c r="BZ76" s="28">
        <f t="shared" si="19"/>
        <v>1.4964136581715755</v>
      </c>
      <c r="CA76" s="27">
        <f t="shared" si="20"/>
        <v>18.093695809367134</v>
      </c>
      <c r="CB76" s="27">
        <f t="shared" si="21"/>
        <v>12.359188395570801</v>
      </c>
      <c r="CC76" s="29">
        <f t="shared" si="22"/>
        <v>0.39542728974362046</v>
      </c>
      <c r="CD76" s="28">
        <f t="shared" si="23"/>
        <v>8.4850846260080903</v>
      </c>
      <c r="CE76" s="26">
        <f t="shared" si="24"/>
        <v>0.52176387389559309</v>
      </c>
      <c r="CF76" s="26">
        <f t="shared" si="25"/>
        <v>0.26020703740970785</v>
      </c>
    </row>
    <row r="77" spans="1:84" ht="38.25" x14ac:dyDescent="0.25">
      <c r="A77" s="7">
        <v>42</v>
      </c>
      <c r="B77" s="7" t="s">
        <v>194</v>
      </c>
      <c r="C77" s="6" t="s">
        <v>291</v>
      </c>
      <c r="D77" s="7">
        <v>11273</v>
      </c>
      <c r="E77" s="7">
        <v>2024</v>
      </c>
      <c r="F77" s="7" t="s">
        <v>97</v>
      </c>
      <c r="G77" s="7">
        <v>3</v>
      </c>
      <c r="H77" s="7">
        <v>8</v>
      </c>
      <c r="I77" s="7" t="s">
        <v>205</v>
      </c>
      <c r="J77" s="6">
        <f t="shared" si="13"/>
        <v>273.75</v>
      </c>
      <c r="K77" s="10">
        <v>0</v>
      </c>
      <c r="L77" s="10">
        <v>0</v>
      </c>
      <c r="M77" s="10">
        <v>0</v>
      </c>
      <c r="N77" s="10">
        <v>9060506.5999999996</v>
      </c>
      <c r="O77" s="10">
        <v>134792516.11000001</v>
      </c>
      <c r="P77" s="10">
        <v>8164437.6699999999</v>
      </c>
      <c r="Q77" s="10">
        <v>1990177.04</v>
      </c>
      <c r="R77" s="9">
        <v>154007637.41999999</v>
      </c>
      <c r="S77" s="10">
        <v>0</v>
      </c>
      <c r="T77" s="10">
        <v>0</v>
      </c>
      <c r="U77" s="10">
        <v>0</v>
      </c>
      <c r="V77" s="10">
        <v>28214568.920000002</v>
      </c>
      <c r="W77" s="10">
        <v>160139977.71000001</v>
      </c>
      <c r="X77" s="10">
        <v>33162956.640000001</v>
      </c>
      <c r="Y77" s="9">
        <v>126977021.06999999</v>
      </c>
      <c r="Z77" s="10">
        <v>405429.34</v>
      </c>
      <c r="AA77" s="9">
        <v>155597019.33000001</v>
      </c>
      <c r="AB77" s="9">
        <v>309604656.75</v>
      </c>
      <c r="AC77" s="10">
        <v>11818340.67</v>
      </c>
      <c r="AD77" s="10">
        <v>1557641.37</v>
      </c>
      <c r="AE77" s="10">
        <v>115751527.26000001</v>
      </c>
      <c r="AF77" s="10">
        <v>20544035.34</v>
      </c>
      <c r="AG77" s="9">
        <v>149671544.63999999</v>
      </c>
      <c r="AH77" s="10">
        <v>113379960.12</v>
      </c>
      <c r="AI77" s="10">
        <v>37462057.310000002</v>
      </c>
      <c r="AJ77" s="10">
        <v>154088076.53</v>
      </c>
      <c r="AK77" s="9">
        <v>304930093.95999998</v>
      </c>
      <c r="AL77" s="9">
        <v>454601638.60000002</v>
      </c>
      <c r="AM77" s="10">
        <v>-144996981.84999999</v>
      </c>
      <c r="AN77" s="10">
        <v>0</v>
      </c>
      <c r="AO77" s="10">
        <v>0</v>
      </c>
      <c r="AP77" s="9">
        <v>-144996981.84999999</v>
      </c>
      <c r="AQ77" s="9">
        <v>309604656.75</v>
      </c>
      <c r="AR77" s="10">
        <v>45524197.659999996</v>
      </c>
      <c r="AS77" s="10">
        <v>0</v>
      </c>
      <c r="AT77" s="10">
        <v>13895089.77</v>
      </c>
      <c r="AU77" s="10">
        <v>0</v>
      </c>
      <c r="AV77" s="10">
        <v>0</v>
      </c>
      <c r="AW77" s="10">
        <v>0</v>
      </c>
      <c r="AX77" s="9">
        <v>59419287.43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9">
        <v>0</v>
      </c>
      <c r="BE77" s="9">
        <v>59419287.43</v>
      </c>
      <c r="BF77" s="10">
        <v>40691410.420000002</v>
      </c>
      <c r="BG77" s="10">
        <v>0</v>
      </c>
      <c r="BH77" s="10">
        <v>3745540.59</v>
      </c>
      <c r="BI77" s="10">
        <v>9114995.0700000003</v>
      </c>
      <c r="BJ77" s="10">
        <v>0</v>
      </c>
      <c r="BK77" s="10">
        <v>29581525.370000001</v>
      </c>
      <c r="BL77" s="10">
        <v>0</v>
      </c>
      <c r="BM77" s="9">
        <v>83133471.450000003</v>
      </c>
      <c r="BN77" s="9">
        <v>-23714184.02</v>
      </c>
      <c r="BO77" s="10">
        <v>0</v>
      </c>
      <c r="BP77" s="10">
        <v>0</v>
      </c>
      <c r="BQ77" s="10">
        <v>-23714184.02</v>
      </c>
      <c r="BR77" s="10">
        <v>0</v>
      </c>
      <c r="BS77" s="10">
        <v>0</v>
      </c>
      <c r="BT77" s="9">
        <v>-23714184.02</v>
      </c>
      <c r="BU77" s="30">
        <f t="shared" si="14"/>
        <v>-0.39909909804854088</v>
      </c>
      <c r="BV77" s="30">
        <f t="shared" si="15"/>
        <v>0</v>
      </c>
      <c r="BW77" s="30">
        <f t="shared" si="16"/>
        <v>-0.39909909804854082</v>
      </c>
      <c r="BX77" s="31">
        <f t="shared" si="17"/>
        <v>54.483413420580426</v>
      </c>
      <c r="BY77" s="31">
        <f t="shared" si="18"/>
        <v>576.98145899765177</v>
      </c>
      <c r="BZ77" s="32">
        <f t="shared" si="19"/>
        <v>1.0289707224605016</v>
      </c>
      <c r="CA77" s="31">
        <f t="shared" si="20"/>
        <v>0</v>
      </c>
      <c r="CB77" s="31">
        <f t="shared" si="21"/>
        <v>8.8539840493358533</v>
      </c>
      <c r="CC77" s="29">
        <f t="shared" si="22"/>
        <v>-7.5911534694389105E-2</v>
      </c>
      <c r="CD77" s="32">
        <f t="shared" si="23"/>
        <v>-0.51848632701478847</v>
      </c>
      <c r="CE77" s="30">
        <f t="shared" si="24"/>
        <v>-0.46832946045473201</v>
      </c>
      <c r="CF77" s="30">
        <f t="shared" si="25"/>
        <v>-3.5860417558690796</v>
      </c>
    </row>
    <row r="78" spans="1:84" ht="38.25" x14ac:dyDescent="0.25">
      <c r="A78" s="6">
        <v>8701</v>
      </c>
      <c r="B78" s="6" t="s">
        <v>195</v>
      </c>
      <c r="C78" s="6" t="s">
        <v>291</v>
      </c>
      <c r="D78" s="6">
        <v>11273</v>
      </c>
      <c r="E78" s="6">
        <v>2024</v>
      </c>
      <c r="F78" s="6" t="s">
        <v>97</v>
      </c>
      <c r="G78" s="6">
        <v>3</v>
      </c>
      <c r="H78" s="6">
        <v>9</v>
      </c>
      <c r="I78" s="6" t="s">
        <v>204</v>
      </c>
      <c r="J78" s="6">
        <f t="shared" si="13"/>
        <v>273.75</v>
      </c>
      <c r="K78" s="8">
        <v>0</v>
      </c>
      <c r="L78" s="8">
        <v>0</v>
      </c>
      <c r="M78" s="8">
        <v>0</v>
      </c>
      <c r="N78" s="8">
        <v>50993730.829999998</v>
      </c>
      <c r="O78" s="8">
        <v>315363702.37</v>
      </c>
      <c r="P78" s="8">
        <v>6206510.7599999998</v>
      </c>
      <c r="Q78" s="8">
        <v>5068770.79</v>
      </c>
      <c r="R78" s="9">
        <v>377632714.75</v>
      </c>
      <c r="S78" s="8">
        <v>0</v>
      </c>
      <c r="T78" s="8">
        <v>0</v>
      </c>
      <c r="U78" s="8">
        <v>0</v>
      </c>
      <c r="V78" s="8">
        <v>21967519.440000001</v>
      </c>
      <c r="W78" s="8">
        <v>182052469.62</v>
      </c>
      <c r="X78" s="8">
        <v>60462674.210000001</v>
      </c>
      <c r="Y78" s="9">
        <v>121589795.41</v>
      </c>
      <c r="Z78" s="8">
        <v>536909</v>
      </c>
      <c r="AA78" s="9">
        <v>144094223.84999999</v>
      </c>
      <c r="AB78" s="9">
        <v>521726938.60000002</v>
      </c>
      <c r="AC78" s="8">
        <v>16519799.35</v>
      </c>
      <c r="AD78" s="8">
        <v>11358698.390000001</v>
      </c>
      <c r="AE78" s="8">
        <v>-4086787.91</v>
      </c>
      <c r="AF78" s="8">
        <v>39807147.689999998</v>
      </c>
      <c r="AG78" s="9">
        <v>63598857.520000003</v>
      </c>
      <c r="AH78" s="8">
        <v>109516434.19</v>
      </c>
      <c r="AI78" s="8">
        <v>20412057.109999999</v>
      </c>
      <c r="AJ78" s="8">
        <v>27245519.66</v>
      </c>
      <c r="AK78" s="9">
        <v>157174010.96000001</v>
      </c>
      <c r="AL78" s="9">
        <v>220772868.47999999</v>
      </c>
      <c r="AM78" s="8">
        <v>300954070.12</v>
      </c>
      <c r="AN78" s="8">
        <v>0</v>
      </c>
      <c r="AO78" s="8">
        <v>0</v>
      </c>
      <c r="AP78" s="9">
        <v>300954070.12</v>
      </c>
      <c r="AQ78" s="9">
        <v>521726938.60000002</v>
      </c>
      <c r="AR78" s="8">
        <v>179053781.99000001</v>
      </c>
      <c r="AS78" s="8">
        <v>0</v>
      </c>
      <c r="AT78" s="8">
        <v>11588885.33</v>
      </c>
      <c r="AU78" s="8">
        <v>0</v>
      </c>
      <c r="AV78" s="8">
        <v>0</v>
      </c>
      <c r="AW78" s="8">
        <v>0</v>
      </c>
      <c r="AX78" s="9">
        <v>190642667.31999999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9">
        <v>0</v>
      </c>
      <c r="BE78" s="9">
        <v>190642667.31999999</v>
      </c>
      <c r="BF78" s="8">
        <v>119725091.09999999</v>
      </c>
      <c r="BG78" s="8">
        <v>0</v>
      </c>
      <c r="BH78" s="8">
        <v>5330266.1399999997</v>
      </c>
      <c r="BI78" s="8">
        <v>10499079.210000001</v>
      </c>
      <c r="BJ78" s="8">
        <v>0</v>
      </c>
      <c r="BK78" s="8">
        <v>84586252.25</v>
      </c>
      <c r="BL78" s="8">
        <v>0</v>
      </c>
      <c r="BM78" s="9">
        <v>220140688.69999999</v>
      </c>
      <c r="BN78" s="9">
        <v>-29498021.379999999</v>
      </c>
      <c r="BO78" s="8">
        <v>0</v>
      </c>
      <c r="BP78" s="8">
        <v>0</v>
      </c>
      <c r="BQ78" s="8">
        <v>-29498021.379999999</v>
      </c>
      <c r="BR78" s="8">
        <v>0</v>
      </c>
      <c r="BS78" s="8">
        <v>0</v>
      </c>
      <c r="BT78" s="9">
        <v>-29498021.379999999</v>
      </c>
      <c r="BU78" s="26">
        <f t="shared" si="14"/>
        <v>-0.15472937823769847</v>
      </c>
      <c r="BV78" s="26">
        <f t="shared" si="15"/>
        <v>0</v>
      </c>
      <c r="BW78" s="26">
        <f t="shared" si="16"/>
        <v>-0.15472937823769847</v>
      </c>
      <c r="BX78" s="27">
        <f t="shared" si="17"/>
        <v>77.962797878752028</v>
      </c>
      <c r="BY78" s="27">
        <f t="shared" si="18"/>
        <v>69.9948584711682</v>
      </c>
      <c r="BZ78" s="28">
        <f t="shared" si="19"/>
        <v>5.9377279636076077</v>
      </c>
      <c r="CA78" s="27">
        <f t="shared" si="20"/>
        <v>0</v>
      </c>
      <c r="CB78" s="27">
        <f t="shared" si="21"/>
        <v>11.34327491760102</v>
      </c>
      <c r="CC78" s="29">
        <f t="shared" si="22"/>
        <v>-0.13960497077569231</v>
      </c>
      <c r="CD78" s="28">
        <f t="shared" si="23"/>
        <v>-0.50589353661168368</v>
      </c>
      <c r="CE78" s="26">
        <f t="shared" si="24"/>
        <v>0.57684211386051665</v>
      </c>
      <c r="CF78" s="26">
        <f t="shared" si="25"/>
        <v>0.26680707393116315</v>
      </c>
    </row>
    <row r="79" spans="1:84" ht="38.25" x14ac:dyDescent="0.25">
      <c r="A79" s="7">
        <v>75</v>
      </c>
      <c r="B79" s="7" t="s">
        <v>196</v>
      </c>
      <c r="C79" s="6" t="s">
        <v>291</v>
      </c>
      <c r="D79" s="7">
        <v>11273</v>
      </c>
      <c r="E79" s="7">
        <v>2024</v>
      </c>
      <c r="F79" s="7" t="s">
        <v>97</v>
      </c>
      <c r="G79" s="7">
        <v>3</v>
      </c>
      <c r="H79" s="7">
        <v>9</v>
      </c>
      <c r="I79" s="7" t="s">
        <v>204</v>
      </c>
      <c r="J79" s="6">
        <f t="shared" si="13"/>
        <v>273.75</v>
      </c>
      <c r="K79" s="10">
        <v>0</v>
      </c>
      <c r="L79" s="10">
        <v>0</v>
      </c>
      <c r="M79" s="10">
        <v>0</v>
      </c>
      <c r="N79" s="10">
        <v>30024520.449999999</v>
      </c>
      <c r="O79" s="10">
        <v>-21237128.18</v>
      </c>
      <c r="P79" s="10">
        <v>8606187.1899999995</v>
      </c>
      <c r="Q79" s="10">
        <v>4508856.74</v>
      </c>
      <c r="R79" s="9">
        <v>21902436.199999999</v>
      </c>
      <c r="S79" s="10">
        <v>0</v>
      </c>
      <c r="T79" s="10">
        <v>0</v>
      </c>
      <c r="U79" s="10">
        <v>0</v>
      </c>
      <c r="V79" s="10">
        <v>11626561.359999999</v>
      </c>
      <c r="W79" s="10">
        <v>239341524.77000001</v>
      </c>
      <c r="X79" s="10">
        <v>63801288.490000002</v>
      </c>
      <c r="Y79" s="9">
        <v>175540236.28</v>
      </c>
      <c r="Z79" s="10">
        <v>550205.84000000102</v>
      </c>
      <c r="AA79" s="9">
        <v>187717003.47999999</v>
      </c>
      <c r="AB79" s="9">
        <v>209619439.68000001</v>
      </c>
      <c r="AC79" s="10">
        <v>21772026.48</v>
      </c>
      <c r="AD79" s="10">
        <v>10332136.289999999</v>
      </c>
      <c r="AE79" s="10">
        <v>-256164444.71000001</v>
      </c>
      <c r="AF79" s="10">
        <v>29036298.940000001</v>
      </c>
      <c r="AG79" s="9">
        <v>-195023983</v>
      </c>
      <c r="AH79" s="10">
        <v>166140760.63999999</v>
      </c>
      <c r="AI79" s="10">
        <v>55761774.899999999</v>
      </c>
      <c r="AJ79" s="10">
        <v>123943251.78</v>
      </c>
      <c r="AK79" s="9">
        <v>345845787.31999999</v>
      </c>
      <c r="AL79" s="9">
        <v>150821804.31999999</v>
      </c>
      <c r="AM79" s="10">
        <v>58797635.359999999</v>
      </c>
      <c r="AN79" s="10">
        <v>0</v>
      </c>
      <c r="AO79" s="10">
        <v>0</v>
      </c>
      <c r="AP79" s="9">
        <v>58797635.359999999</v>
      </c>
      <c r="AQ79" s="9">
        <v>209619439.68000001</v>
      </c>
      <c r="AR79" s="10">
        <v>132361130.15000001</v>
      </c>
      <c r="AS79" s="10">
        <v>0</v>
      </c>
      <c r="AT79" s="10">
        <v>12531793.130000001</v>
      </c>
      <c r="AU79" s="10">
        <v>0</v>
      </c>
      <c r="AV79" s="10">
        <v>0</v>
      </c>
      <c r="AW79" s="10">
        <v>0</v>
      </c>
      <c r="AX79" s="9">
        <v>144892923.28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9">
        <v>0</v>
      </c>
      <c r="BE79" s="9">
        <v>144892923.28</v>
      </c>
      <c r="BF79" s="10">
        <v>100395894.64</v>
      </c>
      <c r="BG79" s="10">
        <v>0</v>
      </c>
      <c r="BH79" s="10">
        <v>7433113.4699999997</v>
      </c>
      <c r="BI79" s="10">
        <v>17552560.399999999</v>
      </c>
      <c r="BJ79" s="10">
        <v>0</v>
      </c>
      <c r="BK79" s="10">
        <v>63609966.990000002</v>
      </c>
      <c r="BL79" s="10">
        <v>0</v>
      </c>
      <c r="BM79" s="9">
        <v>188991535.5</v>
      </c>
      <c r="BN79" s="9">
        <v>-44098612.219999999</v>
      </c>
      <c r="BO79" s="10">
        <v>0</v>
      </c>
      <c r="BP79" s="10">
        <v>0</v>
      </c>
      <c r="BQ79" s="10">
        <v>-44098612.219999999</v>
      </c>
      <c r="BR79" s="10">
        <v>0</v>
      </c>
      <c r="BS79" s="10">
        <v>0</v>
      </c>
      <c r="BT79" s="9">
        <v>-44098612.219999999</v>
      </c>
      <c r="BU79" s="30">
        <f t="shared" si="14"/>
        <v>-0.30435311277957394</v>
      </c>
      <c r="BV79" s="30">
        <f t="shared" si="15"/>
        <v>0</v>
      </c>
      <c r="BW79" s="30">
        <f t="shared" si="16"/>
        <v>-0.30435311277957394</v>
      </c>
      <c r="BX79" s="31">
        <f t="shared" si="17"/>
        <v>62.096874391091767</v>
      </c>
      <c r="BY79" s="31">
        <f t="shared" si="18"/>
        <v>-342.76968577173352</v>
      </c>
      <c r="BZ79" s="32">
        <f t="shared" si="19"/>
        <v>-0.11230637310899347</v>
      </c>
      <c r="CA79" s="31">
        <f t="shared" si="20"/>
        <v>0</v>
      </c>
      <c r="CB79" s="31">
        <f t="shared" si="21"/>
        <v>8.583386860364989</v>
      </c>
      <c r="CC79" s="29">
        <f t="shared" si="22"/>
        <v>1.2694393407010416</v>
      </c>
      <c r="CD79" s="32">
        <f t="shared" si="23"/>
        <v>-0.48603023874919865</v>
      </c>
      <c r="CE79" s="30">
        <f t="shared" si="24"/>
        <v>0.28049705432739946</v>
      </c>
      <c r="CF79" s="30">
        <f t="shared" si="25"/>
        <v>0.73860560755487914</v>
      </c>
    </row>
    <row r="80" spans="1:84" ht="38.25" x14ac:dyDescent="0.25">
      <c r="A80" s="6">
        <v>41</v>
      </c>
      <c r="B80" s="6" t="s">
        <v>197</v>
      </c>
      <c r="C80" s="6" t="s">
        <v>291</v>
      </c>
      <c r="D80" s="6">
        <v>11273</v>
      </c>
      <c r="E80" s="6">
        <v>2024</v>
      </c>
      <c r="F80" s="6" t="s">
        <v>97</v>
      </c>
      <c r="G80" s="6">
        <v>3</v>
      </c>
      <c r="H80" s="6">
        <v>9</v>
      </c>
      <c r="I80" s="6" t="s">
        <v>204</v>
      </c>
      <c r="J80" s="6">
        <f t="shared" si="13"/>
        <v>273.75</v>
      </c>
      <c r="K80" s="8">
        <v>0</v>
      </c>
      <c r="L80" s="8">
        <v>0</v>
      </c>
      <c r="M80" s="8">
        <v>0</v>
      </c>
      <c r="N80" s="8">
        <v>-426289.27000000101</v>
      </c>
      <c r="O80" s="8">
        <v>14549215.08</v>
      </c>
      <c r="P80" s="8">
        <v>629741.31999999995</v>
      </c>
      <c r="Q80" s="8">
        <v>543107.1</v>
      </c>
      <c r="R80" s="9">
        <v>15295774.23</v>
      </c>
      <c r="S80" s="8">
        <v>0</v>
      </c>
      <c r="T80" s="8">
        <v>0</v>
      </c>
      <c r="U80" s="8">
        <v>0</v>
      </c>
      <c r="V80" s="8">
        <v>24589392.449999999</v>
      </c>
      <c r="W80" s="8">
        <v>54169437.630000003</v>
      </c>
      <c r="X80" s="8">
        <v>34111658.560000002</v>
      </c>
      <c r="Y80" s="9">
        <v>20057779.07</v>
      </c>
      <c r="Z80" s="8">
        <v>496035</v>
      </c>
      <c r="AA80" s="9">
        <v>45143206.520000003</v>
      </c>
      <c r="AB80" s="9">
        <v>60438980.75</v>
      </c>
      <c r="AC80" s="8">
        <v>450256.55</v>
      </c>
      <c r="AD80" s="8">
        <v>4591461.05</v>
      </c>
      <c r="AE80" s="8">
        <v>-280446906.38999999</v>
      </c>
      <c r="AF80" s="8">
        <v>5907489.2199999997</v>
      </c>
      <c r="AG80" s="9">
        <v>-269497699.56999999</v>
      </c>
      <c r="AH80" s="8">
        <v>5504807.3700000001</v>
      </c>
      <c r="AI80" s="8">
        <v>11287543.279999999</v>
      </c>
      <c r="AJ80" s="8">
        <v>109395529.83</v>
      </c>
      <c r="AK80" s="9">
        <v>126187880.48</v>
      </c>
      <c r="AL80" s="9">
        <v>-143309819.09</v>
      </c>
      <c r="AM80" s="8">
        <v>203748799.84</v>
      </c>
      <c r="AN80" s="8">
        <v>0</v>
      </c>
      <c r="AO80" s="8">
        <v>0</v>
      </c>
      <c r="AP80" s="9">
        <v>203748799.84</v>
      </c>
      <c r="AQ80" s="9">
        <v>60438980.750000097</v>
      </c>
      <c r="AR80" s="8">
        <v>10720737.640000001</v>
      </c>
      <c r="AS80" s="8">
        <v>0</v>
      </c>
      <c r="AT80" s="8">
        <v>-1378088.54</v>
      </c>
      <c r="AU80" s="8">
        <v>0</v>
      </c>
      <c r="AV80" s="8">
        <v>0</v>
      </c>
      <c r="AW80" s="8">
        <v>0</v>
      </c>
      <c r="AX80" s="9">
        <v>9342649.1000000108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9">
        <v>0</v>
      </c>
      <c r="BE80" s="9">
        <v>9342649.1000000108</v>
      </c>
      <c r="BF80" s="8">
        <v>6475804.9199999999</v>
      </c>
      <c r="BG80" s="8">
        <v>0</v>
      </c>
      <c r="BH80" s="8">
        <v>738840.57</v>
      </c>
      <c r="BI80" s="8">
        <v>1603390.8</v>
      </c>
      <c r="BJ80" s="8">
        <v>0</v>
      </c>
      <c r="BK80" s="8">
        <v>11611747.91</v>
      </c>
      <c r="BL80" s="8">
        <v>0</v>
      </c>
      <c r="BM80" s="9">
        <v>20429784.199999999</v>
      </c>
      <c r="BN80" s="9">
        <v>-11087135.1</v>
      </c>
      <c r="BO80" s="8">
        <v>0</v>
      </c>
      <c r="BP80" s="8">
        <v>0</v>
      </c>
      <c r="BQ80" s="8">
        <v>-11087135.1</v>
      </c>
      <c r="BR80" s="8">
        <v>0</v>
      </c>
      <c r="BS80" s="8">
        <v>0</v>
      </c>
      <c r="BT80" s="9">
        <v>-11087135.1</v>
      </c>
      <c r="BU80" s="26">
        <f t="shared" si="14"/>
        <v>-1.1867228428818948</v>
      </c>
      <c r="BV80" s="26">
        <f t="shared" si="15"/>
        <v>0</v>
      </c>
      <c r="BW80" s="26">
        <f t="shared" si="16"/>
        <v>-1.1867228428818959</v>
      </c>
      <c r="BX80" s="27">
        <f t="shared" si="17"/>
        <v>-10.885136040182051</v>
      </c>
      <c r="BY80" s="27">
        <f t="shared" si="18"/>
        <v>-4148.2619802097906</v>
      </c>
      <c r="BZ80" s="28">
        <f t="shared" si="19"/>
        <v>-5.6756604061575816E-2</v>
      </c>
      <c r="CA80" s="27">
        <f t="shared" si="20"/>
        <v>0</v>
      </c>
      <c r="CB80" s="27">
        <f t="shared" si="21"/>
        <v>46.169173628351245</v>
      </c>
      <c r="CC80" s="29">
        <f t="shared" si="22"/>
        <v>3.9199140718380293E-2</v>
      </c>
      <c r="CD80" s="28">
        <f t="shared" si="23"/>
        <v>-4.2582304746722937</v>
      </c>
      <c r="CE80" s="26">
        <f t="shared" si="24"/>
        <v>3.3711488398983303</v>
      </c>
      <c r="CF80" s="26">
        <f t="shared" si="25"/>
        <v>2.6306869656376138E-2</v>
      </c>
    </row>
    <row r="81" spans="1:84" ht="38.25" x14ac:dyDescent="0.25">
      <c r="A81" s="7">
        <v>114</v>
      </c>
      <c r="B81" s="7" t="s">
        <v>198</v>
      </c>
      <c r="C81" s="6" t="s">
        <v>291</v>
      </c>
      <c r="D81" s="7">
        <v>11273</v>
      </c>
      <c r="E81" s="7">
        <v>2024</v>
      </c>
      <c r="F81" s="7" t="s">
        <v>97</v>
      </c>
      <c r="G81" s="7">
        <v>3</v>
      </c>
      <c r="H81" s="7">
        <v>9</v>
      </c>
      <c r="I81" s="7" t="s">
        <v>204</v>
      </c>
      <c r="J81" s="6">
        <f t="shared" si="13"/>
        <v>273.75</v>
      </c>
      <c r="K81" s="10">
        <v>0</v>
      </c>
      <c r="L81" s="10">
        <v>0</v>
      </c>
      <c r="M81" s="10">
        <v>0</v>
      </c>
      <c r="N81" s="10">
        <v>46993704.740000002</v>
      </c>
      <c r="O81" s="10">
        <v>319665590.61000001</v>
      </c>
      <c r="P81" s="10">
        <v>3432750.22</v>
      </c>
      <c r="Q81" s="10">
        <v>3583420.59</v>
      </c>
      <c r="R81" s="9">
        <v>373675466.16000003</v>
      </c>
      <c r="S81" s="10">
        <v>0</v>
      </c>
      <c r="T81" s="10">
        <v>0</v>
      </c>
      <c r="U81" s="10">
        <v>0</v>
      </c>
      <c r="V81" s="10">
        <v>12099932.42</v>
      </c>
      <c r="W81" s="10">
        <v>165585019.65000001</v>
      </c>
      <c r="X81" s="10">
        <v>66663055.969999999</v>
      </c>
      <c r="Y81" s="9">
        <v>98921963.680000007</v>
      </c>
      <c r="Z81" s="10">
        <v>2182407.98</v>
      </c>
      <c r="AA81" s="9">
        <v>113204304.08</v>
      </c>
      <c r="AB81" s="9">
        <v>486879770.24000001</v>
      </c>
      <c r="AC81" s="10">
        <v>12520614.01</v>
      </c>
      <c r="AD81" s="10">
        <v>4437554.49</v>
      </c>
      <c r="AE81" s="10">
        <v>-66881560.93</v>
      </c>
      <c r="AF81" s="10">
        <v>23515491.300000001</v>
      </c>
      <c r="AG81" s="9">
        <v>-26407901.129999999</v>
      </c>
      <c r="AH81" s="10">
        <v>83878046.640000001</v>
      </c>
      <c r="AI81" s="10">
        <v>-14014472.16</v>
      </c>
      <c r="AJ81" s="10">
        <v>24865867.739999998</v>
      </c>
      <c r="AK81" s="9">
        <v>94729442.219999999</v>
      </c>
      <c r="AL81" s="9">
        <v>68321541.090000004</v>
      </c>
      <c r="AM81" s="10">
        <v>418558229.14999998</v>
      </c>
      <c r="AN81" s="10">
        <v>0</v>
      </c>
      <c r="AO81" s="10">
        <v>0</v>
      </c>
      <c r="AP81" s="9">
        <v>418558229.14999998</v>
      </c>
      <c r="AQ81" s="9">
        <v>486879770.24000001</v>
      </c>
      <c r="AR81" s="10">
        <v>216385609.55000001</v>
      </c>
      <c r="AS81" s="10">
        <v>0</v>
      </c>
      <c r="AT81" s="10">
        <v>7867566.5099999998</v>
      </c>
      <c r="AU81" s="10">
        <v>0</v>
      </c>
      <c r="AV81" s="10">
        <v>0</v>
      </c>
      <c r="AW81" s="10">
        <v>0</v>
      </c>
      <c r="AX81" s="9">
        <v>224253176.06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9">
        <v>0</v>
      </c>
      <c r="BE81" s="9">
        <v>224253176.06</v>
      </c>
      <c r="BF81" s="10">
        <v>91620361.25</v>
      </c>
      <c r="BG81" s="10">
        <v>0</v>
      </c>
      <c r="BH81" s="10">
        <v>5561559.3899999997</v>
      </c>
      <c r="BI81" s="10">
        <v>7891509.1200000001</v>
      </c>
      <c r="BJ81" s="10">
        <v>0</v>
      </c>
      <c r="BK81" s="10">
        <v>124523987.89</v>
      </c>
      <c r="BL81" s="10">
        <v>0</v>
      </c>
      <c r="BM81" s="9">
        <v>229597417.65000001</v>
      </c>
      <c r="BN81" s="9">
        <v>-5344241.5899999104</v>
      </c>
      <c r="BO81" s="10">
        <v>0</v>
      </c>
      <c r="BP81" s="10">
        <v>0</v>
      </c>
      <c r="BQ81" s="10">
        <v>-5344241.5899999104</v>
      </c>
      <c r="BR81" s="10">
        <v>0</v>
      </c>
      <c r="BS81" s="10">
        <v>0</v>
      </c>
      <c r="BT81" s="9">
        <v>-5344241.5899999104</v>
      </c>
      <c r="BU81" s="30">
        <f t="shared" si="14"/>
        <v>-2.3831286066468581E-2</v>
      </c>
      <c r="BV81" s="30">
        <f t="shared" si="15"/>
        <v>0</v>
      </c>
      <c r="BW81" s="30">
        <f t="shared" si="16"/>
        <v>-2.3831286066468164E-2</v>
      </c>
      <c r="BX81" s="31">
        <f t="shared" si="17"/>
        <v>59.451858648679718</v>
      </c>
      <c r="BY81" s="31">
        <f t="shared" si="18"/>
        <v>-39.066223612007214</v>
      </c>
      <c r="BZ81" s="32">
        <f t="shared" si="19"/>
        <v>-14.150138790677911</v>
      </c>
      <c r="CA81" s="31">
        <f t="shared" si="20"/>
        <v>0</v>
      </c>
      <c r="CB81" s="31">
        <f t="shared" si="21"/>
        <v>11.986396493376294</v>
      </c>
      <c r="CC81" s="29">
        <f t="shared" si="22"/>
        <v>3.7814033368381707E-3</v>
      </c>
      <c r="CD81" s="32">
        <f t="shared" si="23"/>
        <v>0.3972554382685663</v>
      </c>
      <c r="CE81" s="30">
        <f t="shared" si="24"/>
        <v>0.85967471793637684</v>
      </c>
      <c r="CF81" s="30">
        <f t="shared" si="25"/>
        <v>0.1669426565749364</v>
      </c>
    </row>
    <row r="82" spans="1:84" ht="38.25" x14ac:dyDescent="0.25">
      <c r="A82" s="6">
        <v>126</v>
      </c>
      <c r="B82" s="6" t="s">
        <v>199</v>
      </c>
      <c r="C82" s="6" t="s">
        <v>291</v>
      </c>
      <c r="D82" s="6">
        <v>11273</v>
      </c>
      <c r="E82" s="6">
        <v>2024</v>
      </c>
      <c r="F82" s="6" t="s">
        <v>97</v>
      </c>
      <c r="G82" s="6">
        <v>3</v>
      </c>
      <c r="H82" s="6">
        <v>9</v>
      </c>
      <c r="I82" s="6" t="s">
        <v>204</v>
      </c>
      <c r="J82" s="6">
        <f t="shared" si="13"/>
        <v>273.75</v>
      </c>
      <c r="K82" s="8">
        <v>14732</v>
      </c>
      <c r="L82" s="8">
        <v>0</v>
      </c>
      <c r="M82" s="8">
        <v>0</v>
      </c>
      <c r="N82" s="8">
        <v>45467170.359999999</v>
      </c>
      <c r="O82" s="8">
        <v>259177228.36000001</v>
      </c>
      <c r="P82" s="8">
        <v>3884393</v>
      </c>
      <c r="Q82" s="8">
        <v>10753168</v>
      </c>
      <c r="R82" s="9">
        <v>319296691.72000003</v>
      </c>
      <c r="S82" s="8">
        <v>0</v>
      </c>
      <c r="T82" s="8">
        <v>0</v>
      </c>
      <c r="U82" s="8">
        <v>0</v>
      </c>
      <c r="V82" s="8">
        <v>126551912.98</v>
      </c>
      <c r="W82" s="8">
        <v>352386924.57999998</v>
      </c>
      <c r="X82" s="8">
        <v>100658447.59</v>
      </c>
      <c r="Y82" s="9">
        <v>251728476.99000001</v>
      </c>
      <c r="Z82" s="8">
        <v>719492.06</v>
      </c>
      <c r="AA82" s="9">
        <v>378999882.02999997</v>
      </c>
      <c r="AB82" s="9">
        <v>698296573.75</v>
      </c>
      <c r="AC82" s="8">
        <v>28261902.68</v>
      </c>
      <c r="AD82" s="8">
        <v>10442231.390000001</v>
      </c>
      <c r="AE82" s="8">
        <v>246400757.66999999</v>
      </c>
      <c r="AF82" s="8">
        <v>40423876.840000004</v>
      </c>
      <c r="AG82" s="9">
        <v>325528768.57999998</v>
      </c>
      <c r="AH82" s="8">
        <v>208016679.50999999</v>
      </c>
      <c r="AI82" s="8">
        <v>32701288.390000001</v>
      </c>
      <c r="AJ82" s="8">
        <v>48056461.829999998</v>
      </c>
      <c r="AK82" s="9">
        <v>288774429.73000002</v>
      </c>
      <c r="AL82" s="9">
        <v>614303198.30999994</v>
      </c>
      <c r="AM82" s="8">
        <v>83993375.439999998</v>
      </c>
      <c r="AN82" s="8">
        <v>0</v>
      </c>
      <c r="AO82" s="8">
        <v>0</v>
      </c>
      <c r="AP82" s="9">
        <v>83993375.439999998</v>
      </c>
      <c r="AQ82" s="9">
        <v>698296573.75</v>
      </c>
      <c r="AR82" s="8">
        <v>220634289.38</v>
      </c>
      <c r="AS82" s="8">
        <v>0</v>
      </c>
      <c r="AT82" s="8">
        <v>20724471.809999999</v>
      </c>
      <c r="AU82" s="8">
        <v>0</v>
      </c>
      <c r="AV82" s="8">
        <v>0</v>
      </c>
      <c r="AW82" s="8">
        <v>0</v>
      </c>
      <c r="AX82" s="9">
        <v>241358761.19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9">
        <v>0</v>
      </c>
      <c r="BE82" s="9">
        <v>241358761.19</v>
      </c>
      <c r="BF82" s="8">
        <v>159594706.96000001</v>
      </c>
      <c r="BG82" s="8">
        <v>0</v>
      </c>
      <c r="BH82" s="8">
        <v>12310812.51</v>
      </c>
      <c r="BI82" s="8">
        <v>21102067.309999999</v>
      </c>
      <c r="BJ82" s="8">
        <v>0</v>
      </c>
      <c r="BK82" s="8">
        <v>116788311.23</v>
      </c>
      <c r="BL82" s="8">
        <v>0</v>
      </c>
      <c r="BM82" s="9">
        <v>309795898.00999999</v>
      </c>
      <c r="BN82" s="9">
        <v>-68437136.819999993</v>
      </c>
      <c r="BO82" s="8">
        <v>0</v>
      </c>
      <c r="BP82" s="8">
        <v>0</v>
      </c>
      <c r="BQ82" s="8">
        <v>-68437136.819999993</v>
      </c>
      <c r="BR82" s="8">
        <v>0</v>
      </c>
      <c r="BS82" s="8">
        <v>0</v>
      </c>
      <c r="BT82" s="9">
        <v>-68437136.819999993</v>
      </c>
      <c r="BU82" s="26">
        <f t="shared" si="14"/>
        <v>-0.28354942030103314</v>
      </c>
      <c r="BV82" s="26">
        <f t="shared" si="15"/>
        <v>0</v>
      </c>
      <c r="BW82" s="26">
        <f t="shared" si="16"/>
        <v>-0.28354942030103314</v>
      </c>
      <c r="BX82" s="27">
        <f t="shared" si="17"/>
        <v>56.412980598011522</v>
      </c>
      <c r="BY82" s="27">
        <f t="shared" si="18"/>
        <v>312.08480217285415</v>
      </c>
      <c r="BZ82" s="28">
        <f t="shared" si="19"/>
        <v>0.98085552657239761</v>
      </c>
      <c r="CA82" s="27">
        <f t="shared" si="20"/>
        <v>1.355659559611771E-2</v>
      </c>
      <c r="CB82" s="27">
        <f t="shared" si="21"/>
        <v>8.1764260082943956</v>
      </c>
      <c r="CC82" s="29">
        <f t="shared" si="22"/>
        <v>-0.10519502042594962</v>
      </c>
      <c r="CD82" s="28">
        <f t="shared" si="23"/>
        <v>-0.70951053991595714</v>
      </c>
      <c r="CE82" s="26">
        <f t="shared" si="24"/>
        <v>0.12028324153008205</v>
      </c>
      <c r="CF82" s="26">
        <f t="shared" si="25"/>
        <v>0.71236135874026008</v>
      </c>
    </row>
    <row r="83" spans="1:84" ht="38.25" x14ac:dyDescent="0.25">
      <c r="A83" s="7">
        <v>129</v>
      </c>
      <c r="B83" s="7" t="s">
        <v>123</v>
      </c>
      <c r="C83" s="6" t="s">
        <v>291</v>
      </c>
      <c r="D83" s="7">
        <v>12773</v>
      </c>
      <c r="E83" s="7">
        <v>2024</v>
      </c>
      <c r="F83" s="7" t="s">
        <v>71</v>
      </c>
      <c r="G83" s="7">
        <v>5</v>
      </c>
      <c r="H83" s="7">
        <v>12</v>
      </c>
      <c r="I83" s="7" t="s">
        <v>220</v>
      </c>
      <c r="J83" s="6">
        <f t="shared" si="13"/>
        <v>365</v>
      </c>
      <c r="K83" s="10">
        <v>26514247</v>
      </c>
      <c r="L83" s="10">
        <v>0</v>
      </c>
      <c r="M83" s="10">
        <v>0</v>
      </c>
      <c r="N83" s="10">
        <v>29181523</v>
      </c>
      <c r="O83" s="10">
        <v>13583</v>
      </c>
      <c r="P83" s="10">
        <v>265194</v>
      </c>
      <c r="Q83" s="10">
        <v>9815898</v>
      </c>
      <c r="R83" s="9">
        <v>65790445</v>
      </c>
      <c r="S83" s="10">
        <v>36660346</v>
      </c>
      <c r="T83" s="10">
        <v>0</v>
      </c>
      <c r="U83" s="10">
        <v>0</v>
      </c>
      <c r="V83" s="10">
        <v>0</v>
      </c>
      <c r="W83" s="10">
        <v>258945269</v>
      </c>
      <c r="X83" s="10">
        <v>155270382</v>
      </c>
      <c r="Y83" s="9">
        <v>103674887</v>
      </c>
      <c r="Z83" s="10">
        <v>454760803</v>
      </c>
      <c r="AA83" s="9">
        <v>595096036</v>
      </c>
      <c r="AB83" s="9">
        <v>660886481</v>
      </c>
      <c r="AC83" s="10">
        <v>0</v>
      </c>
      <c r="AD83" s="10">
        <v>0</v>
      </c>
      <c r="AE83" s="10">
        <v>225736</v>
      </c>
      <c r="AF83" s="10">
        <v>36089150</v>
      </c>
      <c r="AG83" s="9">
        <v>36314886</v>
      </c>
      <c r="AH83" s="10">
        <v>48898750</v>
      </c>
      <c r="AI83" s="10">
        <v>0</v>
      </c>
      <c r="AJ83" s="10">
        <v>18154373</v>
      </c>
      <c r="AK83" s="9">
        <v>67053123</v>
      </c>
      <c r="AL83" s="9">
        <v>103368009</v>
      </c>
      <c r="AM83" s="10">
        <v>557495881</v>
      </c>
      <c r="AN83" s="10">
        <v>22591</v>
      </c>
      <c r="AO83" s="10">
        <v>0</v>
      </c>
      <c r="AP83" s="9">
        <v>557518472</v>
      </c>
      <c r="AQ83" s="9">
        <v>660886481</v>
      </c>
      <c r="AR83" s="10">
        <v>246526011</v>
      </c>
      <c r="AS83" s="10">
        <v>0</v>
      </c>
      <c r="AT83" s="10">
        <v>15168407</v>
      </c>
      <c r="AU83" s="10">
        <v>0</v>
      </c>
      <c r="AV83" s="10">
        <v>0</v>
      </c>
      <c r="AW83" s="10">
        <v>0</v>
      </c>
      <c r="AX83" s="9">
        <v>261694418</v>
      </c>
      <c r="AY83" s="10">
        <v>23996100</v>
      </c>
      <c r="AZ83" s="10">
        <v>0</v>
      </c>
      <c r="BA83" s="10">
        <v>0</v>
      </c>
      <c r="BB83" s="10">
        <v>39183216</v>
      </c>
      <c r="BC83" s="10">
        <v>276764</v>
      </c>
      <c r="BD83" s="9">
        <v>63456080</v>
      </c>
      <c r="BE83" s="9">
        <v>325150498</v>
      </c>
      <c r="BF83" s="10">
        <v>151813120</v>
      </c>
      <c r="BG83" s="10">
        <v>0</v>
      </c>
      <c r="BH83" s="10">
        <v>11720120</v>
      </c>
      <c r="BI83" s="10">
        <v>0</v>
      </c>
      <c r="BJ83" s="10">
        <v>3119076</v>
      </c>
      <c r="BK83" s="10">
        <v>96132133</v>
      </c>
      <c r="BL83" s="10">
        <v>0</v>
      </c>
      <c r="BM83" s="9">
        <v>262784449</v>
      </c>
      <c r="BN83" s="9">
        <v>62366049</v>
      </c>
      <c r="BO83" s="10">
        <v>-18076962</v>
      </c>
      <c r="BP83" s="10">
        <v>3013040</v>
      </c>
      <c r="BQ83" s="10">
        <v>47302127</v>
      </c>
      <c r="BR83" s="10">
        <v>14387300</v>
      </c>
      <c r="BS83" s="10">
        <v>0</v>
      </c>
      <c r="BT83" s="9">
        <v>61689427</v>
      </c>
      <c r="BU83" s="30">
        <f t="shared" si="14"/>
        <v>-3.3523891450413833E-3</v>
      </c>
      <c r="BV83" s="30">
        <f t="shared" si="15"/>
        <v>0.19515910444645851</v>
      </c>
      <c r="BW83" s="30">
        <f t="shared" si="16"/>
        <v>0.19180671530141713</v>
      </c>
      <c r="BX83" s="31">
        <f t="shared" si="17"/>
        <v>43.205403972564987</v>
      </c>
      <c r="BY83" s="31">
        <f t="shared" si="18"/>
        <v>52.794968695055047</v>
      </c>
      <c r="BZ83" s="32">
        <f t="shared" si="19"/>
        <v>1.8116660203752257</v>
      </c>
      <c r="CA83" s="31">
        <f t="shared" si="20"/>
        <v>38.546695157956911</v>
      </c>
      <c r="CB83" s="31">
        <f t="shared" si="21"/>
        <v>13.248190462213698</v>
      </c>
      <c r="CC83" s="29">
        <f t="shared" si="22"/>
        <v>0.86941682666844544</v>
      </c>
      <c r="CD83" s="32"/>
      <c r="CE83" s="30">
        <f t="shared" si="24"/>
        <v>0.84355770170459876</v>
      </c>
      <c r="CF83" s="30">
        <f t="shared" si="25"/>
        <v>8.0638494307513089E-2</v>
      </c>
    </row>
    <row r="84" spans="1:84" ht="38.25" x14ac:dyDescent="0.25">
      <c r="A84" s="6">
        <v>104</v>
      </c>
      <c r="B84" s="6" t="s">
        <v>126</v>
      </c>
      <c r="C84" s="6" t="s">
        <v>291</v>
      </c>
      <c r="D84" s="6">
        <v>12775</v>
      </c>
      <c r="E84" s="6">
        <v>2024</v>
      </c>
      <c r="F84" s="6" t="s">
        <v>71</v>
      </c>
      <c r="G84" s="6">
        <v>5</v>
      </c>
      <c r="H84" s="6">
        <v>12</v>
      </c>
      <c r="I84" s="6" t="s">
        <v>220</v>
      </c>
      <c r="J84" s="6">
        <f t="shared" si="13"/>
        <v>365</v>
      </c>
      <c r="K84" s="8">
        <v>38689000</v>
      </c>
      <c r="L84" s="8">
        <v>36000000</v>
      </c>
      <c r="M84" s="8">
        <v>17676000</v>
      </c>
      <c r="N84" s="8">
        <v>141173000</v>
      </c>
      <c r="O84" s="8">
        <v>13527000</v>
      </c>
      <c r="P84" s="8">
        <v>13031000</v>
      </c>
      <c r="Q84" s="8">
        <v>72112000</v>
      </c>
      <c r="R84" s="9">
        <v>332208000</v>
      </c>
      <c r="S84" s="8">
        <v>32337000</v>
      </c>
      <c r="T84" s="8">
        <v>0</v>
      </c>
      <c r="U84" s="8">
        <v>0</v>
      </c>
      <c r="V84" s="8">
        <v>803000</v>
      </c>
      <c r="W84" s="8">
        <v>874257000</v>
      </c>
      <c r="X84" s="8">
        <v>525220000</v>
      </c>
      <c r="Y84" s="9">
        <v>349037000</v>
      </c>
      <c r="Z84" s="8">
        <v>234811000</v>
      </c>
      <c r="AA84" s="9">
        <v>616988000</v>
      </c>
      <c r="AB84" s="9">
        <v>949196000</v>
      </c>
      <c r="AC84" s="8">
        <v>18163000</v>
      </c>
      <c r="AD84" s="8">
        <v>7169000</v>
      </c>
      <c r="AE84" s="8">
        <v>120236000</v>
      </c>
      <c r="AF84" s="8">
        <v>127659000</v>
      </c>
      <c r="AG84" s="9">
        <v>273227000</v>
      </c>
      <c r="AH84" s="8">
        <v>818545000</v>
      </c>
      <c r="AI84" s="8">
        <v>0</v>
      </c>
      <c r="AJ84" s="8">
        <v>78586000</v>
      </c>
      <c r="AK84" s="9">
        <v>897131000</v>
      </c>
      <c r="AL84" s="9">
        <v>1170358000</v>
      </c>
      <c r="AM84" s="8">
        <v>-238337000</v>
      </c>
      <c r="AN84" s="8">
        <v>9442000</v>
      </c>
      <c r="AO84" s="8">
        <v>7733000</v>
      </c>
      <c r="AP84" s="9">
        <v>-221162000</v>
      </c>
      <c r="AQ84" s="9">
        <v>949196000</v>
      </c>
      <c r="AR84" s="8">
        <v>1016338000</v>
      </c>
      <c r="AS84" s="8">
        <v>0</v>
      </c>
      <c r="AT84" s="8">
        <v>314661000</v>
      </c>
      <c r="AU84" s="8">
        <v>0</v>
      </c>
      <c r="AV84" s="8">
        <v>0</v>
      </c>
      <c r="AW84" s="8">
        <v>2778000</v>
      </c>
      <c r="AX84" s="9">
        <v>1333777000</v>
      </c>
      <c r="AY84" s="8">
        <v>22409000</v>
      </c>
      <c r="AZ84" s="8">
        <v>-4636000</v>
      </c>
      <c r="BA84" s="8">
        <v>6722000</v>
      </c>
      <c r="BB84" s="8">
        <v>0</v>
      </c>
      <c r="BC84" s="8">
        <v>-2307000</v>
      </c>
      <c r="BD84" s="9">
        <v>22188000</v>
      </c>
      <c r="BE84" s="9">
        <v>1355965000</v>
      </c>
      <c r="BF84" s="8">
        <v>573296000</v>
      </c>
      <c r="BG84" s="8">
        <v>0</v>
      </c>
      <c r="BH84" s="8">
        <v>38378000</v>
      </c>
      <c r="BI84" s="8">
        <v>23493000</v>
      </c>
      <c r="BJ84" s="8">
        <v>56629000</v>
      </c>
      <c r="BK84" s="8">
        <v>662807000</v>
      </c>
      <c r="BL84" s="8">
        <v>0</v>
      </c>
      <c r="BM84" s="9">
        <v>1354603000</v>
      </c>
      <c r="BN84" s="9">
        <v>1362000</v>
      </c>
      <c r="BO84" s="8">
        <v>-414376000</v>
      </c>
      <c r="BP84" s="8">
        <v>0</v>
      </c>
      <c r="BQ84" s="8">
        <v>-413014000</v>
      </c>
      <c r="BR84" s="8">
        <v>-5935000</v>
      </c>
      <c r="BS84" s="8">
        <v>0</v>
      </c>
      <c r="BT84" s="9">
        <v>-418949000</v>
      </c>
      <c r="BU84" s="26">
        <f t="shared" si="14"/>
        <v>-1.5358803508940127E-2</v>
      </c>
      <c r="BV84" s="26">
        <f t="shared" si="15"/>
        <v>1.6363254213788703E-2</v>
      </c>
      <c r="BW84" s="26">
        <f t="shared" si="16"/>
        <v>1.0044507048485765E-3</v>
      </c>
      <c r="BX84" s="27">
        <f t="shared" si="17"/>
        <v>50.699811480039116</v>
      </c>
      <c r="BY84" s="27">
        <f t="shared" si="18"/>
        <v>75.120883524195264</v>
      </c>
      <c r="BZ84" s="28">
        <f t="shared" si="19"/>
        <v>1.2158681243068949</v>
      </c>
      <c r="CA84" s="27">
        <f t="shared" si="20"/>
        <v>20.711872970046915</v>
      </c>
      <c r="CB84" s="27">
        <f t="shared" si="21"/>
        <v>13.685444786075356</v>
      </c>
      <c r="CC84" s="29">
        <f t="shared" si="22"/>
        <v>3.024257812070652E-2</v>
      </c>
      <c r="CD84" s="28">
        <f t="shared" si="23"/>
        <v>1.3566112924908778</v>
      </c>
      <c r="CE84" s="26">
        <f t="shared" si="24"/>
        <v>-0.2510935570735654</v>
      </c>
      <c r="CF84" s="26">
        <f t="shared" si="25"/>
        <v>1.4107785483826489</v>
      </c>
    </row>
    <row r="85" spans="1:84" ht="38.25" x14ac:dyDescent="0.25">
      <c r="A85" s="7">
        <v>3115</v>
      </c>
      <c r="B85" s="7" t="s">
        <v>111</v>
      </c>
      <c r="C85" s="6" t="s">
        <v>291</v>
      </c>
      <c r="D85" s="7">
        <v>6755</v>
      </c>
      <c r="E85" s="7">
        <v>2024</v>
      </c>
      <c r="F85" s="7" t="s">
        <v>71</v>
      </c>
      <c r="G85" s="7">
        <v>5</v>
      </c>
      <c r="H85" s="7">
        <v>12</v>
      </c>
      <c r="I85" s="7" t="s">
        <v>220</v>
      </c>
      <c r="J85" s="6">
        <f t="shared" si="13"/>
        <v>365</v>
      </c>
      <c r="K85" s="10">
        <v>26816000</v>
      </c>
      <c r="L85" s="10">
        <v>0</v>
      </c>
      <c r="M85" s="10">
        <v>0</v>
      </c>
      <c r="N85" s="10">
        <v>293048000</v>
      </c>
      <c r="O85" s="10">
        <v>346304000</v>
      </c>
      <c r="P85" s="10">
        <v>66567000</v>
      </c>
      <c r="Q85" s="10">
        <v>79969000</v>
      </c>
      <c r="R85" s="9">
        <v>812704000</v>
      </c>
      <c r="S85" s="10">
        <v>0</v>
      </c>
      <c r="T85" s="10">
        <v>0</v>
      </c>
      <c r="U85" s="10">
        <v>0</v>
      </c>
      <c r="V85" s="10">
        <v>0</v>
      </c>
      <c r="W85" s="10">
        <v>1167619000</v>
      </c>
      <c r="X85" s="10">
        <v>713347000</v>
      </c>
      <c r="Y85" s="9">
        <v>454272000</v>
      </c>
      <c r="Z85" s="10">
        <v>283956000</v>
      </c>
      <c r="AA85" s="9">
        <v>738228000</v>
      </c>
      <c r="AB85" s="9">
        <v>1550932000</v>
      </c>
      <c r="AC85" s="10">
        <v>0</v>
      </c>
      <c r="AD85" s="10">
        <v>7757000</v>
      </c>
      <c r="AE85" s="10">
        <v>417296000</v>
      </c>
      <c r="AF85" s="10">
        <v>467287000</v>
      </c>
      <c r="AG85" s="9">
        <v>892340000</v>
      </c>
      <c r="AH85" s="10">
        <v>0</v>
      </c>
      <c r="AI85" s="10">
        <v>276682000</v>
      </c>
      <c r="AJ85" s="10">
        <v>57131000</v>
      </c>
      <c r="AK85" s="9">
        <v>333813000</v>
      </c>
      <c r="AL85" s="9">
        <v>1226153000</v>
      </c>
      <c r="AM85" s="10">
        <v>247819000</v>
      </c>
      <c r="AN85" s="10">
        <v>48332000</v>
      </c>
      <c r="AO85" s="10">
        <v>28627000</v>
      </c>
      <c r="AP85" s="9">
        <v>324778000</v>
      </c>
      <c r="AQ85" s="9">
        <v>1550931000</v>
      </c>
      <c r="AR85" s="10">
        <v>2834770000</v>
      </c>
      <c r="AS85" s="10">
        <v>0</v>
      </c>
      <c r="AT85" s="10">
        <v>109545000</v>
      </c>
      <c r="AU85" s="10">
        <v>0</v>
      </c>
      <c r="AV85" s="10">
        <v>0</v>
      </c>
      <c r="AW85" s="10">
        <v>3130000</v>
      </c>
      <c r="AX85" s="9">
        <v>2947445000</v>
      </c>
      <c r="AY85" s="10">
        <v>7702000</v>
      </c>
      <c r="AZ85" s="10">
        <v>2010000</v>
      </c>
      <c r="BA85" s="10">
        <v>0</v>
      </c>
      <c r="BB85" s="10">
        <v>10228000</v>
      </c>
      <c r="BC85" s="10">
        <v>0</v>
      </c>
      <c r="BD85" s="9">
        <v>19940000</v>
      </c>
      <c r="BE85" s="9">
        <v>2967385000</v>
      </c>
      <c r="BF85" s="10">
        <v>984368000</v>
      </c>
      <c r="BG85" s="10">
        <v>0</v>
      </c>
      <c r="BH85" s="10">
        <v>67074000</v>
      </c>
      <c r="BI85" s="10">
        <v>20286000</v>
      </c>
      <c r="BJ85" s="10">
        <v>62680000</v>
      </c>
      <c r="BK85" s="10">
        <v>1755840000</v>
      </c>
      <c r="BL85" s="10">
        <v>0</v>
      </c>
      <c r="BM85" s="9">
        <v>2890248000</v>
      </c>
      <c r="BN85" s="9">
        <v>77137000</v>
      </c>
      <c r="BO85" s="10">
        <v>-25547000</v>
      </c>
      <c r="BP85" s="10">
        <v>34000</v>
      </c>
      <c r="BQ85" s="10">
        <v>51624000</v>
      </c>
      <c r="BR85" s="10">
        <v>0</v>
      </c>
      <c r="BS85" s="10">
        <v>0</v>
      </c>
      <c r="BT85" s="9">
        <v>51624000</v>
      </c>
      <c r="BU85" s="30">
        <f t="shared" si="14"/>
        <v>1.9275220438197269E-2</v>
      </c>
      <c r="BV85" s="30">
        <f t="shared" si="15"/>
        <v>6.7197212360377906E-3</v>
      </c>
      <c r="BW85" s="30">
        <f t="shared" si="16"/>
        <v>2.5994941674235057E-2</v>
      </c>
      <c r="BX85" s="31">
        <f t="shared" si="17"/>
        <v>37.732345128528948</v>
      </c>
      <c r="BY85" s="31">
        <f t="shared" si="18"/>
        <v>115.19289925248529</v>
      </c>
      <c r="BZ85" s="32">
        <f t="shared" si="19"/>
        <v>0.91075598986933237</v>
      </c>
      <c r="CA85" s="31">
        <f t="shared" si="20"/>
        <v>3.466963070643184</v>
      </c>
      <c r="CB85" s="31">
        <f t="shared" si="21"/>
        <v>10.635223782687778</v>
      </c>
      <c r="CC85" s="29">
        <f t="shared" si="22"/>
        <v>0.16160992446825201</v>
      </c>
      <c r="CD85" s="32">
        <f t="shared" si="23"/>
        <v>8.1088928324953162</v>
      </c>
      <c r="CE85" s="30">
        <f t="shared" si="24"/>
        <v>0.15978714734108265</v>
      </c>
      <c r="CF85" s="30">
        <f t="shared" si="25"/>
        <v>0</v>
      </c>
    </row>
    <row r="86" spans="1:84" ht="38.25" x14ac:dyDescent="0.25">
      <c r="A86" s="6">
        <v>138</v>
      </c>
      <c r="B86" s="6" t="s">
        <v>162</v>
      </c>
      <c r="C86" s="6" t="s">
        <v>291</v>
      </c>
      <c r="D86" s="6">
        <v>16665</v>
      </c>
      <c r="E86" s="6">
        <v>2024</v>
      </c>
      <c r="F86" s="6" t="s">
        <v>71</v>
      </c>
      <c r="G86" s="6">
        <v>5</v>
      </c>
      <c r="H86" s="6">
        <v>12</v>
      </c>
      <c r="I86" s="6" t="s">
        <v>220</v>
      </c>
      <c r="J86" s="6">
        <f t="shared" si="13"/>
        <v>365</v>
      </c>
      <c r="K86" s="8">
        <v>1838000</v>
      </c>
      <c r="L86" s="8">
        <v>232520000</v>
      </c>
      <c r="M86" s="8">
        <v>0</v>
      </c>
      <c r="N86" s="8">
        <v>43198000</v>
      </c>
      <c r="O86" s="8">
        <v>0</v>
      </c>
      <c r="P86" s="8">
        <v>0</v>
      </c>
      <c r="Q86" s="8">
        <v>88660000</v>
      </c>
      <c r="R86" s="9">
        <v>366216000</v>
      </c>
      <c r="S86" s="8">
        <v>32021000</v>
      </c>
      <c r="T86" s="8">
        <v>0</v>
      </c>
      <c r="U86" s="8">
        <v>0</v>
      </c>
      <c r="V86" s="8">
        <v>0</v>
      </c>
      <c r="W86" s="8">
        <v>284279000</v>
      </c>
      <c r="X86" s="8">
        <v>167162000</v>
      </c>
      <c r="Y86" s="9">
        <v>117117000</v>
      </c>
      <c r="Z86" s="8">
        <v>39429000</v>
      </c>
      <c r="AA86" s="9">
        <v>188567000</v>
      </c>
      <c r="AB86" s="9">
        <v>554783000</v>
      </c>
      <c r="AC86" s="8">
        <v>3465000</v>
      </c>
      <c r="AD86" s="8">
        <v>0</v>
      </c>
      <c r="AE86" s="8">
        <v>0</v>
      </c>
      <c r="AF86" s="8">
        <v>46543000</v>
      </c>
      <c r="AG86" s="9">
        <v>50008000</v>
      </c>
      <c r="AH86" s="8">
        <v>66557000</v>
      </c>
      <c r="AI86" s="8">
        <v>0</v>
      </c>
      <c r="AJ86" s="8">
        <v>13989000</v>
      </c>
      <c r="AK86" s="9">
        <v>80546000</v>
      </c>
      <c r="AL86" s="9">
        <v>130554000</v>
      </c>
      <c r="AM86" s="8">
        <v>392828000</v>
      </c>
      <c r="AN86" s="8">
        <v>21013000</v>
      </c>
      <c r="AO86" s="8">
        <v>10388000</v>
      </c>
      <c r="AP86" s="9">
        <v>424229000</v>
      </c>
      <c r="AQ86" s="9">
        <v>554783000</v>
      </c>
      <c r="AR86" s="8">
        <v>369918000</v>
      </c>
      <c r="AS86" s="8">
        <v>0</v>
      </c>
      <c r="AT86" s="8">
        <v>27288000</v>
      </c>
      <c r="AU86" s="8">
        <v>0</v>
      </c>
      <c r="AV86" s="8">
        <v>0</v>
      </c>
      <c r="AW86" s="8">
        <v>0</v>
      </c>
      <c r="AX86" s="9">
        <v>397206000</v>
      </c>
      <c r="AY86" s="8">
        <v>16311000</v>
      </c>
      <c r="AZ86" s="8">
        <v>0</v>
      </c>
      <c r="BA86" s="8">
        <v>19774000</v>
      </c>
      <c r="BB86" s="8">
        <v>-202000</v>
      </c>
      <c r="BC86" s="8">
        <v>0</v>
      </c>
      <c r="BD86" s="9">
        <v>35883000</v>
      </c>
      <c r="BE86" s="9">
        <v>433089000</v>
      </c>
      <c r="BF86" s="8">
        <v>168238000</v>
      </c>
      <c r="BG86" s="8">
        <v>0</v>
      </c>
      <c r="BH86" s="8">
        <v>17937000</v>
      </c>
      <c r="BI86" s="8">
        <v>2310000</v>
      </c>
      <c r="BJ86" s="8">
        <v>9673000</v>
      </c>
      <c r="BK86" s="8">
        <v>168818000</v>
      </c>
      <c r="BL86" s="8">
        <v>0</v>
      </c>
      <c r="BM86" s="9">
        <v>366976000</v>
      </c>
      <c r="BN86" s="9">
        <v>66113000</v>
      </c>
      <c r="BO86" s="8">
        <v>0</v>
      </c>
      <c r="BP86" s="8">
        <v>855000</v>
      </c>
      <c r="BQ86" s="8">
        <v>66968000</v>
      </c>
      <c r="BR86" s="8">
        <v>0</v>
      </c>
      <c r="BS86" s="8">
        <v>0</v>
      </c>
      <c r="BT86" s="9">
        <v>66968000</v>
      </c>
      <c r="BU86" s="26">
        <f t="shared" si="14"/>
        <v>6.980089542796053E-2</v>
      </c>
      <c r="BV86" s="26">
        <f t="shared" si="15"/>
        <v>8.2853639783046898E-2</v>
      </c>
      <c r="BW86" s="26">
        <f t="shared" si="16"/>
        <v>0.15265453521100744</v>
      </c>
      <c r="BX86" s="27">
        <f t="shared" si="17"/>
        <v>42.623689574446232</v>
      </c>
      <c r="BY86" s="27">
        <f t="shared" si="18"/>
        <v>52.643188195968605</v>
      </c>
      <c r="BZ86" s="28">
        <f t="shared" si="19"/>
        <v>7.3231482962725964</v>
      </c>
      <c r="CA86" s="27">
        <f t="shared" si="20"/>
        <v>245.07481971928638</v>
      </c>
      <c r="CB86" s="27">
        <f t="shared" si="21"/>
        <v>9.3193956625968664</v>
      </c>
      <c r="CC86" s="29">
        <f t="shared" si="22"/>
        <v>0.5514176639643118</v>
      </c>
      <c r="CD86" s="28">
        <f t="shared" si="23"/>
        <v>11.53004329004329</v>
      </c>
      <c r="CE86" s="26">
        <f t="shared" si="24"/>
        <v>0.70807504916336661</v>
      </c>
      <c r="CF86" s="26">
        <f t="shared" si="25"/>
        <v>0.1448828324825582</v>
      </c>
    </row>
    <row r="87" spans="1:84" ht="38.25" x14ac:dyDescent="0.25">
      <c r="A87" s="7">
        <v>11490</v>
      </c>
      <c r="B87" s="7" t="s">
        <v>110</v>
      </c>
      <c r="C87" s="7" t="s">
        <v>290</v>
      </c>
      <c r="D87" s="7">
        <v>4066</v>
      </c>
      <c r="E87" s="7">
        <v>2024</v>
      </c>
      <c r="F87" s="7" t="s">
        <v>71</v>
      </c>
      <c r="G87" s="7">
        <v>5</v>
      </c>
      <c r="H87" s="7">
        <v>12</v>
      </c>
      <c r="I87" s="7" t="s">
        <v>220</v>
      </c>
      <c r="J87" s="6">
        <f t="shared" si="13"/>
        <v>365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9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9">
        <v>0</v>
      </c>
      <c r="Z87" s="10">
        <v>0</v>
      </c>
      <c r="AA87" s="9">
        <v>0</v>
      </c>
      <c r="AB87" s="9">
        <v>0</v>
      </c>
      <c r="AC87" s="10">
        <v>0</v>
      </c>
      <c r="AD87" s="10">
        <v>0</v>
      </c>
      <c r="AE87" s="10">
        <v>0</v>
      </c>
      <c r="AF87" s="10">
        <v>0</v>
      </c>
      <c r="AG87" s="9">
        <v>0</v>
      </c>
      <c r="AH87" s="10">
        <v>0</v>
      </c>
      <c r="AI87" s="10">
        <v>0</v>
      </c>
      <c r="AJ87" s="10">
        <v>0</v>
      </c>
      <c r="AK87" s="9">
        <v>0</v>
      </c>
      <c r="AL87" s="9">
        <v>0</v>
      </c>
      <c r="AM87" s="10">
        <v>0</v>
      </c>
      <c r="AN87" s="10">
        <v>0</v>
      </c>
      <c r="AO87" s="10">
        <v>0</v>
      </c>
      <c r="AP87" s="9">
        <v>0</v>
      </c>
      <c r="AQ87" s="9">
        <v>0</v>
      </c>
      <c r="AR87" s="10">
        <v>217581000</v>
      </c>
      <c r="AS87" s="10">
        <v>0</v>
      </c>
      <c r="AT87" s="10">
        <v>226315000</v>
      </c>
      <c r="AU87" s="10">
        <v>0</v>
      </c>
      <c r="AV87" s="10">
        <v>0</v>
      </c>
      <c r="AW87" s="10">
        <v>943000</v>
      </c>
      <c r="AX87" s="9">
        <v>444839000</v>
      </c>
      <c r="AY87" s="10">
        <v>0</v>
      </c>
      <c r="AZ87" s="10">
        <v>0</v>
      </c>
      <c r="BA87" s="10">
        <v>0</v>
      </c>
      <c r="BB87" s="10">
        <v>-67757000</v>
      </c>
      <c r="BC87" s="10">
        <v>0</v>
      </c>
      <c r="BD87" s="9">
        <v>-67757000</v>
      </c>
      <c r="BE87" s="9">
        <v>377082000</v>
      </c>
      <c r="BF87" s="10">
        <v>405015000</v>
      </c>
      <c r="BG87" s="10">
        <v>0</v>
      </c>
      <c r="BH87" s="10">
        <v>1595000</v>
      </c>
      <c r="BI87" s="10">
        <v>-4000</v>
      </c>
      <c r="BJ87" s="10">
        <v>0</v>
      </c>
      <c r="BK87" s="10">
        <v>127235000</v>
      </c>
      <c r="BL87" s="10">
        <v>0</v>
      </c>
      <c r="BM87" s="9">
        <v>533841000</v>
      </c>
      <c r="BN87" s="9">
        <v>-156759000</v>
      </c>
      <c r="BO87" s="10">
        <v>75000000</v>
      </c>
      <c r="BP87" s="10">
        <v>33000</v>
      </c>
      <c r="BQ87" s="10">
        <v>-81726000</v>
      </c>
      <c r="BR87" s="10">
        <v>73564000</v>
      </c>
      <c r="BS87" s="10">
        <v>0</v>
      </c>
      <c r="BT87" s="9">
        <v>-8162000</v>
      </c>
      <c r="BU87" s="30">
        <f t="shared" si="14"/>
        <v>-0.23602823788990193</v>
      </c>
      <c r="BV87" s="30">
        <f t="shared" si="15"/>
        <v>-0.17968770718305302</v>
      </c>
      <c r="BW87" s="30">
        <f t="shared" si="16"/>
        <v>-0.41571594507295495</v>
      </c>
      <c r="BX87" s="31"/>
      <c r="BY87" s="31"/>
      <c r="BZ87" s="32"/>
      <c r="CA87" s="31"/>
      <c r="CB87" s="31"/>
      <c r="CC87" s="33"/>
      <c r="CD87" s="32"/>
      <c r="CE87" s="30"/>
      <c r="CF87" s="30"/>
    </row>
    <row r="88" spans="1:84" ht="38.25" x14ac:dyDescent="0.25">
      <c r="A88" s="6">
        <v>11794</v>
      </c>
      <c r="B88" s="6" t="s">
        <v>76</v>
      </c>
      <c r="C88" s="7" t="s">
        <v>290</v>
      </c>
      <c r="D88" s="6">
        <v>3106</v>
      </c>
      <c r="E88" s="6">
        <v>2024</v>
      </c>
      <c r="F88" s="6" t="s">
        <v>71</v>
      </c>
      <c r="G88" s="6">
        <v>5</v>
      </c>
      <c r="H88" s="6">
        <v>12</v>
      </c>
      <c r="I88" s="6" t="s">
        <v>220</v>
      </c>
      <c r="J88" s="6">
        <f t="shared" si="13"/>
        <v>365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9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9">
        <v>0</v>
      </c>
      <c r="Z88" s="8">
        <v>0</v>
      </c>
      <c r="AA88" s="9">
        <v>0</v>
      </c>
      <c r="AB88" s="9">
        <v>0</v>
      </c>
      <c r="AC88" s="8">
        <v>0</v>
      </c>
      <c r="AD88" s="8">
        <v>0</v>
      </c>
      <c r="AE88" s="8">
        <v>0</v>
      </c>
      <c r="AF88" s="8">
        <v>0</v>
      </c>
      <c r="AG88" s="9">
        <v>0</v>
      </c>
      <c r="AH88" s="8">
        <v>0</v>
      </c>
      <c r="AI88" s="8">
        <v>0</v>
      </c>
      <c r="AJ88" s="8">
        <v>0</v>
      </c>
      <c r="AK88" s="9">
        <v>0</v>
      </c>
      <c r="AL88" s="9">
        <v>0</v>
      </c>
      <c r="AM88" s="8">
        <v>0</v>
      </c>
      <c r="AN88" s="8">
        <v>0</v>
      </c>
      <c r="AO88" s="8">
        <v>0</v>
      </c>
      <c r="AP88" s="9">
        <v>0</v>
      </c>
      <c r="AQ88" s="9">
        <v>0</v>
      </c>
      <c r="AR88" s="8">
        <v>51021864</v>
      </c>
      <c r="AS88" s="8">
        <v>1487319</v>
      </c>
      <c r="AT88" s="8">
        <v>5869361</v>
      </c>
      <c r="AU88" s="8">
        <v>0</v>
      </c>
      <c r="AV88" s="8">
        <v>0</v>
      </c>
      <c r="AW88" s="8">
        <v>0</v>
      </c>
      <c r="AX88" s="9">
        <v>58378544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9">
        <v>0</v>
      </c>
      <c r="BE88" s="9">
        <v>58378544</v>
      </c>
      <c r="BF88" s="8">
        <v>66688091</v>
      </c>
      <c r="BG88" s="8">
        <v>0</v>
      </c>
      <c r="BH88" s="8">
        <v>0</v>
      </c>
      <c r="BI88" s="8">
        <v>0</v>
      </c>
      <c r="BJ88" s="8">
        <v>0</v>
      </c>
      <c r="BK88" s="8">
        <v>22967608</v>
      </c>
      <c r="BL88" s="8">
        <v>0</v>
      </c>
      <c r="BM88" s="9">
        <v>89655699</v>
      </c>
      <c r="BN88" s="9">
        <v>-31277155</v>
      </c>
      <c r="BO88" s="8">
        <v>31277155</v>
      </c>
      <c r="BP88" s="8">
        <v>0</v>
      </c>
      <c r="BQ88" s="8">
        <v>0</v>
      </c>
      <c r="BR88" s="8">
        <v>0</v>
      </c>
      <c r="BS88" s="8">
        <v>0</v>
      </c>
      <c r="BT88" s="9">
        <v>0</v>
      </c>
      <c r="BU88" s="26">
        <f t="shared" si="14"/>
        <v>-0.53576456103461578</v>
      </c>
      <c r="BV88" s="26">
        <f t="shared" si="15"/>
        <v>0</v>
      </c>
      <c r="BW88" s="26">
        <f t="shared" si="16"/>
        <v>-0.53576456103461578</v>
      </c>
      <c r="BX88" s="27"/>
      <c r="BY88" s="27"/>
      <c r="BZ88" s="28"/>
      <c r="CA88" s="27"/>
      <c r="CB88" s="27"/>
      <c r="CC88" s="29"/>
      <c r="CD88" s="28"/>
      <c r="CE88" s="26"/>
      <c r="CF88" s="26"/>
    </row>
    <row r="89" spans="1:84" ht="38.25" x14ac:dyDescent="0.25">
      <c r="A89" s="7">
        <v>12118</v>
      </c>
      <c r="B89" s="7" t="s">
        <v>77</v>
      </c>
      <c r="C89" s="7" t="s">
        <v>290</v>
      </c>
      <c r="D89" s="7">
        <v>3106</v>
      </c>
      <c r="E89" s="7">
        <v>2024</v>
      </c>
      <c r="F89" s="7" t="s">
        <v>71</v>
      </c>
      <c r="G89" s="7">
        <v>5</v>
      </c>
      <c r="H89" s="7">
        <v>12</v>
      </c>
      <c r="I89" s="7" t="s">
        <v>220</v>
      </c>
      <c r="J89" s="6">
        <f t="shared" si="13"/>
        <v>365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9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9">
        <v>0</v>
      </c>
      <c r="Z89" s="10">
        <v>0</v>
      </c>
      <c r="AA89" s="9">
        <v>0</v>
      </c>
      <c r="AB89" s="9">
        <v>0</v>
      </c>
      <c r="AC89" s="10">
        <v>0</v>
      </c>
      <c r="AD89" s="10">
        <v>0</v>
      </c>
      <c r="AE89" s="10">
        <v>0</v>
      </c>
      <c r="AF89" s="10">
        <v>0</v>
      </c>
      <c r="AG89" s="9">
        <v>0</v>
      </c>
      <c r="AH89" s="10">
        <v>0</v>
      </c>
      <c r="AI89" s="10">
        <v>0</v>
      </c>
      <c r="AJ89" s="10">
        <v>0</v>
      </c>
      <c r="AK89" s="9">
        <v>0</v>
      </c>
      <c r="AL89" s="9">
        <v>0</v>
      </c>
      <c r="AM89" s="10">
        <v>0</v>
      </c>
      <c r="AN89" s="10">
        <v>0</v>
      </c>
      <c r="AO89" s="10">
        <v>0</v>
      </c>
      <c r="AP89" s="9">
        <v>0</v>
      </c>
      <c r="AQ89" s="9">
        <v>0</v>
      </c>
      <c r="AR89" s="10">
        <v>10445404</v>
      </c>
      <c r="AS89" s="10">
        <v>0</v>
      </c>
      <c r="AT89" s="10">
        <v>84789</v>
      </c>
      <c r="AU89" s="10">
        <v>0</v>
      </c>
      <c r="AV89" s="10">
        <v>0</v>
      </c>
      <c r="AW89" s="10">
        <v>0</v>
      </c>
      <c r="AX89" s="9">
        <v>10530193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9">
        <v>0</v>
      </c>
      <c r="BE89" s="9">
        <v>10530193</v>
      </c>
      <c r="BF89" s="10">
        <v>12188921</v>
      </c>
      <c r="BG89" s="10">
        <v>0</v>
      </c>
      <c r="BH89" s="10">
        <v>0</v>
      </c>
      <c r="BI89" s="10">
        <v>0</v>
      </c>
      <c r="BJ89" s="10">
        <v>0</v>
      </c>
      <c r="BK89" s="10">
        <v>2314505</v>
      </c>
      <c r="BL89" s="10">
        <v>0</v>
      </c>
      <c r="BM89" s="9">
        <v>14503426</v>
      </c>
      <c r="BN89" s="9">
        <v>-3973233</v>
      </c>
      <c r="BO89" s="10">
        <v>0</v>
      </c>
      <c r="BP89" s="10">
        <v>0</v>
      </c>
      <c r="BQ89" s="10">
        <v>-3973233</v>
      </c>
      <c r="BR89" s="10">
        <v>0</v>
      </c>
      <c r="BS89" s="10">
        <v>0</v>
      </c>
      <c r="BT89" s="9">
        <v>-3973233</v>
      </c>
      <c r="BU89" s="30">
        <f t="shared" si="14"/>
        <v>-0.37731815551718756</v>
      </c>
      <c r="BV89" s="30">
        <f t="shared" si="15"/>
        <v>0</v>
      </c>
      <c r="BW89" s="30">
        <f t="shared" si="16"/>
        <v>-0.37731815551718756</v>
      </c>
      <c r="BX89" s="31"/>
      <c r="BY89" s="31"/>
      <c r="BZ89" s="32"/>
      <c r="CA89" s="31"/>
      <c r="CB89" s="31"/>
      <c r="CC89" s="33"/>
      <c r="CD89" s="32"/>
      <c r="CE89" s="30"/>
      <c r="CF89" s="30"/>
    </row>
    <row r="90" spans="1:84" ht="38.25" x14ac:dyDescent="0.25">
      <c r="A90" s="6">
        <v>14418</v>
      </c>
      <c r="B90" s="6" t="s">
        <v>152</v>
      </c>
      <c r="C90" s="7" t="s">
        <v>290</v>
      </c>
      <c r="D90" s="6">
        <v>14287</v>
      </c>
      <c r="E90" s="6">
        <v>2024</v>
      </c>
      <c r="F90" s="6" t="s">
        <v>71</v>
      </c>
      <c r="G90" s="6">
        <v>5</v>
      </c>
      <c r="H90" s="6">
        <v>12</v>
      </c>
      <c r="I90" s="6" t="s">
        <v>220</v>
      </c>
      <c r="J90" s="6">
        <f t="shared" si="13"/>
        <v>365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9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9">
        <v>0</v>
      </c>
      <c r="Z90" s="8">
        <v>0</v>
      </c>
      <c r="AA90" s="9">
        <v>0</v>
      </c>
      <c r="AB90" s="9">
        <v>0</v>
      </c>
      <c r="AC90" s="8">
        <v>0</v>
      </c>
      <c r="AD90" s="8">
        <v>0</v>
      </c>
      <c r="AE90" s="8">
        <v>0</v>
      </c>
      <c r="AF90" s="8">
        <v>0</v>
      </c>
      <c r="AG90" s="9">
        <v>0</v>
      </c>
      <c r="AH90" s="8">
        <v>0</v>
      </c>
      <c r="AI90" s="8">
        <v>0</v>
      </c>
      <c r="AJ90" s="8">
        <v>0</v>
      </c>
      <c r="AK90" s="9">
        <v>0</v>
      </c>
      <c r="AL90" s="9">
        <v>0</v>
      </c>
      <c r="AM90" s="8">
        <v>0</v>
      </c>
      <c r="AN90" s="8">
        <v>0</v>
      </c>
      <c r="AO90" s="8">
        <v>0</v>
      </c>
      <c r="AP90" s="9">
        <v>0</v>
      </c>
      <c r="AQ90" s="9">
        <v>0</v>
      </c>
      <c r="AR90" s="8">
        <v>197729725</v>
      </c>
      <c r="AS90" s="8">
        <v>4600558</v>
      </c>
      <c r="AT90" s="8">
        <v>314485998</v>
      </c>
      <c r="AU90" s="8">
        <v>0</v>
      </c>
      <c r="AV90" s="8">
        <v>0</v>
      </c>
      <c r="AW90" s="8">
        <v>0</v>
      </c>
      <c r="AX90" s="9">
        <v>516816281</v>
      </c>
      <c r="AY90" s="8">
        <v>1908085</v>
      </c>
      <c r="AZ90" s="8">
        <v>-28850</v>
      </c>
      <c r="BA90" s="8">
        <v>3796881</v>
      </c>
      <c r="BB90" s="8">
        <v>609477</v>
      </c>
      <c r="BC90" s="8">
        <v>0</v>
      </c>
      <c r="BD90" s="9">
        <v>6285593</v>
      </c>
      <c r="BE90" s="9">
        <v>523101874</v>
      </c>
      <c r="BF90" s="8">
        <v>467261000</v>
      </c>
      <c r="BG90" s="8">
        <v>0</v>
      </c>
      <c r="BH90" s="8">
        <v>603441</v>
      </c>
      <c r="BI90" s="8">
        <v>6576</v>
      </c>
      <c r="BJ90" s="8">
        <v>0</v>
      </c>
      <c r="BK90" s="8">
        <v>67212000</v>
      </c>
      <c r="BL90" s="8">
        <v>0</v>
      </c>
      <c r="BM90" s="9">
        <v>535083017</v>
      </c>
      <c r="BN90" s="9">
        <v>-11981143</v>
      </c>
      <c r="BO90" s="8">
        <v>12789279</v>
      </c>
      <c r="BP90" s="8">
        <v>0</v>
      </c>
      <c r="BQ90" s="8">
        <v>808136</v>
      </c>
      <c r="BR90" s="8">
        <v>0</v>
      </c>
      <c r="BS90" s="8">
        <v>0</v>
      </c>
      <c r="BT90" s="9">
        <v>808136</v>
      </c>
      <c r="BU90" s="26">
        <f t="shared" si="14"/>
        <v>-3.4920035480507566E-2</v>
      </c>
      <c r="BV90" s="26">
        <f t="shared" si="15"/>
        <v>1.201600168612663E-2</v>
      </c>
      <c r="BW90" s="26">
        <f t="shared" si="16"/>
        <v>-2.290403379438094E-2</v>
      </c>
      <c r="BX90" s="27"/>
      <c r="BY90" s="27"/>
      <c r="BZ90" s="28"/>
      <c r="CA90" s="27"/>
      <c r="CB90" s="27"/>
      <c r="CC90" s="29"/>
      <c r="CD90" s="28"/>
      <c r="CE90" s="26"/>
      <c r="CF90" s="26"/>
    </row>
    <row r="91" spans="1:84" ht="38.25" x14ac:dyDescent="0.25">
      <c r="A91" s="7">
        <v>13198</v>
      </c>
      <c r="B91" s="7" t="s">
        <v>153</v>
      </c>
      <c r="C91" s="7" t="s">
        <v>290</v>
      </c>
      <c r="D91" s="7">
        <v>14287</v>
      </c>
      <c r="E91" s="7">
        <v>2024</v>
      </c>
      <c r="F91" s="7" t="s">
        <v>71</v>
      </c>
      <c r="G91" s="7">
        <v>5</v>
      </c>
      <c r="H91" s="7">
        <v>12</v>
      </c>
      <c r="I91" s="7" t="s">
        <v>220</v>
      </c>
      <c r="J91" s="6">
        <f t="shared" si="13"/>
        <v>365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9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9">
        <v>0</v>
      </c>
      <c r="Z91" s="10">
        <v>0</v>
      </c>
      <c r="AA91" s="9">
        <v>0</v>
      </c>
      <c r="AB91" s="9">
        <v>0</v>
      </c>
      <c r="AC91" s="10">
        <v>0</v>
      </c>
      <c r="AD91" s="10">
        <v>0</v>
      </c>
      <c r="AE91" s="10">
        <v>0</v>
      </c>
      <c r="AF91" s="10">
        <v>0</v>
      </c>
      <c r="AG91" s="9">
        <v>0</v>
      </c>
      <c r="AH91" s="10">
        <v>0</v>
      </c>
      <c r="AI91" s="10">
        <v>0</v>
      </c>
      <c r="AJ91" s="10">
        <v>0</v>
      </c>
      <c r="AK91" s="9">
        <v>0</v>
      </c>
      <c r="AL91" s="9">
        <v>0</v>
      </c>
      <c r="AM91" s="10">
        <v>0</v>
      </c>
      <c r="AN91" s="10">
        <v>0</v>
      </c>
      <c r="AO91" s="10">
        <v>0</v>
      </c>
      <c r="AP91" s="9">
        <v>0</v>
      </c>
      <c r="AQ91" s="9">
        <v>0</v>
      </c>
      <c r="AR91" s="10">
        <v>92048</v>
      </c>
      <c r="AS91" s="10">
        <v>0</v>
      </c>
      <c r="AT91" s="10">
        <v>377383</v>
      </c>
      <c r="AU91" s="10">
        <v>0</v>
      </c>
      <c r="AV91" s="10">
        <v>0</v>
      </c>
      <c r="AW91" s="10">
        <v>0</v>
      </c>
      <c r="AX91" s="9">
        <v>469431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9">
        <v>0</v>
      </c>
      <c r="BE91" s="9">
        <v>469431</v>
      </c>
      <c r="BF91" s="10">
        <v>438421</v>
      </c>
      <c r="BG91" s="10">
        <v>0</v>
      </c>
      <c r="BH91" s="10">
        <v>0</v>
      </c>
      <c r="BI91" s="10">
        <v>0</v>
      </c>
      <c r="BJ91" s="10">
        <v>0</v>
      </c>
      <c r="BK91" s="10">
        <v>41791</v>
      </c>
      <c r="BL91" s="10">
        <v>0</v>
      </c>
      <c r="BM91" s="9">
        <v>480212</v>
      </c>
      <c r="BN91" s="9">
        <v>-10781</v>
      </c>
      <c r="BO91" s="10">
        <v>0</v>
      </c>
      <c r="BP91" s="10">
        <v>0</v>
      </c>
      <c r="BQ91" s="10">
        <v>-10781</v>
      </c>
      <c r="BR91" s="10">
        <v>0</v>
      </c>
      <c r="BS91" s="10">
        <v>0</v>
      </c>
      <c r="BT91" s="9">
        <v>-10781</v>
      </c>
      <c r="BU91" s="30">
        <f t="shared" si="14"/>
        <v>-2.2966101514386567E-2</v>
      </c>
      <c r="BV91" s="30">
        <f t="shared" si="15"/>
        <v>0</v>
      </c>
      <c r="BW91" s="30">
        <f t="shared" si="16"/>
        <v>-2.2966101514386567E-2</v>
      </c>
      <c r="BX91" s="31"/>
      <c r="BY91" s="31"/>
      <c r="BZ91" s="32"/>
      <c r="CA91" s="31"/>
      <c r="CB91" s="31"/>
      <c r="CC91" s="33"/>
      <c r="CD91" s="32"/>
      <c r="CE91" s="30"/>
      <c r="CF91" s="30"/>
    </row>
    <row r="92" spans="1:84" ht="38.25" x14ac:dyDescent="0.25">
      <c r="A92" s="6">
        <v>10996</v>
      </c>
      <c r="B92" s="6" t="s">
        <v>90</v>
      </c>
      <c r="C92" s="7" t="s">
        <v>290</v>
      </c>
      <c r="D92" s="6">
        <v>3791</v>
      </c>
      <c r="E92" s="6">
        <v>2024</v>
      </c>
      <c r="F92" s="6" t="s">
        <v>71</v>
      </c>
      <c r="G92" s="6">
        <v>5</v>
      </c>
      <c r="H92" s="6">
        <v>12</v>
      </c>
      <c r="I92" s="6" t="s">
        <v>220</v>
      </c>
      <c r="J92" s="6">
        <f t="shared" si="13"/>
        <v>365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9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9">
        <v>0</v>
      </c>
      <c r="Z92" s="8">
        <v>0</v>
      </c>
      <c r="AA92" s="9">
        <v>0</v>
      </c>
      <c r="AB92" s="9">
        <v>0</v>
      </c>
      <c r="AC92" s="8">
        <v>0</v>
      </c>
      <c r="AD92" s="8">
        <v>0</v>
      </c>
      <c r="AE92" s="8">
        <v>0</v>
      </c>
      <c r="AF92" s="8">
        <v>0</v>
      </c>
      <c r="AG92" s="9">
        <v>0</v>
      </c>
      <c r="AH92" s="8">
        <v>0</v>
      </c>
      <c r="AI92" s="8">
        <v>0</v>
      </c>
      <c r="AJ92" s="8">
        <v>0</v>
      </c>
      <c r="AK92" s="9">
        <v>0</v>
      </c>
      <c r="AL92" s="9">
        <v>0</v>
      </c>
      <c r="AM92" s="8">
        <v>0</v>
      </c>
      <c r="AN92" s="8">
        <v>0</v>
      </c>
      <c r="AO92" s="8">
        <v>0</v>
      </c>
      <c r="AP92" s="9">
        <v>0</v>
      </c>
      <c r="AQ92" s="9">
        <v>0</v>
      </c>
      <c r="AR92" s="8">
        <v>931829000</v>
      </c>
      <c r="AS92" s="8">
        <v>0</v>
      </c>
      <c r="AT92" s="8">
        <v>347066000</v>
      </c>
      <c r="AU92" s="8">
        <v>0</v>
      </c>
      <c r="AV92" s="8">
        <v>0</v>
      </c>
      <c r="AW92" s="8">
        <v>0</v>
      </c>
      <c r="AX92" s="9">
        <v>1278895000</v>
      </c>
      <c r="AY92" s="8">
        <v>22841000</v>
      </c>
      <c r="AZ92" s="8">
        <v>0</v>
      </c>
      <c r="BA92" s="8">
        <v>59581000</v>
      </c>
      <c r="BB92" s="8">
        <v>0</v>
      </c>
      <c r="BC92" s="8">
        <v>7000</v>
      </c>
      <c r="BD92" s="9">
        <v>82429000</v>
      </c>
      <c r="BE92" s="9">
        <v>1361324000</v>
      </c>
      <c r="BF92" s="8">
        <v>1036229000</v>
      </c>
      <c r="BG92" s="8">
        <v>0</v>
      </c>
      <c r="BH92" s="8">
        <v>6733000</v>
      </c>
      <c r="BI92" s="8">
        <v>1188000</v>
      </c>
      <c r="BJ92" s="8">
        <v>0</v>
      </c>
      <c r="BK92" s="8">
        <v>198308000</v>
      </c>
      <c r="BL92" s="8">
        <v>0</v>
      </c>
      <c r="BM92" s="9">
        <v>1242458000</v>
      </c>
      <c r="BN92" s="9">
        <v>118866000</v>
      </c>
      <c r="BO92" s="8">
        <v>6682000</v>
      </c>
      <c r="BP92" s="8">
        <v>136000</v>
      </c>
      <c r="BQ92" s="8">
        <v>125684000</v>
      </c>
      <c r="BR92" s="8">
        <v>0</v>
      </c>
      <c r="BS92" s="8">
        <v>0</v>
      </c>
      <c r="BT92" s="9">
        <v>125684000</v>
      </c>
      <c r="BU92" s="26">
        <f t="shared" si="14"/>
        <v>2.6765854418198752E-2</v>
      </c>
      <c r="BV92" s="26">
        <f t="shared" si="15"/>
        <v>6.0550611022798392E-2</v>
      </c>
      <c r="BW92" s="26">
        <f t="shared" si="16"/>
        <v>8.7316465440997151E-2</v>
      </c>
      <c r="BX92" s="27"/>
      <c r="BY92" s="27"/>
      <c r="BZ92" s="28"/>
      <c r="CA92" s="27"/>
      <c r="CB92" s="27"/>
      <c r="CC92" s="29"/>
      <c r="CD92" s="28"/>
      <c r="CE92" s="26"/>
      <c r="CF92" s="26"/>
    </row>
    <row r="93" spans="1:84" ht="38.25" x14ac:dyDescent="0.25">
      <c r="A93" s="7">
        <v>9323</v>
      </c>
      <c r="B93" s="7" t="s">
        <v>93</v>
      </c>
      <c r="C93" s="7" t="s">
        <v>290</v>
      </c>
      <c r="D93" s="7">
        <v>3791</v>
      </c>
      <c r="E93" s="7">
        <v>2024</v>
      </c>
      <c r="F93" s="7" t="s">
        <v>71</v>
      </c>
      <c r="G93" s="7">
        <v>5</v>
      </c>
      <c r="H93" s="7">
        <v>12</v>
      </c>
      <c r="I93" s="7" t="s">
        <v>220</v>
      </c>
      <c r="J93" s="6">
        <f t="shared" si="13"/>
        <v>365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9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9">
        <v>0</v>
      </c>
      <c r="Z93" s="10">
        <v>0</v>
      </c>
      <c r="AA93" s="9">
        <v>0</v>
      </c>
      <c r="AB93" s="9">
        <v>0</v>
      </c>
      <c r="AC93" s="10">
        <v>0</v>
      </c>
      <c r="AD93" s="10">
        <v>0</v>
      </c>
      <c r="AE93" s="10">
        <v>0</v>
      </c>
      <c r="AF93" s="10">
        <v>0</v>
      </c>
      <c r="AG93" s="9">
        <v>0</v>
      </c>
      <c r="AH93" s="10">
        <v>0</v>
      </c>
      <c r="AI93" s="10">
        <v>0</v>
      </c>
      <c r="AJ93" s="10">
        <v>0</v>
      </c>
      <c r="AK93" s="9">
        <v>0</v>
      </c>
      <c r="AL93" s="9">
        <v>0</v>
      </c>
      <c r="AM93" s="10">
        <v>0</v>
      </c>
      <c r="AN93" s="10">
        <v>0</v>
      </c>
      <c r="AO93" s="10">
        <v>0</v>
      </c>
      <c r="AP93" s="9">
        <v>0</v>
      </c>
      <c r="AQ93" s="9">
        <v>0</v>
      </c>
      <c r="AR93" s="10">
        <v>64256000</v>
      </c>
      <c r="AS93" s="10">
        <v>0</v>
      </c>
      <c r="AT93" s="10">
        <v>15029000</v>
      </c>
      <c r="AU93" s="10">
        <v>0</v>
      </c>
      <c r="AV93" s="10">
        <v>0</v>
      </c>
      <c r="AW93" s="10">
        <v>0</v>
      </c>
      <c r="AX93" s="9">
        <v>79285000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9">
        <v>0</v>
      </c>
      <c r="BE93" s="9">
        <v>79285000</v>
      </c>
      <c r="BF93" s="10">
        <v>78817000</v>
      </c>
      <c r="BG93" s="10">
        <v>0</v>
      </c>
      <c r="BH93" s="10">
        <v>92000</v>
      </c>
      <c r="BI93" s="10">
        <v>0</v>
      </c>
      <c r="BJ93" s="10">
        <v>0</v>
      </c>
      <c r="BK93" s="10">
        <v>25986000</v>
      </c>
      <c r="BL93" s="10">
        <v>0</v>
      </c>
      <c r="BM93" s="9">
        <v>104895000</v>
      </c>
      <c r="BN93" s="9">
        <v>-25610000</v>
      </c>
      <c r="BO93" s="10">
        <v>24260000</v>
      </c>
      <c r="BP93" s="10">
        <v>0</v>
      </c>
      <c r="BQ93" s="10">
        <v>-1350000</v>
      </c>
      <c r="BR93" s="10">
        <v>0</v>
      </c>
      <c r="BS93" s="10">
        <v>0</v>
      </c>
      <c r="BT93" s="9">
        <v>-1350000</v>
      </c>
      <c r="BU93" s="30">
        <f t="shared" si="14"/>
        <v>-0.32301191902629756</v>
      </c>
      <c r="BV93" s="30">
        <f t="shared" si="15"/>
        <v>0</v>
      </c>
      <c r="BW93" s="30">
        <f t="shared" si="16"/>
        <v>-0.32301191902629756</v>
      </c>
      <c r="BX93" s="31"/>
      <c r="BY93" s="31"/>
      <c r="BZ93" s="32"/>
      <c r="CA93" s="31"/>
      <c r="CB93" s="31"/>
      <c r="CC93" s="33"/>
      <c r="CD93" s="32"/>
      <c r="CE93" s="30"/>
      <c r="CF93" s="30"/>
    </row>
    <row r="94" spans="1:84" ht="38.25" x14ac:dyDescent="0.25">
      <c r="A94" s="6">
        <v>14420</v>
      </c>
      <c r="B94" s="6" t="s">
        <v>131</v>
      </c>
      <c r="C94" s="7" t="s">
        <v>290</v>
      </c>
      <c r="D94" s="6">
        <v>12775</v>
      </c>
      <c r="E94" s="6">
        <v>2024</v>
      </c>
      <c r="F94" s="6" t="s">
        <v>71</v>
      </c>
      <c r="G94" s="6">
        <v>5</v>
      </c>
      <c r="H94" s="6">
        <v>12</v>
      </c>
      <c r="I94" s="6" t="s">
        <v>220</v>
      </c>
      <c r="J94" s="6">
        <f t="shared" si="13"/>
        <v>365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9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9">
        <v>0</v>
      </c>
      <c r="Z94" s="8">
        <v>0</v>
      </c>
      <c r="AA94" s="9">
        <v>0</v>
      </c>
      <c r="AB94" s="9">
        <v>0</v>
      </c>
      <c r="AC94" s="8">
        <v>0</v>
      </c>
      <c r="AD94" s="8">
        <v>0</v>
      </c>
      <c r="AE94" s="8">
        <v>0</v>
      </c>
      <c r="AF94" s="8">
        <v>0</v>
      </c>
      <c r="AG94" s="9">
        <v>0</v>
      </c>
      <c r="AH94" s="8">
        <v>0</v>
      </c>
      <c r="AI94" s="8">
        <v>0</v>
      </c>
      <c r="AJ94" s="8">
        <v>0</v>
      </c>
      <c r="AK94" s="9">
        <v>0</v>
      </c>
      <c r="AL94" s="9">
        <v>0</v>
      </c>
      <c r="AM94" s="8">
        <v>0</v>
      </c>
      <c r="AN94" s="8">
        <v>0</v>
      </c>
      <c r="AO94" s="8">
        <v>0</v>
      </c>
      <c r="AP94" s="9">
        <v>0</v>
      </c>
      <c r="AQ94" s="9">
        <v>0</v>
      </c>
      <c r="AR94" s="8">
        <v>60442000</v>
      </c>
      <c r="AS94" s="8">
        <v>0</v>
      </c>
      <c r="AT94" s="8">
        <v>12032000</v>
      </c>
      <c r="AU94" s="8">
        <v>0</v>
      </c>
      <c r="AV94" s="8">
        <v>0</v>
      </c>
      <c r="AW94" s="8">
        <v>0</v>
      </c>
      <c r="AX94" s="9">
        <v>72474000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9">
        <v>0</v>
      </c>
      <c r="BE94" s="9">
        <v>72474000</v>
      </c>
      <c r="BF94" s="8">
        <v>66804000</v>
      </c>
      <c r="BG94" s="8">
        <v>0</v>
      </c>
      <c r="BH94" s="8">
        <v>391000</v>
      </c>
      <c r="BI94" s="8">
        <v>0</v>
      </c>
      <c r="BJ94" s="8">
        <v>0</v>
      </c>
      <c r="BK94" s="8">
        <v>26385000</v>
      </c>
      <c r="BL94" s="8">
        <v>0</v>
      </c>
      <c r="BM94" s="9">
        <v>93580000</v>
      </c>
      <c r="BN94" s="9">
        <v>-21106000</v>
      </c>
      <c r="BO94" s="8">
        <v>70664000</v>
      </c>
      <c r="BP94" s="8">
        <v>0</v>
      </c>
      <c r="BQ94" s="8">
        <v>49558000</v>
      </c>
      <c r="BR94" s="8">
        <v>0</v>
      </c>
      <c r="BS94" s="8">
        <v>0</v>
      </c>
      <c r="BT94" s="9">
        <v>49558000</v>
      </c>
      <c r="BU94" s="26">
        <f t="shared" si="14"/>
        <v>-0.29122167949885475</v>
      </c>
      <c r="BV94" s="26">
        <f t="shared" si="15"/>
        <v>0</v>
      </c>
      <c r="BW94" s="26">
        <f t="shared" si="16"/>
        <v>-0.29122167949885475</v>
      </c>
      <c r="BX94" s="27"/>
      <c r="BY94" s="27"/>
      <c r="BZ94" s="28"/>
      <c r="CA94" s="27"/>
      <c r="CB94" s="27"/>
      <c r="CC94" s="29"/>
      <c r="CD94" s="28"/>
      <c r="CE94" s="26"/>
      <c r="CF94" s="26"/>
    </row>
    <row r="95" spans="1:84" ht="38.25" x14ac:dyDescent="0.25">
      <c r="A95" s="7">
        <v>13120</v>
      </c>
      <c r="B95" s="7" t="s">
        <v>122</v>
      </c>
      <c r="C95" s="7" t="s">
        <v>290</v>
      </c>
      <c r="D95" s="7">
        <v>12759</v>
      </c>
      <c r="E95" s="7">
        <v>2024</v>
      </c>
      <c r="F95" s="7" t="s">
        <v>71</v>
      </c>
      <c r="G95" s="7">
        <v>5</v>
      </c>
      <c r="H95" s="7">
        <v>12</v>
      </c>
      <c r="I95" s="7" t="s">
        <v>220</v>
      </c>
      <c r="J95" s="6">
        <f t="shared" si="13"/>
        <v>365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9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9">
        <v>0</v>
      </c>
      <c r="Z95" s="10">
        <v>0</v>
      </c>
      <c r="AA95" s="9">
        <v>0</v>
      </c>
      <c r="AB95" s="9">
        <v>0</v>
      </c>
      <c r="AC95" s="10">
        <v>0</v>
      </c>
      <c r="AD95" s="10">
        <v>0</v>
      </c>
      <c r="AE95" s="10">
        <v>0</v>
      </c>
      <c r="AF95" s="10">
        <v>0</v>
      </c>
      <c r="AG95" s="9">
        <v>0</v>
      </c>
      <c r="AH95" s="10">
        <v>0</v>
      </c>
      <c r="AI95" s="10">
        <v>0</v>
      </c>
      <c r="AJ95" s="10">
        <v>0</v>
      </c>
      <c r="AK95" s="9">
        <v>0</v>
      </c>
      <c r="AL95" s="9">
        <v>0</v>
      </c>
      <c r="AM95" s="10">
        <v>0</v>
      </c>
      <c r="AN95" s="10">
        <v>0</v>
      </c>
      <c r="AO95" s="10">
        <v>0</v>
      </c>
      <c r="AP95" s="9">
        <v>0</v>
      </c>
      <c r="AQ95" s="9">
        <v>0</v>
      </c>
      <c r="AR95" s="10">
        <v>90952737</v>
      </c>
      <c r="AS95" s="10">
        <v>0</v>
      </c>
      <c r="AT95" s="10">
        <v>11772598</v>
      </c>
      <c r="AU95" s="10">
        <v>0</v>
      </c>
      <c r="AV95" s="10">
        <v>0</v>
      </c>
      <c r="AW95" s="10">
        <v>0</v>
      </c>
      <c r="AX95" s="9">
        <v>102725335</v>
      </c>
      <c r="AY95" s="10">
        <v>0</v>
      </c>
      <c r="AZ95" s="10">
        <v>0</v>
      </c>
      <c r="BA95" s="10">
        <v>701</v>
      </c>
      <c r="BB95" s="10">
        <v>0</v>
      </c>
      <c r="BC95" s="10">
        <v>0</v>
      </c>
      <c r="BD95" s="9">
        <v>701</v>
      </c>
      <c r="BE95" s="9">
        <v>102726036</v>
      </c>
      <c r="BF95" s="10">
        <v>77568168</v>
      </c>
      <c r="BG95" s="10">
        <v>0</v>
      </c>
      <c r="BH95" s="10">
        <v>2272420</v>
      </c>
      <c r="BI95" s="10">
        <v>1913002</v>
      </c>
      <c r="BJ95" s="10">
        <v>0</v>
      </c>
      <c r="BK95" s="10">
        <v>35718985</v>
      </c>
      <c r="BL95" s="10">
        <v>0</v>
      </c>
      <c r="BM95" s="9">
        <v>117472575</v>
      </c>
      <c r="BN95" s="9">
        <v>-14746539</v>
      </c>
      <c r="BO95" s="10">
        <v>0</v>
      </c>
      <c r="BP95" s="10">
        <v>0</v>
      </c>
      <c r="BQ95" s="10">
        <v>-14746539</v>
      </c>
      <c r="BR95" s="10">
        <v>0</v>
      </c>
      <c r="BS95" s="10">
        <v>0</v>
      </c>
      <c r="BT95" s="9">
        <v>-14746539</v>
      </c>
      <c r="BU95" s="30">
        <f t="shared" si="14"/>
        <v>-0.14355893183691038</v>
      </c>
      <c r="BV95" s="30">
        <f t="shared" si="15"/>
        <v>6.8239759587335776E-6</v>
      </c>
      <c r="BW95" s="30">
        <f t="shared" si="16"/>
        <v>-0.14355210786095163</v>
      </c>
      <c r="BX95" s="31"/>
      <c r="BY95" s="31"/>
      <c r="BZ95" s="32"/>
      <c r="CA95" s="31"/>
      <c r="CB95" s="31"/>
      <c r="CC95" s="33"/>
      <c r="CD95" s="32"/>
      <c r="CE95" s="30"/>
      <c r="CF95" s="30"/>
    </row>
    <row r="96" spans="1:84" ht="38.25" x14ac:dyDescent="0.25">
      <c r="A96" s="6">
        <v>13118</v>
      </c>
      <c r="B96" s="6" t="s">
        <v>143</v>
      </c>
      <c r="C96" s="7" t="s">
        <v>290</v>
      </c>
      <c r="D96" s="6">
        <v>13156</v>
      </c>
      <c r="E96" s="6">
        <v>2024</v>
      </c>
      <c r="F96" s="6" t="s">
        <v>71</v>
      </c>
      <c r="G96" s="6">
        <v>5</v>
      </c>
      <c r="H96" s="6">
        <v>12</v>
      </c>
      <c r="I96" s="6" t="s">
        <v>220</v>
      </c>
      <c r="J96" s="6">
        <f t="shared" si="13"/>
        <v>365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9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9">
        <v>0</v>
      </c>
      <c r="Z96" s="8">
        <v>0</v>
      </c>
      <c r="AA96" s="9">
        <v>0</v>
      </c>
      <c r="AB96" s="9">
        <v>0</v>
      </c>
      <c r="AC96" s="8">
        <v>0</v>
      </c>
      <c r="AD96" s="8">
        <v>0</v>
      </c>
      <c r="AE96" s="8">
        <v>0</v>
      </c>
      <c r="AF96" s="8">
        <v>0</v>
      </c>
      <c r="AG96" s="9">
        <v>0</v>
      </c>
      <c r="AH96" s="8">
        <v>0</v>
      </c>
      <c r="AI96" s="8">
        <v>0</v>
      </c>
      <c r="AJ96" s="8">
        <v>0</v>
      </c>
      <c r="AK96" s="9">
        <v>0</v>
      </c>
      <c r="AL96" s="9">
        <v>0</v>
      </c>
      <c r="AM96" s="8">
        <v>0</v>
      </c>
      <c r="AN96" s="8">
        <v>0</v>
      </c>
      <c r="AO96" s="8">
        <v>0</v>
      </c>
      <c r="AP96" s="9">
        <v>0</v>
      </c>
      <c r="AQ96" s="9">
        <v>0</v>
      </c>
      <c r="AR96" s="8">
        <v>5119000</v>
      </c>
      <c r="AS96" s="8">
        <v>0</v>
      </c>
      <c r="AT96" s="8">
        <v>186000</v>
      </c>
      <c r="AU96" s="8">
        <v>0</v>
      </c>
      <c r="AV96" s="8">
        <v>0</v>
      </c>
      <c r="AW96" s="8">
        <v>0</v>
      </c>
      <c r="AX96" s="9">
        <v>5305000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9">
        <v>0</v>
      </c>
      <c r="BE96" s="9">
        <v>5305000</v>
      </c>
      <c r="BF96" s="8">
        <v>6996000</v>
      </c>
      <c r="BG96" s="8">
        <v>0</v>
      </c>
      <c r="BH96" s="8">
        <v>184000</v>
      </c>
      <c r="BI96" s="8">
        <v>0</v>
      </c>
      <c r="BJ96" s="8">
        <v>0</v>
      </c>
      <c r="BK96" s="8">
        <v>3127000</v>
      </c>
      <c r="BL96" s="8">
        <v>0</v>
      </c>
      <c r="BM96" s="9">
        <v>10307000</v>
      </c>
      <c r="BN96" s="9">
        <v>-5002000</v>
      </c>
      <c r="BO96" s="8">
        <v>0</v>
      </c>
      <c r="BP96" s="8">
        <v>0</v>
      </c>
      <c r="BQ96" s="8">
        <v>-5002000</v>
      </c>
      <c r="BR96" s="8">
        <v>0</v>
      </c>
      <c r="BS96" s="8">
        <v>0</v>
      </c>
      <c r="BT96" s="9">
        <v>-5002000</v>
      </c>
      <c r="BU96" s="26">
        <f t="shared" si="14"/>
        <v>-0.94288407163053722</v>
      </c>
      <c r="BV96" s="26">
        <f t="shared" si="15"/>
        <v>0</v>
      </c>
      <c r="BW96" s="26">
        <f t="shared" si="16"/>
        <v>-0.94288407163053722</v>
      </c>
      <c r="BX96" s="27"/>
      <c r="BY96" s="27"/>
      <c r="BZ96" s="28"/>
      <c r="CA96" s="27"/>
      <c r="CB96" s="27"/>
      <c r="CC96" s="29"/>
      <c r="CD96" s="28"/>
      <c r="CE96" s="26"/>
      <c r="CF96" s="26"/>
    </row>
    <row r="97" spans="1:84" ht="38.25" x14ac:dyDescent="0.25">
      <c r="A97" s="7">
        <v>11761</v>
      </c>
      <c r="B97" s="7" t="s">
        <v>170</v>
      </c>
      <c r="C97" s="7" t="s">
        <v>290</v>
      </c>
      <c r="D97" s="7">
        <v>16665</v>
      </c>
      <c r="E97" s="7">
        <v>2024</v>
      </c>
      <c r="F97" s="7" t="s">
        <v>71</v>
      </c>
      <c r="G97" s="7">
        <v>5</v>
      </c>
      <c r="H97" s="7">
        <v>12</v>
      </c>
      <c r="I97" s="7" t="s">
        <v>220</v>
      </c>
      <c r="J97" s="6">
        <f t="shared" si="13"/>
        <v>365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9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9">
        <v>0</v>
      </c>
      <c r="Z97" s="10">
        <v>0</v>
      </c>
      <c r="AA97" s="9">
        <v>0</v>
      </c>
      <c r="AB97" s="9">
        <v>0</v>
      </c>
      <c r="AC97" s="10">
        <v>0</v>
      </c>
      <c r="AD97" s="10">
        <v>0</v>
      </c>
      <c r="AE97" s="10">
        <v>0</v>
      </c>
      <c r="AF97" s="10">
        <v>0</v>
      </c>
      <c r="AG97" s="9">
        <v>0</v>
      </c>
      <c r="AH97" s="10">
        <v>0</v>
      </c>
      <c r="AI97" s="10">
        <v>0</v>
      </c>
      <c r="AJ97" s="10">
        <v>0</v>
      </c>
      <c r="AK97" s="9">
        <v>0</v>
      </c>
      <c r="AL97" s="9">
        <v>0</v>
      </c>
      <c r="AM97" s="10">
        <v>0</v>
      </c>
      <c r="AN97" s="10">
        <v>0</v>
      </c>
      <c r="AO97" s="10">
        <v>0</v>
      </c>
      <c r="AP97" s="9">
        <v>0</v>
      </c>
      <c r="AQ97" s="9">
        <v>0</v>
      </c>
      <c r="AR97" s="10">
        <v>4985000</v>
      </c>
      <c r="AS97" s="10">
        <v>0</v>
      </c>
      <c r="AT97" s="10">
        <v>43000</v>
      </c>
      <c r="AU97" s="10">
        <v>0</v>
      </c>
      <c r="AV97" s="10">
        <v>0</v>
      </c>
      <c r="AW97" s="10">
        <v>0</v>
      </c>
      <c r="AX97" s="9">
        <v>5028000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9">
        <v>0</v>
      </c>
      <c r="BE97" s="9">
        <v>5028000</v>
      </c>
      <c r="BF97" s="10">
        <v>5647000</v>
      </c>
      <c r="BG97" s="10">
        <v>0</v>
      </c>
      <c r="BH97" s="10">
        <v>9000</v>
      </c>
      <c r="BI97" s="10">
        <v>0</v>
      </c>
      <c r="BJ97" s="10">
        <v>0</v>
      </c>
      <c r="BK97" s="10">
        <v>2194000</v>
      </c>
      <c r="BL97" s="10">
        <v>0</v>
      </c>
      <c r="BM97" s="9">
        <v>7850000</v>
      </c>
      <c r="BN97" s="9">
        <v>-2822000</v>
      </c>
      <c r="BO97" s="10">
        <v>2822000</v>
      </c>
      <c r="BP97" s="10">
        <v>0</v>
      </c>
      <c r="BQ97" s="10">
        <v>0</v>
      </c>
      <c r="BR97" s="10">
        <v>0</v>
      </c>
      <c r="BS97" s="10">
        <v>0</v>
      </c>
      <c r="BT97" s="9">
        <v>0</v>
      </c>
      <c r="BU97" s="30">
        <f t="shared" si="14"/>
        <v>-0.56125696101829758</v>
      </c>
      <c r="BV97" s="30">
        <f t="shared" si="15"/>
        <v>0</v>
      </c>
      <c r="BW97" s="30">
        <f t="shared" si="16"/>
        <v>-0.56125696101829758</v>
      </c>
      <c r="BX97" s="31"/>
      <c r="BY97" s="31"/>
      <c r="BZ97" s="32"/>
      <c r="CA97" s="31"/>
      <c r="CB97" s="31"/>
      <c r="CC97" s="33"/>
      <c r="CD97" s="32"/>
      <c r="CE97" s="30"/>
      <c r="CF97" s="30"/>
    </row>
    <row r="98" spans="1:84" ht="38.25" x14ac:dyDescent="0.25">
      <c r="A98" s="6">
        <v>7895</v>
      </c>
      <c r="B98" s="6" t="s">
        <v>132</v>
      </c>
      <c r="C98" s="7" t="s">
        <v>290</v>
      </c>
      <c r="D98" s="6">
        <v>12775</v>
      </c>
      <c r="E98" s="6">
        <v>2024</v>
      </c>
      <c r="F98" s="6" t="s">
        <v>71</v>
      </c>
      <c r="G98" s="6">
        <v>5</v>
      </c>
      <c r="H98" s="6">
        <v>12</v>
      </c>
      <c r="I98" s="6" t="s">
        <v>220</v>
      </c>
      <c r="J98" s="6">
        <f t="shared" si="13"/>
        <v>365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9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9">
        <v>0</v>
      </c>
      <c r="Z98" s="8">
        <v>0</v>
      </c>
      <c r="AA98" s="9">
        <v>0</v>
      </c>
      <c r="AB98" s="9">
        <v>0</v>
      </c>
      <c r="AC98" s="8">
        <v>0</v>
      </c>
      <c r="AD98" s="8">
        <v>0</v>
      </c>
      <c r="AE98" s="8">
        <v>0</v>
      </c>
      <c r="AF98" s="8">
        <v>0</v>
      </c>
      <c r="AG98" s="9">
        <v>0</v>
      </c>
      <c r="AH98" s="8">
        <v>0</v>
      </c>
      <c r="AI98" s="8">
        <v>0</v>
      </c>
      <c r="AJ98" s="8">
        <v>0</v>
      </c>
      <c r="AK98" s="9">
        <v>0</v>
      </c>
      <c r="AL98" s="9">
        <v>0</v>
      </c>
      <c r="AM98" s="8">
        <v>0</v>
      </c>
      <c r="AN98" s="8">
        <v>0</v>
      </c>
      <c r="AO98" s="8">
        <v>0</v>
      </c>
      <c r="AP98" s="9">
        <v>0</v>
      </c>
      <c r="AQ98" s="9">
        <v>0</v>
      </c>
      <c r="AR98" s="8">
        <v>42285000</v>
      </c>
      <c r="AS98" s="8">
        <v>0</v>
      </c>
      <c r="AT98" s="8">
        <v>12794000</v>
      </c>
      <c r="AU98" s="8">
        <v>0</v>
      </c>
      <c r="AV98" s="8">
        <v>0</v>
      </c>
      <c r="AW98" s="8">
        <v>0</v>
      </c>
      <c r="AX98" s="9">
        <v>55079000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9">
        <v>0</v>
      </c>
      <c r="BE98" s="9">
        <v>55079000</v>
      </c>
      <c r="BF98" s="8">
        <v>54147000</v>
      </c>
      <c r="BG98" s="8">
        <v>0</v>
      </c>
      <c r="BH98" s="8">
        <v>339000</v>
      </c>
      <c r="BI98" s="8">
        <v>0</v>
      </c>
      <c r="BJ98" s="8">
        <v>0</v>
      </c>
      <c r="BK98" s="8">
        <v>13242000</v>
      </c>
      <c r="BL98" s="8">
        <v>0</v>
      </c>
      <c r="BM98" s="9">
        <v>67728000</v>
      </c>
      <c r="BN98" s="9">
        <v>-12649000</v>
      </c>
      <c r="BO98" s="8">
        <v>15440000</v>
      </c>
      <c r="BP98" s="8">
        <v>0</v>
      </c>
      <c r="BQ98" s="8">
        <v>2791000</v>
      </c>
      <c r="BR98" s="8">
        <v>0</v>
      </c>
      <c r="BS98" s="8">
        <v>0</v>
      </c>
      <c r="BT98" s="9">
        <v>2791000</v>
      </c>
      <c r="BU98" s="26">
        <f t="shared" si="14"/>
        <v>-0.22965195446540423</v>
      </c>
      <c r="BV98" s="26">
        <f t="shared" si="15"/>
        <v>0</v>
      </c>
      <c r="BW98" s="26">
        <f t="shared" si="16"/>
        <v>-0.22965195446540423</v>
      </c>
      <c r="BX98" s="27"/>
      <c r="BY98" s="27"/>
      <c r="BZ98" s="28"/>
      <c r="CA98" s="27"/>
      <c r="CB98" s="27"/>
      <c r="CC98" s="29"/>
      <c r="CD98" s="28"/>
      <c r="CE98" s="26"/>
      <c r="CF98" s="26"/>
    </row>
    <row r="99" spans="1:84" ht="38.25" x14ac:dyDescent="0.25">
      <c r="A99" s="7">
        <v>9914</v>
      </c>
      <c r="B99" s="7" t="s">
        <v>165</v>
      </c>
      <c r="C99" s="7" t="s">
        <v>290</v>
      </c>
      <c r="D99" s="7">
        <v>16665</v>
      </c>
      <c r="E99" s="7">
        <v>2024</v>
      </c>
      <c r="F99" s="7" t="s">
        <v>71</v>
      </c>
      <c r="G99" s="7">
        <v>5</v>
      </c>
      <c r="H99" s="7">
        <v>12</v>
      </c>
      <c r="I99" s="7" t="s">
        <v>220</v>
      </c>
      <c r="J99" s="6">
        <f t="shared" si="13"/>
        <v>365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9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9">
        <v>0</v>
      </c>
      <c r="Z99" s="10">
        <v>0</v>
      </c>
      <c r="AA99" s="9">
        <v>0</v>
      </c>
      <c r="AB99" s="9">
        <v>0</v>
      </c>
      <c r="AC99" s="10">
        <v>0</v>
      </c>
      <c r="AD99" s="10">
        <v>0</v>
      </c>
      <c r="AE99" s="10">
        <v>0</v>
      </c>
      <c r="AF99" s="10">
        <v>0</v>
      </c>
      <c r="AG99" s="9">
        <v>0</v>
      </c>
      <c r="AH99" s="10">
        <v>0</v>
      </c>
      <c r="AI99" s="10">
        <v>0</v>
      </c>
      <c r="AJ99" s="10">
        <v>0</v>
      </c>
      <c r="AK99" s="9">
        <v>0</v>
      </c>
      <c r="AL99" s="9">
        <v>0</v>
      </c>
      <c r="AM99" s="10">
        <v>0</v>
      </c>
      <c r="AN99" s="10">
        <v>0</v>
      </c>
      <c r="AO99" s="10">
        <v>0</v>
      </c>
      <c r="AP99" s="9">
        <v>0</v>
      </c>
      <c r="AQ99" s="9">
        <v>0</v>
      </c>
      <c r="AR99" s="10">
        <v>463769000</v>
      </c>
      <c r="AS99" s="10">
        <v>0</v>
      </c>
      <c r="AT99" s="10">
        <v>482622000</v>
      </c>
      <c r="AU99" s="10">
        <v>0</v>
      </c>
      <c r="AV99" s="10">
        <v>0</v>
      </c>
      <c r="AW99" s="10">
        <v>0</v>
      </c>
      <c r="AX99" s="9">
        <v>946391000</v>
      </c>
      <c r="AY99" s="10">
        <v>8759000</v>
      </c>
      <c r="AZ99" s="10">
        <v>0</v>
      </c>
      <c r="BA99" s="10">
        <v>26480000</v>
      </c>
      <c r="BB99" s="10">
        <v>2759000</v>
      </c>
      <c r="BC99" s="10">
        <v>0</v>
      </c>
      <c r="BD99" s="9">
        <v>37998000</v>
      </c>
      <c r="BE99" s="9">
        <v>984389000</v>
      </c>
      <c r="BF99" s="10">
        <v>861481000</v>
      </c>
      <c r="BG99" s="10">
        <v>0</v>
      </c>
      <c r="BH99" s="10">
        <v>1498000</v>
      </c>
      <c r="BI99" s="10">
        <v>0</v>
      </c>
      <c r="BJ99" s="10">
        <v>0</v>
      </c>
      <c r="BK99" s="10">
        <v>94214000</v>
      </c>
      <c r="BL99" s="10">
        <v>0</v>
      </c>
      <c r="BM99" s="9">
        <v>957193000</v>
      </c>
      <c r="BN99" s="9">
        <v>27196000</v>
      </c>
      <c r="BO99" s="10">
        <v>0</v>
      </c>
      <c r="BP99" s="10">
        <v>0</v>
      </c>
      <c r="BQ99" s="10">
        <v>27196000</v>
      </c>
      <c r="BR99" s="10">
        <v>0</v>
      </c>
      <c r="BS99" s="10">
        <v>0</v>
      </c>
      <c r="BT99" s="9">
        <v>27196000</v>
      </c>
      <c r="BU99" s="30">
        <f t="shared" si="14"/>
        <v>-1.0973304252688724E-2</v>
      </c>
      <c r="BV99" s="30">
        <f t="shared" si="15"/>
        <v>3.8600593870918916E-2</v>
      </c>
      <c r="BW99" s="30">
        <f t="shared" si="16"/>
        <v>2.7627289618230192E-2</v>
      </c>
      <c r="BX99" s="31"/>
      <c r="BY99" s="31"/>
      <c r="BZ99" s="32"/>
      <c r="CA99" s="31"/>
      <c r="CB99" s="31"/>
      <c r="CC99" s="33"/>
      <c r="CD99" s="32"/>
      <c r="CE99" s="30"/>
      <c r="CF99" s="30"/>
    </row>
    <row r="100" spans="1:84" ht="38.25" x14ac:dyDescent="0.25">
      <c r="A100" s="6">
        <v>10976</v>
      </c>
      <c r="B100" s="6" t="s">
        <v>138</v>
      </c>
      <c r="C100" s="7" t="s">
        <v>290</v>
      </c>
      <c r="D100" s="6">
        <v>12807</v>
      </c>
      <c r="E100" s="6">
        <v>2024</v>
      </c>
      <c r="F100" s="6" t="s">
        <v>71</v>
      </c>
      <c r="G100" s="6">
        <v>5</v>
      </c>
      <c r="H100" s="6">
        <v>12</v>
      </c>
      <c r="I100" s="6" t="s">
        <v>220</v>
      </c>
      <c r="J100" s="6">
        <f t="shared" si="13"/>
        <v>365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9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9">
        <v>0</v>
      </c>
      <c r="Z100" s="8">
        <v>0</v>
      </c>
      <c r="AA100" s="9">
        <v>0</v>
      </c>
      <c r="AB100" s="9">
        <v>0</v>
      </c>
      <c r="AC100" s="8">
        <v>0</v>
      </c>
      <c r="AD100" s="8">
        <v>0</v>
      </c>
      <c r="AE100" s="8">
        <v>0</v>
      </c>
      <c r="AF100" s="8">
        <v>0</v>
      </c>
      <c r="AG100" s="9">
        <v>0</v>
      </c>
      <c r="AH100" s="8">
        <v>0</v>
      </c>
      <c r="AI100" s="8">
        <v>0</v>
      </c>
      <c r="AJ100" s="8">
        <v>0</v>
      </c>
      <c r="AK100" s="9">
        <v>0</v>
      </c>
      <c r="AL100" s="9">
        <v>0</v>
      </c>
      <c r="AM100" s="8">
        <v>0</v>
      </c>
      <c r="AN100" s="8">
        <v>0</v>
      </c>
      <c r="AO100" s="8">
        <v>0</v>
      </c>
      <c r="AP100" s="9">
        <v>0</v>
      </c>
      <c r="AQ100" s="9">
        <v>0</v>
      </c>
      <c r="AR100" s="8">
        <v>5372885</v>
      </c>
      <c r="AS100" s="8">
        <v>0</v>
      </c>
      <c r="AT100" s="8">
        <v>1549182</v>
      </c>
      <c r="AU100" s="8">
        <v>0</v>
      </c>
      <c r="AV100" s="8">
        <v>0</v>
      </c>
      <c r="AW100" s="8">
        <v>0</v>
      </c>
      <c r="AX100" s="9">
        <v>6922067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9">
        <v>0</v>
      </c>
      <c r="BE100" s="9">
        <v>6922067</v>
      </c>
      <c r="BF100" s="8">
        <v>11678414</v>
      </c>
      <c r="BG100" s="8">
        <v>0</v>
      </c>
      <c r="BH100" s="8">
        <v>55692</v>
      </c>
      <c r="BI100" s="8">
        <v>7441</v>
      </c>
      <c r="BJ100" s="8">
        <v>0</v>
      </c>
      <c r="BK100" s="8">
        <v>-838223</v>
      </c>
      <c r="BL100" s="8">
        <v>0</v>
      </c>
      <c r="BM100" s="9">
        <v>10903324</v>
      </c>
      <c r="BN100" s="9">
        <v>-3981257</v>
      </c>
      <c r="BO100" s="8">
        <v>-4599172</v>
      </c>
      <c r="BP100" s="8">
        <v>0</v>
      </c>
      <c r="BQ100" s="8">
        <v>-8580429</v>
      </c>
      <c r="BR100" s="8">
        <v>0</v>
      </c>
      <c r="BS100" s="8">
        <v>0</v>
      </c>
      <c r="BT100" s="9">
        <v>-8580429</v>
      </c>
      <c r="BU100" s="26">
        <f t="shared" si="14"/>
        <v>-0.5751543577951499</v>
      </c>
      <c r="BV100" s="26">
        <f t="shared" si="15"/>
        <v>0</v>
      </c>
      <c r="BW100" s="26">
        <f t="shared" si="16"/>
        <v>-0.5751543577951499</v>
      </c>
      <c r="BX100" s="27"/>
      <c r="BY100" s="27"/>
      <c r="BZ100" s="28"/>
      <c r="CA100" s="27"/>
      <c r="CB100" s="27"/>
      <c r="CC100" s="29"/>
      <c r="CD100" s="28"/>
      <c r="CE100" s="26"/>
      <c r="CF100" s="26"/>
    </row>
    <row r="101" spans="1:84" ht="38.25" x14ac:dyDescent="0.25">
      <c r="A101" s="7">
        <v>12037</v>
      </c>
      <c r="B101" s="7" t="s">
        <v>167</v>
      </c>
      <c r="C101" s="7" t="s">
        <v>290</v>
      </c>
      <c r="D101" s="7">
        <v>16665</v>
      </c>
      <c r="E101" s="7">
        <v>2024</v>
      </c>
      <c r="F101" s="7" t="s">
        <v>71</v>
      </c>
      <c r="G101" s="7">
        <v>5</v>
      </c>
      <c r="H101" s="7">
        <v>12</v>
      </c>
      <c r="I101" s="7" t="s">
        <v>220</v>
      </c>
      <c r="J101" s="6">
        <f t="shared" si="13"/>
        <v>365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9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9">
        <v>0</v>
      </c>
      <c r="Z101" s="10">
        <v>0</v>
      </c>
      <c r="AA101" s="9">
        <v>0</v>
      </c>
      <c r="AB101" s="9">
        <v>0</v>
      </c>
      <c r="AC101" s="10">
        <v>0</v>
      </c>
      <c r="AD101" s="10">
        <v>0</v>
      </c>
      <c r="AE101" s="10">
        <v>0</v>
      </c>
      <c r="AF101" s="10">
        <v>0</v>
      </c>
      <c r="AG101" s="9">
        <v>0</v>
      </c>
      <c r="AH101" s="10">
        <v>0</v>
      </c>
      <c r="AI101" s="10">
        <v>0</v>
      </c>
      <c r="AJ101" s="10">
        <v>0</v>
      </c>
      <c r="AK101" s="9">
        <v>0</v>
      </c>
      <c r="AL101" s="9">
        <v>0</v>
      </c>
      <c r="AM101" s="10">
        <v>0</v>
      </c>
      <c r="AN101" s="10">
        <v>0</v>
      </c>
      <c r="AO101" s="10">
        <v>0</v>
      </c>
      <c r="AP101" s="9">
        <v>0</v>
      </c>
      <c r="AQ101" s="9">
        <v>0</v>
      </c>
      <c r="AR101" s="10">
        <v>37004000</v>
      </c>
      <c r="AS101" s="10">
        <v>0</v>
      </c>
      <c r="AT101" s="10">
        <v>4968000</v>
      </c>
      <c r="AU101" s="10">
        <v>0</v>
      </c>
      <c r="AV101" s="10">
        <v>0</v>
      </c>
      <c r="AW101" s="10">
        <v>0</v>
      </c>
      <c r="AX101" s="9">
        <v>41972000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9">
        <v>0</v>
      </c>
      <c r="BE101" s="9">
        <v>41972000</v>
      </c>
      <c r="BF101" s="10">
        <v>46469000</v>
      </c>
      <c r="BG101" s="10">
        <v>0</v>
      </c>
      <c r="BH101" s="10">
        <v>458000</v>
      </c>
      <c r="BI101" s="10">
        <v>0</v>
      </c>
      <c r="BJ101" s="10">
        <v>0</v>
      </c>
      <c r="BK101" s="10">
        <v>11497000</v>
      </c>
      <c r="BL101" s="10">
        <v>0</v>
      </c>
      <c r="BM101" s="9">
        <v>58424000</v>
      </c>
      <c r="BN101" s="9">
        <v>-16452000</v>
      </c>
      <c r="BO101" s="10">
        <v>16452000</v>
      </c>
      <c r="BP101" s="10">
        <v>0</v>
      </c>
      <c r="BQ101" s="10">
        <v>0</v>
      </c>
      <c r="BR101" s="10">
        <v>0</v>
      </c>
      <c r="BS101" s="10">
        <v>0</v>
      </c>
      <c r="BT101" s="9">
        <v>0</v>
      </c>
      <c r="BU101" s="30">
        <f t="shared" si="14"/>
        <v>-0.39197560278280758</v>
      </c>
      <c r="BV101" s="30">
        <f t="shared" si="15"/>
        <v>0</v>
      </c>
      <c r="BW101" s="30">
        <f t="shared" si="16"/>
        <v>-0.39197560278280758</v>
      </c>
      <c r="BX101" s="31"/>
      <c r="BY101" s="31"/>
      <c r="BZ101" s="32"/>
      <c r="CA101" s="31"/>
      <c r="CB101" s="31"/>
      <c r="CC101" s="33"/>
      <c r="CD101" s="32"/>
      <c r="CE101" s="30"/>
      <c r="CF101" s="30"/>
    </row>
    <row r="102" spans="1:84" ht="38.25" x14ac:dyDescent="0.25">
      <c r="A102" s="6">
        <v>14421</v>
      </c>
      <c r="B102" s="6" t="s">
        <v>171</v>
      </c>
      <c r="C102" s="7" t="s">
        <v>290</v>
      </c>
      <c r="D102" s="6">
        <v>16665</v>
      </c>
      <c r="E102" s="6">
        <v>2024</v>
      </c>
      <c r="F102" s="6" t="s">
        <v>71</v>
      </c>
      <c r="G102" s="6">
        <v>5</v>
      </c>
      <c r="H102" s="6">
        <v>12</v>
      </c>
      <c r="I102" s="6" t="s">
        <v>220</v>
      </c>
      <c r="J102" s="6">
        <f t="shared" si="13"/>
        <v>365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9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9">
        <v>0</v>
      </c>
      <c r="Z102" s="8">
        <v>0</v>
      </c>
      <c r="AA102" s="9">
        <v>0</v>
      </c>
      <c r="AB102" s="9">
        <v>0</v>
      </c>
      <c r="AC102" s="8">
        <v>0</v>
      </c>
      <c r="AD102" s="8">
        <v>0</v>
      </c>
      <c r="AE102" s="8">
        <v>0</v>
      </c>
      <c r="AF102" s="8">
        <v>0</v>
      </c>
      <c r="AG102" s="9">
        <v>0</v>
      </c>
      <c r="AH102" s="8">
        <v>0</v>
      </c>
      <c r="AI102" s="8">
        <v>0</v>
      </c>
      <c r="AJ102" s="8">
        <v>0</v>
      </c>
      <c r="AK102" s="9">
        <v>0</v>
      </c>
      <c r="AL102" s="9">
        <v>0</v>
      </c>
      <c r="AM102" s="8">
        <v>0</v>
      </c>
      <c r="AN102" s="8">
        <v>0</v>
      </c>
      <c r="AO102" s="8">
        <v>0</v>
      </c>
      <c r="AP102" s="9">
        <v>0</v>
      </c>
      <c r="AQ102" s="9">
        <v>0</v>
      </c>
      <c r="AR102" s="8">
        <v>322742000</v>
      </c>
      <c r="AS102" s="8">
        <v>0</v>
      </c>
      <c r="AT102" s="8">
        <v>47503000</v>
      </c>
      <c r="AU102" s="8">
        <v>0</v>
      </c>
      <c r="AV102" s="8">
        <v>0</v>
      </c>
      <c r="AW102" s="8">
        <v>0</v>
      </c>
      <c r="AX102" s="9">
        <v>370245000</v>
      </c>
      <c r="AY102" s="8">
        <v>307000</v>
      </c>
      <c r="AZ102" s="8">
        <v>0</v>
      </c>
      <c r="BA102" s="8">
        <v>0</v>
      </c>
      <c r="BB102" s="8">
        <v>-4573000</v>
      </c>
      <c r="BC102" s="8">
        <v>0</v>
      </c>
      <c r="BD102" s="9">
        <v>-4266000</v>
      </c>
      <c r="BE102" s="9">
        <v>365979000</v>
      </c>
      <c r="BF102" s="8">
        <v>408225000</v>
      </c>
      <c r="BG102" s="8">
        <v>0</v>
      </c>
      <c r="BH102" s="8">
        <v>5580000</v>
      </c>
      <c r="BI102" s="8">
        <v>189000</v>
      </c>
      <c r="BJ102" s="8">
        <v>0</v>
      </c>
      <c r="BK102" s="8">
        <v>28588000</v>
      </c>
      <c r="BL102" s="8">
        <v>0</v>
      </c>
      <c r="BM102" s="9">
        <v>442582000</v>
      </c>
      <c r="BN102" s="9">
        <v>-76603000</v>
      </c>
      <c r="BO102" s="8">
        <v>72453000</v>
      </c>
      <c r="BP102" s="8">
        <v>0</v>
      </c>
      <c r="BQ102" s="8">
        <v>-4150000</v>
      </c>
      <c r="BR102" s="8">
        <v>0</v>
      </c>
      <c r="BS102" s="8">
        <v>0</v>
      </c>
      <c r="BT102" s="9">
        <v>-4150000</v>
      </c>
      <c r="BU102" s="26">
        <f t="shared" si="14"/>
        <v>-0.19765341727257574</v>
      </c>
      <c r="BV102" s="26">
        <f t="shared" si="15"/>
        <v>-1.1656406515127917E-2</v>
      </c>
      <c r="BW102" s="26">
        <f t="shared" si="16"/>
        <v>-0.20930982378770366</v>
      </c>
      <c r="BX102" s="27"/>
      <c r="BY102" s="27"/>
      <c r="BZ102" s="28"/>
      <c r="CA102" s="27"/>
      <c r="CB102" s="27"/>
      <c r="CC102" s="29"/>
      <c r="CD102" s="28"/>
      <c r="CE102" s="26"/>
      <c r="CF102" s="26"/>
    </row>
    <row r="103" spans="1:84" ht="38.25" x14ac:dyDescent="0.25">
      <c r="A103" s="7">
        <v>14422</v>
      </c>
      <c r="B103" s="7" t="s">
        <v>172</v>
      </c>
      <c r="C103" s="7" t="s">
        <v>290</v>
      </c>
      <c r="D103" s="7">
        <v>16665</v>
      </c>
      <c r="E103" s="7">
        <v>2024</v>
      </c>
      <c r="F103" s="7" t="s">
        <v>71</v>
      </c>
      <c r="G103" s="7">
        <v>5</v>
      </c>
      <c r="H103" s="7">
        <v>12</v>
      </c>
      <c r="I103" s="7" t="s">
        <v>220</v>
      </c>
      <c r="J103" s="6">
        <f t="shared" si="13"/>
        <v>365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9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9">
        <v>0</v>
      </c>
      <c r="Z103" s="10">
        <v>0</v>
      </c>
      <c r="AA103" s="9">
        <v>0</v>
      </c>
      <c r="AB103" s="9">
        <v>0</v>
      </c>
      <c r="AC103" s="10">
        <v>0</v>
      </c>
      <c r="AD103" s="10">
        <v>0</v>
      </c>
      <c r="AE103" s="10">
        <v>0</v>
      </c>
      <c r="AF103" s="10">
        <v>0</v>
      </c>
      <c r="AG103" s="9">
        <v>0</v>
      </c>
      <c r="AH103" s="10">
        <v>0</v>
      </c>
      <c r="AI103" s="10">
        <v>0</v>
      </c>
      <c r="AJ103" s="10">
        <v>0</v>
      </c>
      <c r="AK103" s="9">
        <v>0</v>
      </c>
      <c r="AL103" s="9">
        <v>0</v>
      </c>
      <c r="AM103" s="10">
        <v>0</v>
      </c>
      <c r="AN103" s="10">
        <v>0</v>
      </c>
      <c r="AO103" s="10">
        <v>0</v>
      </c>
      <c r="AP103" s="9">
        <v>0</v>
      </c>
      <c r="AQ103" s="9">
        <v>0</v>
      </c>
      <c r="AR103" s="10">
        <v>18473000</v>
      </c>
      <c r="AS103" s="10">
        <v>0</v>
      </c>
      <c r="AT103" s="10">
        <v>1337000</v>
      </c>
      <c r="AU103" s="10">
        <v>0</v>
      </c>
      <c r="AV103" s="10">
        <v>0</v>
      </c>
      <c r="AW103" s="10">
        <v>0</v>
      </c>
      <c r="AX103" s="9">
        <v>19810000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9">
        <v>0</v>
      </c>
      <c r="BE103" s="9">
        <v>19810000</v>
      </c>
      <c r="BF103" s="10">
        <v>21793000</v>
      </c>
      <c r="BG103" s="10">
        <v>0</v>
      </c>
      <c r="BH103" s="10">
        <v>730000</v>
      </c>
      <c r="BI103" s="10">
        <v>0</v>
      </c>
      <c r="BJ103" s="10">
        <v>0</v>
      </c>
      <c r="BK103" s="10">
        <v>7759000</v>
      </c>
      <c r="BL103" s="10">
        <v>0</v>
      </c>
      <c r="BM103" s="9">
        <v>30282000</v>
      </c>
      <c r="BN103" s="9">
        <v>-10472000</v>
      </c>
      <c r="BO103" s="10">
        <v>0</v>
      </c>
      <c r="BP103" s="10">
        <v>0</v>
      </c>
      <c r="BQ103" s="10">
        <v>-10472000</v>
      </c>
      <c r="BR103" s="10">
        <v>0</v>
      </c>
      <c r="BS103" s="10">
        <v>0</v>
      </c>
      <c r="BT103" s="9">
        <v>-10472000</v>
      </c>
      <c r="BU103" s="30">
        <f t="shared" si="14"/>
        <v>-0.52862190812720844</v>
      </c>
      <c r="BV103" s="30">
        <f t="shared" si="15"/>
        <v>0</v>
      </c>
      <c r="BW103" s="30">
        <f t="shared" si="16"/>
        <v>-0.52862190812720844</v>
      </c>
      <c r="BX103" s="31"/>
      <c r="BY103" s="31"/>
      <c r="BZ103" s="32"/>
      <c r="CA103" s="31"/>
      <c r="CB103" s="31"/>
      <c r="CC103" s="33"/>
      <c r="CD103" s="32"/>
      <c r="CE103" s="30"/>
      <c r="CF103" s="30"/>
    </row>
    <row r="104" spans="1:84" ht="38.25" x14ac:dyDescent="0.25">
      <c r="A104" s="6">
        <v>14423</v>
      </c>
      <c r="B104" s="6" t="s">
        <v>94</v>
      </c>
      <c r="C104" s="7" t="s">
        <v>290</v>
      </c>
      <c r="D104" s="6">
        <v>3791</v>
      </c>
      <c r="E104" s="6">
        <v>2024</v>
      </c>
      <c r="F104" s="6" t="s">
        <v>71</v>
      </c>
      <c r="G104" s="6">
        <v>5</v>
      </c>
      <c r="H104" s="6">
        <v>12</v>
      </c>
      <c r="I104" s="6" t="s">
        <v>220</v>
      </c>
      <c r="J104" s="6">
        <f t="shared" si="13"/>
        <v>365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9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9">
        <v>0</v>
      </c>
      <c r="Z104" s="8">
        <v>0</v>
      </c>
      <c r="AA104" s="9">
        <v>0</v>
      </c>
      <c r="AB104" s="9">
        <v>0</v>
      </c>
      <c r="AC104" s="8">
        <v>0</v>
      </c>
      <c r="AD104" s="8">
        <v>0</v>
      </c>
      <c r="AE104" s="8">
        <v>0</v>
      </c>
      <c r="AF104" s="8">
        <v>0</v>
      </c>
      <c r="AG104" s="9">
        <v>0</v>
      </c>
      <c r="AH104" s="8">
        <v>0</v>
      </c>
      <c r="AI104" s="8">
        <v>0</v>
      </c>
      <c r="AJ104" s="8">
        <v>0</v>
      </c>
      <c r="AK104" s="9">
        <v>0</v>
      </c>
      <c r="AL104" s="9">
        <v>0</v>
      </c>
      <c r="AM104" s="8">
        <v>0</v>
      </c>
      <c r="AN104" s="8">
        <v>0</v>
      </c>
      <c r="AO104" s="8">
        <v>0</v>
      </c>
      <c r="AP104" s="9">
        <v>0</v>
      </c>
      <c r="AQ104" s="9">
        <v>0</v>
      </c>
      <c r="AR104" s="8">
        <v>169264000</v>
      </c>
      <c r="AS104" s="8">
        <v>0</v>
      </c>
      <c r="AT104" s="8">
        <v>29093000</v>
      </c>
      <c r="AU104" s="8">
        <v>0</v>
      </c>
      <c r="AV104" s="8">
        <v>0</v>
      </c>
      <c r="AW104" s="8">
        <v>0</v>
      </c>
      <c r="AX104" s="9">
        <v>198357000</v>
      </c>
      <c r="AY104" s="8">
        <v>8137000</v>
      </c>
      <c r="AZ104" s="8">
        <v>0</v>
      </c>
      <c r="BA104" s="8">
        <v>-4061000</v>
      </c>
      <c r="BB104" s="8">
        <v>0</v>
      </c>
      <c r="BC104" s="8">
        <v>-6000</v>
      </c>
      <c r="BD104" s="9">
        <v>4070000</v>
      </c>
      <c r="BE104" s="9">
        <v>202427000</v>
      </c>
      <c r="BF104" s="8">
        <v>165125000</v>
      </c>
      <c r="BG104" s="8">
        <v>0</v>
      </c>
      <c r="BH104" s="8">
        <v>679000</v>
      </c>
      <c r="BI104" s="8">
        <v>2000</v>
      </c>
      <c r="BJ104" s="8">
        <v>0</v>
      </c>
      <c r="BK104" s="8">
        <v>26879000</v>
      </c>
      <c r="BL104" s="8">
        <v>0</v>
      </c>
      <c r="BM104" s="9">
        <v>192685000</v>
      </c>
      <c r="BN104" s="9">
        <v>9742000</v>
      </c>
      <c r="BO104" s="8">
        <v>145000</v>
      </c>
      <c r="BP104" s="8">
        <v>0</v>
      </c>
      <c r="BQ104" s="8">
        <v>9887000</v>
      </c>
      <c r="BR104" s="8">
        <v>0</v>
      </c>
      <c r="BS104" s="8">
        <v>0</v>
      </c>
      <c r="BT104" s="9">
        <v>9887000</v>
      </c>
      <c r="BU104" s="26">
        <f t="shared" si="14"/>
        <v>2.8019977572161816E-2</v>
      </c>
      <c r="BV104" s="26">
        <f t="shared" si="15"/>
        <v>2.0106013525863643E-2</v>
      </c>
      <c r="BW104" s="26">
        <f t="shared" si="16"/>
        <v>4.8125991098025463E-2</v>
      </c>
      <c r="BX104" s="27"/>
      <c r="BY104" s="27"/>
      <c r="BZ104" s="28"/>
      <c r="CA104" s="27"/>
      <c r="CB104" s="27"/>
      <c r="CC104" s="29"/>
      <c r="CD104" s="28"/>
      <c r="CE104" s="26"/>
      <c r="CF104" s="26"/>
    </row>
    <row r="105" spans="1:84" ht="38.25" x14ac:dyDescent="0.25">
      <c r="A105" s="7">
        <v>11002</v>
      </c>
      <c r="B105" s="7" t="s">
        <v>89</v>
      </c>
      <c r="C105" s="7" t="s">
        <v>290</v>
      </c>
      <c r="D105" s="7">
        <v>3791</v>
      </c>
      <c r="E105" s="7">
        <v>2024</v>
      </c>
      <c r="F105" s="7" t="s">
        <v>71</v>
      </c>
      <c r="G105" s="7">
        <v>5</v>
      </c>
      <c r="H105" s="7">
        <v>12</v>
      </c>
      <c r="I105" s="7" t="s">
        <v>220</v>
      </c>
      <c r="J105" s="6">
        <f t="shared" si="13"/>
        <v>365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9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9">
        <v>0</v>
      </c>
      <c r="Z105" s="10">
        <v>0</v>
      </c>
      <c r="AA105" s="9">
        <v>0</v>
      </c>
      <c r="AB105" s="9">
        <v>0</v>
      </c>
      <c r="AC105" s="10">
        <v>0</v>
      </c>
      <c r="AD105" s="10">
        <v>0</v>
      </c>
      <c r="AE105" s="10">
        <v>0</v>
      </c>
      <c r="AF105" s="10">
        <v>0</v>
      </c>
      <c r="AG105" s="9">
        <v>0</v>
      </c>
      <c r="AH105" s="10">
        <v>0</v>
      </c>
      <c r="AI105" s="10">
        <v>0</v>
      </c>
      <c r="AJ105" s="10">
        <v>0</v>
      </c>
      <c r="AK105" s="9">
        <v>0</v>
      </c>
      <c r="AL105" s="9">
        <v>0</v>
      </c>
      <c r="AM105" s="10">
        <v>0</v>
      </c>
      <c r="AN105" s="10">
        <v>0</v>
      </c>
      <c r="AO105" s="10">
        <v>0</v>
      </c>
      <c r="AP105" s="9">
        <v>0</v>
      </c>
      <c r="AQ105" s="9">
        <v>0</v>
      </c>
      <c r="AR105" s="10">
        <v>1102343000</v>
      </c>
      <c r="AS105" s="10">
        <v>0</v>
      </c>
      <c r="AT105" s="10">
        <v>546368000</v>
      </c>
      <c r="AU105" s="10">
        <v>0</v>
      </c>
      <c r="AV105" s="10">
        <v>0</v>
      </c>
      <c r="AW105" s="10">
        <v>0</v>
      </c>
      <c r="AX105" s="9">
        <v>1648711000</v>
      </c>
      <c r="AY105" s="10">
        <v>37258000</v>
      </c>
      <c r="AZ105" s="10">
        <v>0</v>
      </c>
      <c r="BA105" s="10">
        <v>74537000</v>
      </c>
      <c r="BB105" s="10">
        <v>0</v>
      </c>
      <c r="BC105" s="10">
        <v>-16000</v>
      </c>
      <c r="BD105" s="9">
        <v>111779000</v>
      </c>
      <c r="BE105" s="9">
        <v>1760490000</v>
      </c>
      <c r="BF105" s="10">
        <v>1341805000</v>
      </c>
      <c r="BG105" s="10">
        <v>0</v>
      </c>
      <c r="BH105" s="10">
        <v>19800000</v>
      </c>
      <c r="BI105" s="10">
        <v>1680000</v>
      </c>
      <c r="BJ105" s="10">
        <v>0</v>
      </c>
      <c r="BK105" s="10">
        <v>241806000</v>
      </c>
      <c r="BL105" s="10">
        <v>0</v>
      </c>
      <c r="BM105" s="9">
        <v>1605091000</v>
      </c>
      <c r="BN105" s="9">
        <v>155399000</v>
      </c>
      <c r="BO105" s="10">
        <v>3129000</v>
      </c>
      <c r="BP105" s="10">
        <v>0</v>
      </c>
      <c r="BQ105" s="10">
        <v>158528000</v>
      </c>
      <c r="BR105" s="10">
        <v>-816000</v>
      </c>
      <c r="BS105" s="10">
        <v>0</v>
      </c>
      <c r="BT105" s="9">
        <v>157712000</v>
      </c>
      <c r="BU105" s="30">
        <f t="shared" si="14"/>
        <v>2.4777192713392293E-2</v>
      </c>
      <c r="BV105" s="30">
        <f t="shared" si="15"/>
        <v>6.3493118393174633E-2</v>
      </c>
      <c r="BW105" s="30">
        <f t="shared" si="16"/>
        <v>8.8270311106566926E-2</v>
      </c>
      <c r="BX105" s="31"/>
      <c r="BY105" s="31"/>
      <c r="BZ105" s="32"/>
      <c r="CA105" s="31"/>
      <c r="CB105" s="31"/>
      <c r="CC105" s="33"/>
      <c r="CD105" s="32"/>
      <c r="CE105" s="30"/>
      <c r="CF105" s="30"/>
    </row>
    <row r="106" spans="1:84" ht="38.25" x14ac:dyDescent="0.25">
      <c r="A106" s="6">
        <v>11810</v>
      </c>
      <c r="B106" s="6" t="s">
        <v>179</v>
      </c>
      <c r="C106" s="7" t="s">
        <v>290</v>
      </c>
      <c r="D106" s="6">
        <v>3109</v>
      </c>
      <c r="E106" s="6">
        <v>2024</v>
      </c>
      <c r="F106" s="6" t="s">
        <v>71</v>
      </c>
      <c r="G106" s="6">
        <v>5</v>
      </c>
      <c r="H106" s="6">
        <v>12</v>
      </c>
      <c r="I106" s="6" t="s">
        <v>220</v>
      </c>
      <c r="J106" s="6">
        <f t="shared" si="13"/>
        <v>365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9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9">
        <v>0</v>
      </c>
      <c r="Z106" s="8">
        <v>0</v>
      </c>
      <c r="AA106" s="9">
        <v>0</v>
      </c>
      <c r="AB106" s="9">
        <v>0</v>
      </c>
      <c r="AC106" s="8">
        <v>0</v>
      </c>
      <c r="AD106" s="8">
        <v>0</v>
      </c>
      <c r="AE106" s="8">
        <v>0</v>
      </c>
      <c r="AF106" s="8">
        <v>0</v>
      </c>
      <c r="AG106" s="9">
        <v>0</v>
      </c>
      <c r="AH106" s="8">
        <v>0</v>
      </c>
      <c r="AI106" s="8">
        <v>0</v>
      </c>
      <c r="AJ106" s="8">
        <v>0</v>
      </c>
      <c r="AK106" s="9">
        <v>0</v>
      </c>
      <c r="AL106" s="9">
        <v>0</v>
      </c>
      <c r="AM106" s="8">
        <v>0</v>
      </c>
      <c r="AN106" s="8">
        <v>0</v>
      </c>
      <c r="AO106" s="8">
        <v>0</v>
      </c>
      <c r="AP106" s="9">
        <v>0</v>
      </c>
      <c r="AQ106" s="9">
        <v>0</v>
      </c>
      <c r="AR106" s="8">
        <v>100555158</v>
      </c>
      <c r="AS106" s="8">
        <v>0</v>
      </c>
      <c r="AT106" s="8">
        <v>2232444</v>
      </c>
      <c r="AU106" s="8">
        <v>0</v>
      </c>
      <c r="AV106" s="8">
        <v>0</v>
      </c>
      <c r="AW106" s="8">
        <v>0</v>
      </c>
      <c r="AX106" s="9">
        <v>102787602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9">
        <v>0</v>
      </c>
      <c r="BE106" s="9">
        <v>102787602</v>
      </c>
      <c r="BF106" s="8">
        <v>108887198</v>
      </c>
      <c r="BG106" s="8">
        <v>0</v>
      </c>
      <c r="BH106" s="8">
        <v>365048</v>
      </c>
      <c r="BI106" s="8">
        <v>0</v>
      </c>
      <c r="BJ106" s="8">
        <v>0</v>
      </c>
      <c r="BK106" s="8">
        <v>30810935</v>
      </c>
      <c r="BL106" s="8">
        <v>0</v>
      </c>
      <c r="BM106" s="9">
        <v>140063181</v>
      </c>
      <c r="BN106" s="9">
        <v>-37275579</v>
      </c>
      <c r="BO106" s="8">
        <v>36957444</v>
      </c>
      <c r="BP106" s="8">
        <v>0</v>
      </c>
      <c r="BQ106" s="8">
        <v>-318135</v>
      </c>
      <c r="BR106" s="8">
        <v>0</v>
      </c>
      <c r="BS106" s="8">
        <v>0</v>
      </c>
      <c r="BT106" s="9">
        <v>-318135</v>
      </c>
      <c r="BU106" s="26">
        <f t="shared" si="14"/>
        <v>-0.36264664487454429</v>
      </c>
      <c r="BV106" s="26">
        <f t="shared" si="15"/>
        <v>0</v>
      </c>
      <c r="BW106" s="26">
        <f t="shared" si="16"/>
        <v>-0.36264664487454429</v>
      </c>
      <c r="BX106" s="27"/>
      <c r="BY106" s="27"/>
      <c r="BZ106" s="28"/>
      <c r="CA106" s="27"/>
      <c r="CB106" s="27"/>
      <c r="CC106" s="29"/>
      <c r="CD106" s="28"/>
      <c r="CE106" s="26"/>
      <c r="CF106" s="26"/>
    </row>
    <row r="107" spans="1:84" ht="38.25" x14ac:dyDescent="0.25">
      <c r="A107" s="7">
        <v>12151</v>
      </c>
      <c r="B107" s="7" t="s">
        <v>191</v>
      </c>
      <c r="C107" s="7" t="s">
        <v>290</v>
      </c>
      <c r="D107" s="7">
        <v>14288</v>
      </c>
      <c r="E107" s="7">
        <v>2024</v>
      </c>
      <c r="F107" s="7" t="s">
        <v>186</v>
      </c>
      <c r="G107" s="7">
        <v>5</v>
      </c>
      <c r="H107" s="7">
        <v>12</v>
      </c>
      <c r="I107" s="7" t="s">
        <v>221</v>
      </c>
      <c r="J107" s="6">
        <f t="shared" si="13"/>
        <v>365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9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9">
        <v>0</v>
      </c>
      <c r="Z107" s="10">
        <v>0</v>
      </c>
      <c r="AA107" s="9">
        <v>0</v>
      </c>
      <c r="AB107" s="9">
        <v>0</v>
      </c>
      <c r="AC107" s="10">
        <v>0</v>
      </c>
      <c r="AD107" s="10">
        <v>0</v>
      </c>
      <c r="AE107" s="10">
        <v>0</v>
      </c>
      <c r="AF107" s="10">
        <v>0</v>
      </c>
      <c r="AG107" s="9">
        <v>0</v>
      </c>
      <c r="AH107" s="10">
        <v>0</v>
      </c>
      <c r="AI107" s="10">
        <v>0</v>
      </c>
      <c r="AJ107" s="10">
        <v>0</v>
      </c>
      <c r="AK107" s="9">
        <v>0</v>
      </c>
      <c r="AL107" s="9">
        <v>0</v>
      </c>
      <c r="AM107" s="10">
        <v>0</v>
      </c>
      <c r="AN107" s="10">
        <v>0</v>
      </c>
      <c r="AO107" s="10">
        <v>0</v>
      </c>
      <c r="AP107" s="9">
        <v>0</v>
      </c>
      <c r="AQ107" s="9">
        <v>0</v>
      </c>
      <c r="AR107" s="10">
        <v>9752552</v>
      </c>
      <c r="AS107" s="10">
        <v>8768</v>
      </c>
      <c r="AT107" s="10">
        <v>8922516</v>
      </c>
      <c r="AU107" s="10">
        <v>0</v>
      </c>
      <c r="AV107" s="10">
        <v>0</v>
      </c>
      <c r="AW107" s="10">
        <v>0</v>
      </c>
      <c r="AX107" s="9">
        <v>18683836</v>
      </c>
      <c r="AY107" s="10">
        <v>0</v>
      </c>
      <c r="AZ107" s="10">
        <v>0</v>
      </c>
      <c r="BA107" s="10">
        <v>0</v>
      </c>
      <c r="BB107" s="10">
        <v>0</v>
      </c>
      <c r="BC107" s="10">
        <v>0</v>
      </c>
      <c r="BD107" s="9">
        <v>0</v>
      </c>
      <c r="BE107" s="9">
        <v>18683836</v>
      </c>
      <c r="BF107" s="10">
        <v>21067840</v>
      </c>
      <c r="BG107" s="10">
        <v>783877</v>
      </c>
      <c r="BH107" s="10">
        <v>6992</v>
      </c>
      <c r="BI107" s="10">
        <v>0</v>
      </c>
      <c r="BJ107" s="10">
        <v>0</v>
      </c>
      <c r="BK107" s="10">
        <v>1025383</v>
      </c>
      <c r="BL107" s="10">
        <v>0</v>
      </c>
      <c r="BM107" s="9">
        <v>22884092</v>
      </c>
      <c r="BN107" s="9">
        <v>-4200256</v>
      </c>
      <c r="BO107" s="10">
        <v>0</v>
      </c>
      <c r="BP107" s="10">
        <v>0</v>
      </c>
      <c r="BQ107" s="10">
        <v>-4200256</v>
      </c>
      <c r="BR107" s="10">
        <v>0</v>
      </c>
      <c r="BS107" s="10">
        <v>0</v>
      </c>
      <c r="BT107" s="9">
        <v>-4200256</v>
      </c>
      <c r="BU107" s="30">
        <f t="shared" si="14"/>
        <v>-0.22480694007376215</v>
      </c>
      <c r="BV107" s="30">
        <f t="shared" si="15"/>
        <v>0</v>
      </c>
      <c r="BW107" s="30">
        <f t="shared" si="16"/>
        <v>-0.22480694007376215</v>
      </c>
      <c r="BX107" s="31"/>
      <c r="BY107" s="31"/>
      <c r="BZ107" s="32"/>
      <c r="CA107" s="31"/>
      <c r="CB107" s="31"/>
      <c r="CC107" s="33"/>
      <c r="CD107" s="32"/>
      <c r="CE107" s="30"/>
      <c r="CF107" s="30"/>
    </row>
    <row r="108" spans="1:84" ht="38.25" x14ac:dyDescent="0.25">
      <c r="A108" s="6">
        <v>14424</v>
      </c>
      <c r="B108" s="6" t="s">
        <v>189</v>
      </c>
      <c r="C108" s="7" t="s">
        <v>290</v>
      </c>
      <c r="D108" s="6">
        <v>14288</v>
      </c>
      <c r="E108" s="6">
        <v>2024</v>
      </c>
      <c r="F108" s="6" t="s">
        <v>186</v>
      </c>
      <c r="G108" s="6">
        <v>5</v>
      </c>
      <c r="H108" s="6">
        <v>12</v>
      </c>
      <c r="I108" s="6" t="s">
        <v>221</v>
      </c>
      <c r="J108" s="6">
        <f t="shared" si="13"/>
        <v>365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9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9">
        <v>0</v>
      </c>
      <c r="Z108" s="8">
        <v>0</v>
      </c>
      <c r="AA108" s="9">
        <v>0</v>
      </c>
      <c r="AB108" s="9">
        <v>0</v>
      </c>
      <c r="AC108" s="8">
        <v>0</v>
      </c>
      <c r="AD108" s="8">
        <v>0</v>
      </c>
      <c r="AE108" s="8">
        <v>0</v>
      </c>
      <c r="AF108" s="8">
        <v>0</v>
      </c>
      <c r="AG108" s="9">
        <v>0</v>
      </c>
      <c r="AH108" s="8">
        <v>0</v>
      </c>
      <c r="AI108" s="8">
        <v>0</v>
      </c>
      <c r="AJ108" s="8">
        <v>0</v>
      </c>
      <c r="AK108" s="9">
        <v>0</v>
      </c>
      <c r="AL108" s="9">
        <v>0</v>
      </c>
      <c r="AM108" s="8">
        <v>0</v>
      </c>
      <c r="AN108" s="8">
        <v>0</v>
      </c>
      <c r="AO108" s="8">
        <v>0</v>
      </c>
      <c r="AP108" s="9">
        <v>0</v>
      </c>
      <c r="AQ108" s="9">
        <v>0</v>
      </c>
      <c r="AR108" s="8">
        <v>3003018</v>
      </c>
      <c r="AS108" s="8">
        <v>4748</v>
      </c>
      <c r="AT108" s="8">
        <v>2277040</v>
      </c>
      <c r="AU108" s="8">
        <v>0</v>
      </c>
      <c r="AV108" s="8">
        <v>0</v>
      </c>
      <c r="AW108" s="8">
        <v>0</v>
      </c>
      <c r="AX108" s="9">
        <v>5284806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9">
        <v>0</v>
      </c>
      <c r="BE108" s="9">
        <v>5284806</v>
      </c>
      <c r="BF108" s="8">
        <v>1993108</v>
      </c>
      <c r="BG108" s="8">
        <v>4244343</v>
      </c>
      <c r="BH108" s="8">
        <v>0</v>
      </c>
      <c r="BI108" s="8">
        <v>3</v>
      </c>
      <c r="BJ108" s="8">
        <v>0</v>
      </c>
      <c r="BK108" s="8">
        <v>2923687</v>
      </c>
      <c r="BL108" s="8">
        <v>6807242</v>
      </c>
      <c r="BM108" s="9">
        <v>15968383</v>
      </c>
      <c r="BN108" s="9">
        <v>-10683577</v>
      </c>
      <c r="BO108" s="8">
        <v>0</v>
      </c>
      <c r="BP108" s="8">
        <v>0</v>
      </c>
      <c r="BQ108" s="8">
        <v>-10683577</v>
      </c>
      <c r="BR108" s="8">
        <v>0</v>
      </c>
      <c r="BS108" s="8">
        <v>0</v>
      </c>
      <c r="BT108" s="9">
        <v>-10683577</v>
      </c>
      <c r="BU108" s="26">
        <f t="shared" si="14"/>
        <v>-2.0215646515690451</v>
      </c>
      <c r="BV108" s="26">
        <f t="shared" si="15"/>
        <v>0</v>
      </c>
      <c r="BW108" s="26">
        <f t="shared" si="16"/>
        <v>-2.0215646515690451</v>
      </c>
      <c r="BX108" s="27"/>
      <c r="BY108" s="27"/>
      <c r="BZ108" s="28"/>
      <c r="CA108" s="27"/>
      <c r="CB108" s="27"/>
      <c r="CC108" s="29"/>
      <c r="CD108" s="28"/>
      <c r="CE108" s="26"/>
      <c r="CF108" s="26"/>
    </row>
    <row r="109" spans="1:84" ht="38.25" x14ac:dyDescent="0.25">
      <c r="A109" s="7">
        <v>14425</v>
      </c>
      <c r="B109" s="7" t="s">
        <v>190</v>
      </c>
      <c r="C109" s="7" t="s">
        <v>290</v>
      </c>
      <c r="D109" s="7">
        <v>14288</v>
      </c>
      <c r="E109" s="7">
        <v>2024</v>
      </c>
      <c r="F109" s="7" t="s">
        <v>186</v>
      </c>
      <c r="G109" s="7">
        <v>5</v>
      </c>
      <c r="H109" s="7">
        <v>12</v>
      </c>
      <c r="I109" s="7" t="s">
        <v>221</v>
      </c>
      <c r="J109" s="6">
        <f t="shared" si="13"/>
        <v>365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9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9">
        <v>0</v>
      </c>
      <c r="Z109" s="10">
        <v>0</v>
      </c>
      <c r="AA109" s="9">
        <v>0</v>
      </c>
      <c r="AB109" s="9">
        <v>0</v>
      </c>
      <c r="AC109" s="10">
        <v>0</v>
      </c>
      <c r="AD109" s="10">
        <v>0</v>
      </c>
      <c r="AE109" s="10">
        <v>0</v>
      </c>
      <c r="AF109" s="10">
        <v>0</v>
      </c>
      <c r="AG109" s="9">
        <v>0</v>
      </c>
      <c r="AH109" s="10">
        <v>0</v>
      </c>
      <c r="AI109" s="10">
        <v>0</v>
      </c>
      <c r="AJ109" s="10">
        <v>0</v>
      </c>
      <c r="AK109" s="9">
        <v>0</v>
      </c>
      <c r="AL109" s="9">
        <v>0</v>
      </c>
      <c r="AM109" s="10">
        <v>0</v>
      </c>
      <c r="AN109" s="10">
        <v>0</v>
      </c>
      <c r="AO109" s="10">
        <v>0</v>
      </c>
      <c r="AP109" s="9">
        <v>0</v>
      </c>
      <c r="AQ109" s="9">
        <v>0</v>
      </c>
      <c r="AR109" s="10">
        <v>217961</v>
      </c>
      <c r="AS109" s="10">
        <v>-225</v>
      </c>
      <c r="AT109" s="10">
        <v>174443</v>
      </c>
      <c r="AU109" s="10">
        <v>0</v>
      </c>
      <c r="AV109" s="10">
        <v>0</v>
      </c>
      <c r="AW109" s="10">
        <v>0</v>
      </c>
      <c r="AX109" s="9">
        <v>392179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9">
        <v>0</v>
      </c>
      <c r="BE109" s="9">
        <v>392179</v>
      </c>
      <c r="BF109" s="10">
        <v>0</v>
      </c>
      <c r="BG109" s="10">
        <v>179396</v>
      </c>
      <c r="BH109" s="10">
        <v>0</v>
      </c>
      <c r="BI109" s="10">
        <v>0</v>
      </c>
      <c r="BJ109" s="10">
        <v>0</v>
      </c>
      <c r="BK109" s="10">
        <v>195373</v>
      </c>
      <c r="BL109" s="10">
        <v>0</v>
      </c>
      <c r="BM109" s="9">
        <v>374769</v>
      </c>
      <c r="BN109" s="9">
        <v>17410</v>
      </c>
      <c r="BO109" s="10">
        <v>0</v>
      </c>
      <c r="BP109" s="10">
        <v>0</v>
      </c>
      <c r="BQ109" s="10">
        <v>17410</v>
      </c>
      <c r="BR109" s="10">
        <v>0</v>
      </c>
      <c r="BS109" s="10">
        <v>0</v>
      </c>
      <c r="BT109" s="9">
        <v>17410</v>
      </c>
      <c r="BU109" s="30">
        <f t="shared" si="14"/>
        <v>4.4392994015487824E-2</v>
      </c>
      <c r="BV109" s="30">
        <f t="shared" si="15"/>
        <v>0</v>
      </c>
      <c r="BW109" s="30">
        <f t="shared" si="16"/>
        <v>4.4392994015487824E-2</v>
      </c>
      <c r="BX109" s="31"/>
      <c r="BY109" s="31"/>
      <c r="BZ109" s="32"/>
      <c r="CA109" s="31"/>
      <c r="CB109" s="31"/>
      <c r="CC109" s="33"/>
      <c r="CD109" s="32"/>
      <c r="CE109" s="30"/>
      <c r="CF109" s="30"/>
    </row>
    <row r="110" spans="1:84" ht="38.25" x14ac:dyDescent="0.25">
      <c r="A110" s="6">
        <v>11394</v>
      </c>
      <c r="B110" s="6" t="s">
        <v>100</v>
      </c>
      <c r="C110" s="7" t="s">
        <v>290</v>
      </c>
      <c r="D110" s="6">
        <v>3888</v>
      </c>
      <c r="E110" s="6">
        <v>2024</v>
      </c>
      <c r="F110" s="6" t="s">
        <v>97</v>
      </c>
      <c r="G110" s="6">
        <v>5</v>
      </c>
      <c r="H110" s="6">
        <v>12</v>
      </c>
      <c r="I110" s="6" t="s">
        <v>222</v>
      </c>
      <c r="J110" s="6">
        <f t="shared" si="13"/>
        <v>365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9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9">
        <v>0</v>
      </c>
      <c r="Z110" s="8">
        <v>0</v>
      </c>
      <c r="AA110" s="9">
        <v>0</v>
      </c>
      <c r="AB110" s="9">
        <v>0</v>
      </c>
      <c r="AC110" s="8">
        <v>0</v>
      </c>
      <c r="AD110" s="8">
        <v>0</v>
      </c>
      <c r="AE110" s="8">
        <v>0</v>
      </c>
      <c r="AF110" s="8">
        <v>0</v>
      </c>
      <c r="AG110" s="9">
        <v>0</v>
      </c>
      <c r="AH110" s="8">
        <v>0</v>
      </c>
      <c r="AI110" s="8">
        <v>0</v>
      </c>
      <c r="AJ110" s="8">
        <v>0</v>
      </c>
      <c r="AK110" s="9">
        <v>0</v>
      </c>
      <c r="AL110" s="9">
        <v>0</v>
      </c>
      <c r="AM110" s="8">
        <v>0</v>
      </c>
      <c r="AN110" s="8">
        <v>0</v>
      </c>
      <c r="AO110" s="8">
        <v>0</v>
      </c>
      <c r="AP110" s="9">
        <v>0</v>
      </c>
      <c r="AQ110" s="9">
        <v>0</v>
      </c>
      <c r="AR110" s="8">
        <v>7400000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9">
        <v>7400000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9">
        <v>0</v>
      </c>
      <c r="BE110" s="9">
        <v>7400000</v>
      </c>
      <c r="BF110" s="8">
        <v>8200000</v>
      </c>
      <c r="BG110" s="8">
        <v>0</v>
      </c>
      <c r="BH110" s="8">
        <v>0</v>
      </c>
      <c r="BI110" s="8">
        <v>0</v>
      </c>
      <c r="BJ110" s="8">
        <v>0</v>
      </c>
      <c r="BK110" s="8">
        <v>1800000</v>
      </c>
      <c r="BL110" s="8">
        <v>0</v>
      </c>
      <c r="BM110" s="9">
        <v>10000000</v>
      </c>
      <c r="BN110" s="9">
        <v>-2600000</v>
      </c>
      <c r="BO110" s="8">
        <v>0</v>
      </c>
      <c r="BP110" s="8">
        <v>0</v>
      </c>
      <c r="BQ110" s="8">
        <v>-2600000</v>
      </c>
      <c r="BR110" s="8">
        <v>0</v>
      </c>
      <c r="BS110" s="8">
        <v>0</v>
      </c>
      <c r="BT110" s="9">
        <v>-2600000</v>
      </c>
      <c r="BU110" s="26">
        <f t="shared" si="14"/>
        <v>-0.35135135135135137</v>
      </c>
      <c r="BV110" s="26">
        <f t="shared" si="15"/>
        <v>0</v>
      </c>
      <c r="BW110" s="26">
        <f t="shared" si="16"/>
        <v>-0.35135135135135137</v>
      </c>
      <c r="BX110" s="27"/>
      <c r="BY110" s="27"/>
      <c r="BZ110" s="28"/>
      <c r="CA110" s="27"/>
      <c r="CB110" s="27"/>
      <c r="CC110" s="29"/>
      <c r="CD110" s="28"/>
      <c r="CE110" s="26"/>
      <c r="CF110" s="26"/>
    </row>
    <row r="111" spans="1:84" ht="38.25" x14ac:dyDescent="0.25">
      <c r="A111" s="7">
        <v>8750</v>
      </c>
      <c r="B111" s="7" t="s">
        <v>146</v>
      </c>
      <c r="C111" s="7" t="s">
        <v>290</v>
      </c>
      <c r="D111" s="7">
        <v>13157</v>
      </c>
      <c r="E111" s="7">
        <v>2024</v>
      </c>
      <c r="F111" s="7" t="s">
        <v>71</v>
      </c>
      <c r="G111" s="7">
        <v>5</v>
      </c>
      <c r="H111" s="7">
        <v>12</v>
      </c>
      <c r="I111" s="7" t="s">
        <v>220</v>
      </c>
      <c r="J111" s="6">
        <f t="shared" si="13"/>
        <v>365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9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9">
        <v>0</v>
      </c>
      <c r="Z111" s="10">
        <v>0</v>
      </c>
      <c r="AA111" s="9">
        <v>0</v>
      </c>
      <c r="AB111" s="9">
        <v>0</v>
      </c>
      <c r="AC111" s="10">
        <v>0</v>
      </c>
      <c r="AD111" s="10">
        <v>0</v>
      </c>
      <c r="AE111" s="10">
        <v>0</v>
      </c>
      <c r="AF111" s="10">
        <v>0</v>
      </c>
      <c r="AG111" s="9">
        <v>0</v>
      </c>
      <c r="AH111" s="10">
        <v>0</v>
      </c>
      <c r="AI111" s="10">
        <v>0</v>
      </c>
      <c r="AJ111" s="10">
        <v>0</v>
      </c>
      <c r="AK111" s="9">
        <v>0</v>
      </c>
      <c r="AL111" s="9">
        <v>0</v>
      </c>
      <c r="AM111" s="10">
        <v>0</v>
      </c>
      <c r="AN111" s="10">
        <v>0</v>
      </c>
      <c r="AO111" s="10">
        <v>0</v>
      </c>
      <c r="AP111" s="9">
        <v>0</v>
      </c>
      <c r="AQ111" s="9">
        <v>0</v>
      </c>
      <c r="AR111" s="10">
        <v>98973046</v>
      </c>
      <c r="AS111" s="10">
        <v>0</v>
      </c>
      <c r="AT111" s="10">
        <v>18807420</v>
      </c>
      <c r="AU111" s="10">
        <v>0</v>
      </c>
      <c r="AV111" s="10">
        <v>0</v>
      </c>
      <c r="AW111" s="10">
        <v>0</v>
      </c>
      <c r="AX111" s="9">
        <v>117780466</v>
      </c>
      <c r="AY111" s="10">
        <v>0</v>
      </c>
      <c r="AZ111" s="10">
        <v>0</v>
      </c>
      <c r="BA111" s="10">
        <v>0</v>
      </c>
      <c r="BB111" s="10">
        <v>-2144</v>
      </c>
      <c r="BC111" s="10">
        <v>0</v>
      </c>
      <c r="BD111" s="9">
        <v>-2144</v>
      </c>
      <c r="BE111" s="9">
        <v>117778322</v>
      </c>
      <c r="BF111" s="10">
        <v>95009480</v>
      </c>
      <c r="BG111" s="10">
        <v>0</v>
      </c>
      <c r="BH111" s="10">
        <v>990148</v>
      </c>
      <c r="BI111" s="10">
        <v>274027</v>
      </c>
      <c r="BJ111" s="10">
        <v>0</v>
      </c>
      <c r="BK111" s="10">
        <v>31505162</v>
      </c>
      <c r="BL111" s="10">
        <v>0</v>
      </c>
      <c r="BM111" s="9">
        <v>127778817</v>
      </c>
      <c r="BN111" s="9">
        <v>-10000495</v>
      </c>
      <c r="BO111" s="10">
        <v>10276401</v>
      </c>
      <c r="BP111" s="10">
        <v>0</v>
      </c>
      <c r="BQ111" s="10">
        <v>275906</v>
      </c>
      <c r="BR111" s="10">
        <v>0</v>
      </c>
      <c r="BS111" s="10">
        <v>0</v>
      </c>
      <c r="BT111" s="9">
        <v>275906</v>
      </c>
      <c r="BU111" s="30">
        <f t="shared" si="14"/>
        <v>-8.4891267172239049E-2</v>
      </c>
      <c r="BV111" s="30">
        <f t="shared" si="15"/>
        <v>-1.8203689470121676E-5</v>
      </c>
      <c r="BW111" s="30">
        <f t="shared" si="16"/>
        <v>-8.4909470861709163E-2</v>
      </c>
      <c r="BX111" s="31"/>
      <c r="BY111" s="31"/>
      <c r="BZ111" s="32"/>
      <c r="CA111" s="31"/>
      <c r="CB111" s="31"/>
      <c r="CC111" s="33"/>
      <c r="CD111" s="32"/>
      <c r="CE111" s="30"/>
      <c r="CF111" s="30"/>
    </row>
    <row r="112" spans="1:84" ht="38.25" x14ac:dyDescent="0.25">
      <c r="A112" s="6">
        <v>11404</v>
      </c>
      <c r="B112" s="6" t="s">
        <v>169</v>
      </c>
      <c r="C112" s="7" t="s">
        <v>290</v>
      </c>
      <c r="D112" s="6">
        <v>16665</v>
      </c>
      <c r="E112" s="6">
        <v>2024</v>
      </c>
      <c r="F112" s="6" t="s">
        <v>71</v>
      </c>
      <c r="G112" s="6">
        <v>5</v>
      </c>
      <c r="H112" s="6">
        <v>12</v>
      </c>
      <c r="I112" s="6" t="s">
        <v>220</v>
      </c>
      <c r="J112" s="6">
        <f t="shared" si="13"/>
        <v>365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9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9">
        <v>0</v>
      </c>
      <c r="Z112" s="8">
        <v>0</v>
      </c>
      <c r="AA112" s="9">
        <v>0</v>
      </c>
      <c r="AB112" s="9">
        <v>0</v>
      </c>
      <c r="AC112" s="8">
        <v>0</v>
      </c>
      <c r="AD112" s="8">
        <v>0</v>
      </c>
      <c r="AE112" s="8">
        <v>0</v>
      </c>
      <c r="AF112" s="8">
        <v>0</v>
      </c>
      <c r="AG112" s="9">
        <v>0</v>
      </c>
      <c r="AH112" s="8">
        <v>0</v>
      </c>
      <c r="AI112" s="8">
        <v>0</v>
      </c>
      <c r="AJ112" s="8">
        <v>0</v>
      </c>
      <c r="AK112" s="9">
        <v>0</v>
      </c>
      <c r="AL112" s="9">
        <v>0</v>
      </c>
      <c r="AM112" s="8">
        <v>0</v>
      </c>
      <c r="AN112" s="8">
        <v>0</v>
      </c>
      <c r="AO112" s="8">
        <v>0</v>
      </c>
      <c r="AP112" s="9">
        <v>0</v>
      </c>
      <c r="AQ112" s="9">
        <v>0</v>
      </c>
      <c r="AR112" s="8">
        <v>73314000</v>
      </c>
      <c r="AS112" s="8">
        <v>0</v>
      </c>
      <c r="AT112" s="8">
        <v>14389000</v>
      </c>
      <c r="AU112" s="8">
        <v>0</v>
      </c>
      <c r="AV112" s="8">
        <v>0</v>
      </c>
      <c r="AW112" s="8">
        <v>0</v>
      </c>
      <c r="AX112" s="9">
        <v>87703000</v>
      </c>
      <c r="AY112" s="8">
        <v>0</v>
      </c>
      <c r="AZ112" s="8">
        <v>0</v>
      </c>
      <c r="BA112" s="8">
        <v>0</v>
      </c>
      <c r="BB112" s="8">
        <v>1436000</v>
      </c>
      <c r="BC112" s="8">
        <v>0</v>
      </c>
      <c r="BD112" s="9">
        <v>1436000</v>
      </c>
      <c r="BE112" s="9">
        <v>89139000</v>
      </c>
      <c r="BF112" s="8">
        <v>89910000</v>
      </c>
      <c r="BG112" s="8">
        <v>0</v>
      </c>
      <c r="BH112" s="8">
        <v>939000</v>
      </c>
      <c r="BI112" s="8">
        <v>0</v>
      </c>
      <c r="BJ112" s="8">
        <v>0</v>
      </c>
      <c r="BK112" s="8">
        <v>37157000</v>
      </c>
      <c r="BL112" s="8">
        <v>0</v>
      </c>
      <c r="BM112" s="9">
        <v>128006000</v>
      </c>
      <c r="BN112" s="9">
        <v>-38867000</v>
      </c>
      <c r="BO112" s="8">
        <v>0</v>
      </c>
      <c r="BP112" s="8">
        <v>0</v>
      </c>
      <c r="BQ112" s="8">
        <v>-38867000</v>
      </c>
      <c r="BR112" s="8">
        <v>0</v>
      </c>
      <c r="BS112" s="8">
        <v>0</v>
      </c>
      <c r="BT112" s="9">
        <v>-38867000</v>
      </c>
      <c r="BU112" s="26">
        <f t="shared" si="14"/>
        <v>-0.45213655078024212</v>
      </c>
      <c r="BV112" s="26">
        <f t="shared" si="15"/>
        <v>1.6109671412064305E-2</v>
      </c>
      <c r="BW112" s="26">
        <f t="shared" si="16"/>
        <v>-0.4360268793681778</v>
      </c>
      <c r="BX112" s="27"/>
      <c r="BY112" s="27"/>
      <c r="BZ112" s="28"/>
      <c r="CA112" s="27"/>
      <c r="CB112" s="27"/>
      <c r="CC112" s="29"/>
      <c r="CD112" s="28"/>
      <c r="CE112" s="26"/>
      <c r="CF112" s="26"/>
    </row>
    <row r="113" spans="1:84" ht="38.25" x14ac:dyDescent="0.25">
      <c r="A113" s="7">
        <v>16579</v>
      </c>
      <c r="B113" s="7" t="s">
        <v>95</v>
      </c>
      <c r="C113" s="7" t="s">
        <v>290</v>
      </c>
      <c r="D113" s="7">
        <v>3791</v>
      </c>
      <c r="E113" s="7">
        <v>2024</v>
      </c>
      <c r="F113" s="7" t="s">
        <v>71</v>
      </c>
      <c r="G113" s="7">
        <v>5</v>
      </c>
      <c r="H113" s="7">
        <v>12</v>
      </c>
      <c r="I113" s="7" t="s">
        <v>220</v>
      </c>
      <c r="J113" s="6">
        <f t="shared" si="13"/>
        <v>365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9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9">
        <v>0</v>
      </c>
      <c r="Z113" s="10">
        <v>0</v>
      </c>
      <c r="AA113" s="9">
        <v>0</v>
      </c>
      <c r="AB113" s="9">
        <v>0</v>
      </c>
      <c r="AC113" s="10">
        <v>0</v>
      </c>
      <c r="AD113" s="10">
        <v>0</v>
      </c>
      <c r="AE113" s="10">
        <v>0</v>
      </c>
      <c r="AF113" s="10">
        <v>0</v>
      </c>
      <c r="AG113" s="9">
        <v>0</v>
      </c>
      <c r="AH113" s="10">
        <v>0</v>
      </c>
      <c r="AI113" s="10">
        <v>0</v>
      </c>
      <c r="AJ113" s="10">
        <v>0</v>
      </c>
      <c r="AK113" s="9">
        <v>0</v>
      </c>
      <c r="AL113" s="9">
        <v>0</v>
      </c>
      <c r="AM113" s="10">
        <v>0</v>
      </c>
      <c r="AN113" s="10">
        <v>0</v>
      </c>
      <c r="AO113" s="10">
        <v>0</v>
      </c>
      <c r="AP113" s="9">
        <v>0</v>
      </c>
      <c r="AQ113" s="9">
        <v>0</v>
      </c>
      <c r="AR113" s="10">
        <v>1423000</v>
      </c>
      <c r="AS113" s="10">
        <v>0</v>
      </c>
      <c r="AT113" s="10">
        <v>662000</v>
      </c>
      <c r="AU113" s="10">
        <v>0</v>
      </c>
      <c r="AV113" s="10">
        <v>0</v>
      </c>
      <c r="AW113" s="10">
        <v>0</v>
      </c>
      <c r="AX113" s="9">
        <v>2085000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9">
        <v>0</v>
      </c>
      <c r="BE113" s="9">
        <v>2085000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1307000</v>
      </c>
      <c r="BL113" s="10">
        <v>0</v>
      </c>
      <c r="BM113" s="9">
        <v>1307000</v>
      </c>
      <c r="BN113" s="9">
        <v>778000</v>
      </c>
      <c r="BO113" s="10">
        <v>-2764000</v>
      </c>
      <c r="BP113" s="10">
        <v>0</v>
      </c>
      <c r="BQ113" s="10">
        <v>-1986000</v>
      </c>
      <c r="BR113" s="10">
        <v>0</v>
      </c>
      <c r="BS113" s="10">
        <v>0</v>
      </c>
      <c r="BT113" s="9">
        <v>-1986000</v>
      </c>
      <c r="BU113" s="30">
        <f t="shared" si="14"/>
        <v>0.37314148681055154</v>
      </c>
      <c r="BV113" s="30">
        <f t="shared" si="15"/>
        <v>0</v>
      </c>
      <c r="BW113" s="30">
        <f t="shared" si="16"/>
        <v>0.37314148681055154</v>
      </c>
      <c r="BX113" s="31"/>
      <c r="BY113" s="31"/>
      <c r="BZ113" s="32"/>
      <c r="CA113" s="31"/>
      <c r="CB113" s="31"/>
      <c r="CC113" s="33"/>
      <c r="CD113" s="32"/>
      <c r="CE113" s="30"/>
      <c r="CF113" s="30"/>
    </row>
    <row r="114" spans="1:84" ht="38.25" x14ac:dyDescent="0.25">
      <c r="A114" s="6">
        <v>8655</v>
      </c>
      <c r="B114" s="6" t="s">
        <v>168</v>
      </c>
      <c r="C114" s="7" t="s">
        <v>290</v>
      </c>
      <c r="D114" s="6">
        <v>16665</v>
      </c>
      <c r="E114" s="6">
        <v>2024</v>
      </c>
      <c r="F114" s="6" t="s">
        <v>71</v>
      </c>
      <c r="G114" s="6">
        <v>5</v>
      </c>
      <c r="H114" s="6">
        <v>12</v>
      </c>
      <c r="I114" s="6" t="s">
        <v>220</v>
      </c>
      <c r="J114" s="6">
        <f t="shared" si="13"/>
        <v>365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9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9">
        <v>0</v>
      </c>
      <c r="Z114" s="8">
        <v>0</v>
      </c>
      <c r="AA114" s="9">
        <v>0</v>
      </c>
      <c r="AB114" s="9">
        <v>0</v>
      </c>
      <c r="AC114" s="8">
        <v>0</v>
      </c>
      <c r="AD114" s="8">
        <v>0</v>
      </c>
      <c r="AE114" s="8">
        <v>0</v>
      </c>
      <c r="AF114" s="8">
        <v>0</v>
      </c>
      <c r="AG114" s="9">
        <v>0</v>
      </c>
      <c r="AH114" s="8">
        <v>0</v>
      </c>
      <c r="AI114" s="8">
        <v>0</v>
      </c>
      <c r="AJ114" s="8">
        <v>0</v>
      </c>
      <c r="AK114" s="9">
        <v>0</v>
      </c>
      <c r="AL114" s="9">
        <v>0</v>
      </c>
      <c r="AM114" s="8">
        <v>0</v>
      </c>
      <c r="AN114" s="8">
        <v>0</v>
      </c>
      <c r="AO114" s="8">
        <v>0</v>
      </c>
      <c r="AP114" s="9">
        <v>0</v>
      </c>
      <c r="AQ114" s="9">
        <v>0</v>
      </c>
      <c r="AR114" s="8">
        <v>12965000</v>
      </c>
      <c r="AS114" s="8">
        <v>0</v>
      </c>
      <c r="AT114" s="8">
        <v>81000</v>
      </c>
      <c r="AU114" s="8">
        <v>0</v>
      </c>
      <c r="AV114" s="8">
        <v>0</v>
      </c>
      <c r="AW114" s="8">
        <v>0</v>
      </c>
      <c r="AX114" s="9">
        <v>13046000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9">
        <v>0</v>
      </c>
      <c r="BE114" s="9">
        <v>13046000</v>
      </c>
      <c r="BF114" s="8">
        <v>16981000</v>
      </c>
      <c r="BG114" s="8">
        <v>0</v>
      </c>
      <c r="BH114" s="8">
        <v>37000</v>
      </c>
      <c r="BI114" s="8">
        <v>0</v>
      </c>
      <c r="BJ114" s="8">
        <v>0</v>
      </c>
      <c r="BK114" s="8">
        <v>1767000</v>
      </c>
      <c r="BL114" s="8">
        <v>0</v>
      </c>
      <c r="BM114" s="9">
        <v>18785000</v>
      </c>
      <c r="BN114" s="9">
        <v>-5739000</v>
      </c>
      <c r="BO114" s="8">
        <v>0</v>
      </c>
      <c r="BP114" s="8">
        <v>0</v>
      </c>
      <c r="BQ114" s="8">
        <v>-5739000</v>
      </c>
      <c r="BR114" s="8">
        <v>0</v>
      </c>
      <c r="BS114" s="8">
        <v>0</v>
      </c>
      <c r="BT114" s="9">
        <v>-5739000</v>
      </c>
      <c r="BU114" s="26">
        <f t="shared" si="14"/>
        <v>-0.43990495170933619</v>
      </c>
      <c r="BV114" s="26">
        <f t="shared" si="15"/>
        <v>0</v>
      </c>
      <c r="BW114" s="26">
        <f t="shared" si="16"/>
        <v>-0.43990495170933619</v>
      </c>
      <c r="BX114" s="27"/>
      <c r="BY114" s="27"/>
      <c r="BZ114" s="28"/>
      <c r="CA114" s="27"/>
      <c r="CB114" s="27"/>
      <c r="CC114" s="29"/>
      <c r="CD114" s="28"/>
      <c r="CE114" s="26"/>
      <c r="CF114" s="26"/>
    </row>
    <row r="115" spans="1:84" ht="38.25" x14ac:dyDescent="0.25">
      <c r="A115" s="7">
        <v>8644</v>
      </c>
      <c r="B115" s="7" t="s">
        <v>92</v>
      </c>
      <c r="C115" s="7" t="s">
        <v>290</v>
      </c>
      <c r="D115" s="7">
        <v>3791</v>
      </c>
      <c r="E115" s="7">
        <v>2024</v>
      </c>
      <c r="F115" s="7" t="s">
        <v>71</v>
      </c>
      <c r="G115" s="7">
        <v>5</v>
      </c>
      <c r="H115" s="7">
        <v>12</v>
      </c>
      <c r="I115" s="7" t="s">
        <v>220</v>
      </c>
      <c r="J115" s="6">
        <f t="shared" si="13"/>
        <v>365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9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9">
        <v>0</v>
      </c>
      <c r="Z115" s="10">
        <v>0</v>
      </c>
      <c r="AA115" s="9">
        <v>0</v>
      </c>
      <c r="AB115" s="9">
        <v>0</v>
      </c>
      <c r="AC115" s="10">
        <v>0</v>
      </c>
      <c r="AD115" s="10">
        <v>0</v>
      </c>
      <c r="AE115" s="10">
        <v>0</v>
      </c>
      <c r="AF115" s="10">
        <v>0</v>
      </c>
      <c r="AG115" s="9">
        <v>0</v>
      </c>
      <c r="AH115" s="10">
        <v>0</v>
      </c>
      <c r="AI115" s="10">
        <v>0</v>
      </c>
      <c r="AJ115" s="10">
        <v>0</v>
      </c>
      <c r="AK115" s="9">
        <v>0</v>
      </c>
      <c r="AL115" s="9">
        <v>0</v>
      </c>
      <c r="AM115" s="10">
        <v>0</v>
      </c>
      <c r="AN115" s="10">
        <v>0</v>
      </c>
      <c r="AO115" s="10">
        <v>0</v>
      </c>
      <c r="AP115" s="9">
        <v>0</v>
      </c>
      <c r="AQ115" s="9">
        <v>0</v>
      </c>
      <c r="AR115" s="10">
        <v>96421000</v>
      </c>
      <c r="AS115" s="10">
        <v>0</v>
      </c>
      <c r="AT115" s="10">
        <v>35825000</v>
      </c>
      <c r="AU115" s="10">
        <v>0</v>
      </c>
      <c r="AV115" s="10">
        <v>0</v>
      </c>
      <c r="AW115" s="10">
        <v>0</v>
      </c>
      <c r="AX115" s="9">
        <v>132246000</v>
      </c>
      <c r="AY115" s="10">
        <v>137000</v>
      </c>
      <c r="AZ115" s="10">
        <v>0</v>
      </c>
      <c r="BA115" s="10">
        <v>0</v>
      </c>
      <c r="BB115" s="10">
        <v>0</v>
      </c>
      <c r="BC115" s="10">
        <v>0</v>
      </c>
      <c r="BD115" s="9">
        <v>137000</v>
      </c>
      <c r="BE115" s="9">
        <v>132383000</v>
      </c>
      <c r="BF115" s="10">
        <v>102598000</v>
      </c>
      <c r="BG115" s="10">
        <v>0</v>
      </c>
      <c r="BH115" s="10">
        <v>1483000</v>
      </c>
      <c r="BI115" s="10">
        <v>0</v>
      </c>
      <c r="BJ115" s="10">
        <v>0</v>
      </c>
      <c r="BK115" s="10">
        <v>42051000</v>
      </c>
      <c r="BL115" s="10">
        <v>0</v>
      </c>
      <c r="BM115" s="9">
        <v>146132000</v>
      </c>
      <c r="BN115" s="9">
        <v>-13749000</v>
      </c>
      <c r="BO115" s="10">
        <v>13500000</v>
      </c>
      <c r="BP115" s="10">
        <v>0</v>
      </c>
      <c r="BQ115" s="10">
        <v>-249000</v>
      </c>
      <c r="BR115" s="10">
        <v>0</v>
      </c>
      <c r="BS115" s="10">
        <v>0</v>
      </c>
      <c r="BT115" s="9">
        <v>-249000</v>
      </c>
      <c r="BU115" s="30">
        <f t="shared" si="14"/>
        <v>-0.10489262216447731</v>
      </c>
      <c r="BV115" s="30">
        <f t="shared" si="15"/>
        <v>1.0348760792548892E-3</v>
      </c>
      <c r="BW115" s="30">
        <f t="shared" si="16"/>
        <v>-0.10385774608522243</v>
      </c>
      <c r="BX115" s="31"/>
      <c r="BY115" s="31"/>
      <c r="BZ115" s="32"/>
      <c r="CA115" s="31"/>
      <c r="CB115" s="31"/>
      <c r="CC115" s="33"/>
      <c r="CD115" s="32"/>
      <c r="CE115" s="30"/>
      <c r="CF115" s="30"/>
    </row>
    <row r="116" spans="1:84" ht="38.25" x14ac:dyDescent="0.25">
      <c r="A116" s="6">
        <v>11004</v>
      </c>
      <c r="B116" s="6" t="s">
        <v>91</v>
      </c>
      <c r="C116" s="7" t="s">
        <v>290</v>
      </c>
      <c r="D116" s="6">
        <v>3791</v>
      </c>
      <c r="E116" s="6">
        <v>2024</v>
      </c>
      <c r="F116" s="6" t="s">
        <v>71</v>
      </c>
      <c r="G116" s="6">
        <v>5</v>
      </c>
      <c r="H116" s="6">
        <v>12</v>
      </c>
      <c r="I116" s="6" t="s">
        <v>220</v>
      </c>
      <c r="J116" s="6">
        <f t="shared" si="13"/>
        <v>365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9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9">
        <v>0</v>
      </c>
      <c r="Z116" s="8">
        <v>0</v>
      </c>
      <c r="AA116" s="9">
        <v>0</v>
      </c>
      <c r="AB116" s="9">
        <v>0</v>
      </c>
      <c r="AC116" s="8">
        <v>0</v>
      </c>
      <c r="AD116" s="8">
        <v>0</v>
      </c>
      <c r="AE116" s="8">
        <v>0</v>
      </c>
      <c r="AF116" s="8">
        <v>0</v>
      </c>
      <c r="AG116" s="9">
        <v>0</v>
      </c>
      <c r="AH116" s="8">
        <v>0</v>
      </c>
      <c r="AI116" s="8">
        <v>0</v>
      </c>
      <c r="AJ116" s="8">
        <v>0</v>
      </c>
      <c r="AK116" s="9">
        <v>0</v>
      </c>
      <c r="AL116" s="9">
        <v>0</v>
      </c>
      <c r="AM116" s="8">
        <v>0</v>
      </c>
      <c r="AN116" s="8">
        <v>0</v>
      </c>
      <c r="AO116" s="8">
        <v>0</v>
      </c>
      <c r="AP116" s="9">
        <v>0</v>
      </c>
      <c r="AQ116" s="9">
        <v>0</v>
      </c>
      <c r="AR116" s="8">
        <v>185537000</v>
      </c>
      <c r="AS116" s="8">
        <v>0</v>
      </c>
      <c r="AT116" s="8">
        <v>47588000</v>
      </c>
      <c r="AU116" s="8">
        <v>0</v>
      </c>
      <c r="AV116" s="8">
        <v>0</v>
      </c>
      <c r="AW116" s="8">
        <v>0</v>
      </c>
      <c r="AX116" s="9">
        <v>233125000</v>
      </c>
      <c r="AY116" s="8">
        <v>-12419000</v>
      </c>
      <c r="AZ116" s="8">
        <v>0</v>
      </c>
      <c r="BA116" s="8">
        <v>11736000</v>
      </c>
      <c r="BB116" s="8">
        <v>0</v>
      </c>
      <c r="BC116" s="8">
        <v>-4000</v>
      </c>
      <c r="BD116" s="9">
        <v>-687000</v>
      </c>
      <c r="BE116" s="9">
        <v>232438000</v>
      </c>
      <c r="BF116" s="8">
        <v>215393000</v>
      </c>
      <c r="BG116" s="8">
        <v>0</v>
      </c>
      <c r="BH116" s="8">
        <v>2504000</v>
      </c>
      <c r="BI116" s="8">
        <v>13000</v>
      </c>
      <c r="BJ116" s="8">
        <v>0</v>
      </c>
      <c r="BK116" s="8">
        <v>43873000</v>
      </c>
      <c r="BL116" s="8">
        <v>0</v>
      </c>
      <c r="BM116" s="9">
        <v>261783000</v>
      </c>
      <c r="BN116" s="9">
        <v>-29345000</v>
      </c>
      <c r="BO116" s="8">
        <v>16023000</v>
      </c>
      <c r="BP116" s="8">
        <v>0</v>
      </c>
      <c r="BQ116" s="8">
        <v>-13322000</v>
      </c>
      <c r="BR116" s="8">
        <v>0</v>
      </c>
      <c r="BS116" s="8">
        <v>0</v>
      </c>
      <c r="BT116" s="9">
        <v>-13322000</v>
      </c>
      <c r="BU116" s="26">
        <f t="shared" si="14"/>
        <v>-0.12329309321195329</v>
      </c>
      <c r="BV116" s="26">
        <f t="shared" si="15"/>
        <v>-2.9556268768445781E-3</v>
      </c>
      <c r="BW116" s="26">
        <f t="shared" si="16"/>
        <v>-0.12624872008879787</v>
      </c>
      <c r="BX116" s="27"/>
      <c r="BY116" s="27"/>
      <c r="BZ116" s="28"/>
      <c r="CA116" s="27"/>
      <c r="CB116" s="27"/>
      <c r="CC116" s="29"/>
      <c r="CD116" s="28"/>
      <c r="CE116" s="26"/>
      <c r="CF116" s="26"/>
    </row>
    <row r="117" spans="1:84" ht="38.25" x14ac:dyDescent="0.25">
      <c r="A117" s="7">
        <v>11408</v>
      </c>
      <c r="B117" s="7" t="s">
        <v>173</v>
      </c>
      <c r="C117" s="7" t="s">
        <v>290</v>
      </c>
      <c r="D117" s="7">
        <v>16665</v>
      </c>
      <c r="E117" s="7">
        <v>2024</v>
      </c>
      <c r="F117" s="7" t="s">
        <v>71</v>
      </c>
      <c r="G117" s="7">
        <v>5</v>
      </c>
      <c r="H117" s="7">
        <v>12</v>
      </c>
      <c r="I117" s="7" t="s">
        <v>220</v>
      </c>
      <c r="J117" s="6">
        <f t="shared" si="13"/>
        <v>365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9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9">
        <v>0</v>
      </c>
      <c r="Z117" s="10">
        <v>0</v>
      </c>
      <c r="AA117" s="9">
        <v>0</v>
      </c>
      <c r="AB117" s="9">
        <v>0</v>
      </c>
      <c r="AC117" s="10">
        <v>0</v>
      </c>
      <c r="AD117" s="10">
        <v>0</v>
      </c>
      <c r="AE117" s="10">
        <v>0</v>
      </c>
      <c r="AF117" s="10">
        <v>0</v>
      </c>
      <c r="AG117" s="9">
        <v>0</v>
      </c>
      <c r="AH117" s="10">
        <v>0</v>
      </c>
      <c r="AI117" s="10">
        <v>0</v>
      </c>
      <c r="AJ117" s="10">
        <v>0</v>
      </c>
      <c r="AK117" s="9">
        <v>0</v>
      </c>
      <c r="AL117" s="9">
        <v>0</v>
      </c>
      <c r="AM117" s="10">
        <v>0</v>
      </c>
      <c r="AN117" s="10">
        <v>0</v>
      </c>
      <c r="AO117" s="10">
        <v>0</v>
      </c>
      <c r="AP117" s="9">
        <v>0</v>
      </c>
      <c r="AQ117" s="9">
        <v>0</v>
      </c>
      <c r="AR117" s="10">
        <v>52895000</v>
      </c>
      <c r="AS117" s="10">
        <v>0</v>
      </c>
      <c r="AT117" s="10">
        <v>925000</v>
      </c>
      <c r="AU117" s="10">
        <v>0</v>
      </c>
      <c r="AV117" s="10">
        <v>0</v>
      </c>
      <c r="AW117" s="10">
        <v>0</v>
      </c>
      <c r="AX117" s="9">
        <v>53820000</v>
      </c>
      <c r="AY117" s="10">
        <v>0</v>
      </c>
      <c r="AZ117" s="10">
        <v>0</v>
      </c>
      <c r="BA117" s="10">
        <v>0</v>
      </c>
      <c r="BB117" s="10">
        <v>-676000</v>
      </c>
      <c r="BC117" s="10">
        <v>0</v>
      </c>
      <c r="BD117" s="9">
        <v>-676000</v>
      </c>
      <c r="BE117" s="9">
        <v>53144000</v>
      </c>
      <c r="BF117" s="10">
        <v>51355000</v>
      </c>
      <c r="BG117" s="10">
        <v>0</v>
      </c>
      <c r="BH117" s="10">
        <v>472000</v>
      </c>
      <c r="BI117" s="10">
        <v>0</v>
      </c>
      <c r="BJ117" s="10">
        <v>0</v>
      </c>
      <c r="BK117" s="10">
        <v>29144000</v>
      </c>
      <c r="BL117" s="10">
        <v>0</v>
      </c>
      <c r="BM117" s="9">
        <v>80971000</v>
      </c>
      <c r="BN117" s="9">
        <v>-27827000</v>
      </c>
      <c r="BO117" s="10">
        <v>27827000</v>
      </c>
      <c r="BP117" s="10">
        <v>0</v>
      </c>
      <c r="BQ117" s="10">
        <v>0</v>
      </c>
      <c r="BR117" s="10">
        <v>0</v>
      </c>
      <c r="BS117" s="10">
        <v>0</v>
      </c>
      <c r="BT117" s="9">
        <v>0</v>
      </c>
      <c r="BU117" s="30">
        <f t="shared" si="14"/>
        <v>-0.5108949269908174</v>
      </c>
      <c r="BV117" s="30">
        <f t="shared" si="15"/>
        <v>-1.2720156555772993E-2</v>
      </c>
      <c r="BW117" s="30">
        <f t="shared" si="16"/>
        <v>-0.52361508354659037</v>
      </c>
      <c r="BX117" s="31"/>
      <c r="BY117" s="31"/>
      <c r="BZ117" s="32"/>
      <c r="CA117" s="31"/>
      <c r="CB117" s="31"/>
      <c r="CC117" s="33"/>
      <c r="CD117" s="32"/>
      <c r="CE117" s="30"/>
      <c r="CF117" s="30"/>
    </row>
    <row r="118" spans="1:84" ht="38.25" x14ac:dyDescent="0.25">
      <c r="A118" s="6">
        <v>8745</v>
      </c>
      <c r="B118" s="6" t="s">
        <v>88</v>
      </c>
      <c r="C118" s="7" t="s">
        <v>290</v>
      </c>
      <c r="D118" s="6">
        <v>3791</v>
      </c>
      <c r="E118" s="6">
        <v>2024</v>
      </c>
      <c r="F118" s="6" t="s">
        <v>71</v>
      </c>
      <c r="G118" s="6">
        <v>5</v>
      </c>
      <c r="H118" s="6">
        <v>12</v>
      </c>
      <c r="I118" s="6" t="s">
        <v>220</v>
      </c>
      <c r="J118" s="6">
        <f t="shared" si="13"/>
        <v>365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9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9">
        <v>0</v>
      </c>
      <c r="Z118" s="8">
        <v>0</v>
      </c>
      <c r="AA118" s="9">
        <v>0</v>
      </c>
      <c r="AB118" s="9">
        <v>0</v>
      </c>
      <c r="AC118" s="8">
        <v>0</v>
      </c>
      <c r="AD118" s="8">
        <v>0</v>
      </c>
      <c r="AE118" s="8">
        <v>0</v>
      </c>
      <c r="AF118" s="8">
        <v>0</v>
      </c>
      <c r="AG118" s="9">
        <v>0</v>
      </c>
      <c r="AH118" s="8">
        <v>0</v>
      </c>
      <c r="AI118" s="8">
        <v>0</v>
      </c>
      <c r="AJ118" s="8">
        <v>0</v>
      </c>
      <c r="AK118" s="9">
        <v>0</v>
      </c>
      <c r="AL118" s="9">
        <v>0</v>
      </c>
      <c r="AM118" s="8">
        <v>0</v>
      </c>
      <c r="AN118" s="8">
        <v>0</v>
      </c>
      <c r="AO118" s="8">
        <v>0</v>
      </c>
      <c r="AP118" s="9">
        <v>0</v>
      </c>
      <c r="AQ118" s="9">
        <v>0</v>
      </c>
      <c r="AR118" s="8">
        <v>172944000</v>
      </c>
      <c r="AS118" s="8">
        <v>0</v>
      </c>
      <c r="AT118" s="8">
        <v>64823000</v>
      </c>
      <c r="AU118" s="8">
        <v>0</v>
      </c>
      <c r="AV118" s="8">
        <v>0</v>
      </c>
      <c r="AW118" s="8">
        <v>0</v>
      </c>
      <c r="AX118" s="9">
        <v>237767000</v>
      </c>
      <c r="AY118" s="8">
        <v>2375000</v>
      </c>
      <c r="AZ118" s="8">
        <v>0</v>
      </c>
      <c r="BA118" s="8">
        <v>9037000</v>
      </c>
      <c r="BB118" s="8">
        <v>0</v>
      </c>
      <c r="BC118" s="8">
        <v>0</v>
      </c>
      <c r="BD118" s="9">
        <v>11412000</v>
      </c>
      <c r="BE118" s="9">
        <v>249179000</v>
      </c>
      <c r="BF118" s="8">
        <v>110800000</v>
      </c>
      <c r="BG118" s="8">
        <v>0</v>
      </c>
      <c r="BH118" s="8">
        <v>1948000</v>
      </c>
      <c r="BI118" s="8">
        <v>52000</v>
      </c>
      <c r="BJ118" s="8">
        <v>0</v>
      </c>
      <c r="BK118" s="8">
        <v>139936000</v>
      </c>
      <c r="BL118" s="8">
        <v>0</v>
      </c>
      <c r="BM118" s="9">
        <v>252736000</v>
      </c>
      <c r="BN118" s="9">
        <v>-3557000</v>
      </c>
      <c r="BO118" s="8">
        <v>1158000</v>
      </c>
      <c r="BP118" s="8">
        <v>0</v>
      </c>
      <c r="BQ118" s="8">
        <v>-2399000</v>
      </c>
      <c r="BR118" s="8">
        <v>9000</v>
      </c>
      <c r="BS118" s="8">
        <v>0</v>
      </c>
      <c r="BT118" s="9">
        <v>-2390000</v>
      </c>
      <c r="BU118" s="26">
        <f t="shared" si="14"/>
        <v>-6.0073280653666641E-2</v>
      </c>
      <c r="BV118" s="26">
        <f t="shared" si="15"/>
        <v>4.5798401952010404E-2</v>
      </c>
      <c r="BW118" s="26">
        <f t="shared" si="16"/>
        <v>-1.427487870165624E-2</v>
      </c>
      <c r="BX118" s="27"/>
      <c r="BY118" s="27"/>
      <c r="BZ118" s="28"/>
      <c r="CA118" s="27"/>
      <c r="CB118" s="27"/>
      <c r="CC118" s="29"/>
      <c r="CD118" s="28"/>
      <c r="CE118" s="26"/>
      <c r="CF118" s="26"/>
    </row>
    <row r="119" spans="1:84" ht="51" x14ac:dyDescent="0.25">
      <c r="A119" s="7">
        <v>14426</v>
      </c>
      <c r="B119" s="7" t="s">
        <v>149</v>
      </c>
      <c r="C119" s="7" t="s">
        <v>290</v>
      </c>
      <c r="D119" s="7">
        <v>14286</v>
      </c>
      <c r="E119" s="7">
        <v>2024</v>
      </c>
      <c r="F119" s="7" t="s">
        <v>71</v>
      </c>
      <c r="G119" s="7">
        <v>5</v>
      </c>
      <c r="H119" s="7">
        <v>12</v>
      </c>
      <c r="I119" s="7" t="s">
        <v>220</v>
      </c>
      <c r="J119" s="6">
        <f t="shared" si="13"/>
        <v>365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9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9">
        <v>0</v>
      </c>
      <c r="Z119" s="10">
        <v>0</v>
      </c>
      <c r="AA119" s="9">
        <v>0</v>
      </c>
      <c r="AB119" s="9">
        <v>0</v>
      </c>
      <c r="AC119" s="10">
        <v>0</v>
      </c>
      <c r="AD119" s="10">
        <v>0</v>
      </c>
      <c r="AE119" s="10">
        <v>0</v>
      </c>
      <c r="AF119" s="10">
        <v>0</v>
      </c>
      <c r="AG119" s="9">
        <v>0</v>
      </c>
      <c r="AH119" s="10">
        <v>0</v>
      </c>
      <c r="AI119" s="10">
        <v>0</v>
      </c>
      <c r="AJ119" s="10">
        <v>0</v>
      </c>
      <c r="AK119" s="9">
        <v>0</v>
      </c>
      <c r="AL119" s="9">
        <v>0</v>
      </c>
      <c r="AM119" s="10">
        <v>0</v>
      </c>
      <c r="AN119" s="10">
        <v>0</v>
      </c>
      <c r="AO119" s="10">
        <v>0</v>
      </c>
      <c r="AP119" s="9">
        <v>0</v>
      </c>
      <c r="AQ119" s="9">
        <v>0</v>
      </c>
      <c r="AR119" s="10">
        <v>852900198</v>
      </c>
      <c r="AS119" s="10">
        <v>0</v>
      </c>
      <c r="AT119" s="10">
        <v>191384675</v>
      </c>
      <c r="AU119" s="10">
        <v>0</v>
      </c>
      <c r="AV119" s="10">
        <v>0</v>
      </c>
      <c r="AW119" s="10">
        <v>32512809</v>
      </c>
      <c r="AX119" s="9">
        <v>1076797682</v>
      </c>
      <c r="AY119" s="10">
        <v>22033475</v>
      </c>
      <c r="AZ119" s="10">
        <v>0</v>
      </c>
      <c r="BA119" s="10">
        <v>0</v>
      </c>
      <c r="BB119" s="10">
        <v>200370333</v>
      </c>
      <c r="BC119" s="10">
        <v>5765667</v>
      </c>
      <c r="BD119" s="9">
        <v>228169475</v>
      </c>
      <c r="BE119" s="9">
        <v>1304967157</v>
      </c>
      <c r="BF119" s="10">
        <v>877334777</v>
      </c>
      <c r="BG119" s="10">
        <v>0</v>
      </c>
      <c r="BH119" s="10">
        <v>1580711</v>
      </c>
      <c r="BI119" s="10">
        <v>0</v>
      </c>
      <c r="BJ119" s="10">
        <v>0</v>
      </c>
      <c r="BK119" s="10">
        <v>267866804</v>
      </c>
      <c r="BL119" s="10">
        <v>0</v>
      </c>
      <c r="BM119" s="9">
        <v>1146782292</v>
      </c>
      <c r="BN119" s="9">
        <v>158184865</v>
      </c>
      <c r="BO119" s="10">
        <v>-250000000</v>
      </c>
      <c r="BP119" s="10">
        <v>0</v>
      </c>
      <c r="BQ119" s="10">
        <v>-91815135</v>
      </c>
      <c r="BR119" s="10">
        <v>5220317</v>
      </c>
      <c r="BS119" s="10">
        <v>0</v>
      </c>
      <c r="BT119" s="9">
        <v>-86594818</v>
      </c>
      <c r="BU119" s="30">
        <f t="shared" si="14"/>
        <v>-5.3629403333711641E-2</v>
      </c>
      <c r="BV119" s="30">
        <f t="shared" si="15"/>
        <v>0.17484690995943586</v>
      </c>
      <c r="BW119" s="30">
        <f t="shared" si="16"/>
        <v>0.12121750662572423</v>
      </c>
      <c r="BX119" s="31"/>
      <c r="BY119" s="31"/>
      <c r="BZ119" s="32"/>
      <c r="CA119" s="31"/>
      <c r="CB119" s="31"/>
      <c r="CC119" s="33"/>
      <c r="CD119" s="32"/>
      <c r="CE119" s="30"/>
      <c r="CF119" s="30"/>
    </row>
    <row r="120" spans="1:84" ht="38.25" x14ac:dyDescent="0.25">
      <c r="A120" s="6">
        <v>16532</v>
      </c>
      <c r="B120" s="6" t="s">
        <v>192</v>
      </c>
      <c r="C120" s="7" t="s">
        <v>290</v>
      </c>
      <c r="D120" s="6">
        <v>14288</v>
      </c>
      <c r="E120" s="6">
        <v>2024</v>
      </c>
      <c r="F120" s="6" t="s">
        <v>186</v>
      </c>
      <c r="G120" s="6">
        <v>5</v>
      </c>
      <c r="H120" s="6">
        <v>12</v>
      </c>
      <c r="I120" s="6" t="s">
        <v>221</v>
      </c>
      <c r="J120" s="6">
        <f t="shared" si="13"/>
        <v>365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9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9">
        <v>0</v>
      </c>
      <c r="Z120" s="8">
        <v>0</v>
      </c>
      <c r="AA120" s="9">
        <v>0</v>
      </c>
      <c r="AB120" s="9">
        <v>0</v>
      </c>
      <c r="AC120" s="8">
        <v>0</v>
      </c>
      <c r="AD120" s="8">
        <v>0</v>
      </c>
      <c r="AE120" s="8">
        <v>0</v>
      </c>
      <c r="AF120" s="8">
        <v>0</v>
      </c>
      <c r="AG120" s="9">
        <v>0</v>
      </c>
      <c r="AH120" s="8">
        <v>0</v>
      </c>
      <c r="AI120" s="8">
        <v>0</v>
      </c>
      <c r="AJ120" s="8">
        <v>0</v>
      </c>
      <c r="AK120" s="9">
        <v>0</v>
      </c>
      <c r="AL120" s="9">
        <v>0</v>
      </c>
      <c r="AM120" s="8">
        <v>0</v>
      </c>
      <c r="AN120" s="8">
        <v>0</v>
      </c>
      <c r="AO120" s="8">
        <v>0</v>
      </c>
      <c r="AP120" s="9">
        <v>0</v>
      </c>
      <c r="AQ120" s="9">
        <v>0</v>
      </c>
      <c r="AR120" s="8">
        <v>7729013</v>
      </c>
      <c r="AS120" s="8">
        <v>0</v>
      </c>
      <c r="AT120" s="8">
        <v>157230</v>
      </c>
      <c r="AU120" s="8">
        <v>0</v>
      </c>
      <c r="AV120" s="8">
        <v>0</v>
      </c>
      <c r="AW120" s="8">
        <v>0</v>
      </c>
      <c r="AX120" s="9">
        <v>7886243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9">
        <v>0</v>
      </c>
      <c r="BE120" s="9">
        <v>7886243</v>
      </c>
      <c r="BF120" s="8">
        <v>0</v>
      </c>
      <c r="BG120" s="8">
        <v>8853065</v>
      </c>
      <c r="BH120" s="8">
        <v>10005</v>
      </c>
      <c r="BI120" s="8">
        <v>-7</v>
      </c>
      <c r="BJ120" s="8">
        <v>0</v>
      </c>
      <c r="BK120" s="8">
        <v>6885375</v>
      </c>
      <c r="BL120" s="8">
        <v>0</v>
      </c>
      <c r="BM120" s="9">
        <v>15748438</v>
      </c>
      <c r="BN120" s="9">
        <v>-7862195</v>
      </c>
      <c r="BO120" s="8">
        <v>0</v>
      </c>
      <c r="BP120" s="8">
        <v>0</v>
      </c>
      <c r="BQ120" s="8">
        <v>-7862195</v>
      </c>
      <c r="BR120" s="8">
        <v>0</v>
      </c>
      <c r="BS120" s="8">
        <v>0</v>
      </c>
      <c r="BT120" s="9">
        <v>-7862195</v>
      </c>
      <c r="BU120" s="26">
        <f t="shared" si="14"/>
        <v>-0.99695063923340932</v>
      </c>
      <c r="BV120" s="26">
        <f t="shared" si="15"/>
        <v>0</v>
      </c>
      <c r="BW120" s="26">
        <f t="shared" si="16"/>
        <v>-0.99695063923340932</v>
      </c>
      <c r="BX120" s="27"/>
      <c r="BY120" s="27"/>
      <c r="BZ120" s="28"/>
      <c r="CA120" s="27"/>
      <c r="CB120" s="27"/>
      <c r="CC120" s="29"/>
      <c r="CD120" s="28"/>
      <c r="CE120" s="26"/>
      <c r="CF120" s="26"/>
    </row>
    <row r="121" spans="1:84" ht="38.25" x14ac:dyDescent="0.25">
      <c r="A121" s="7">
        <v>16533</v>
      </c>
      <c r="B121" s="7" t="s">
        <v>193</v>
      </c>
      <c r="C121" s="7" t="s">
        <v>290</v>
      </c>
      <c r="D121" s="7">
        <v>14288</v>
      </c>
      <c r="E121" s="7">
        <v>2024</v>
      </c>
      <c r="F121" s="7" t="s">
        <v>186</v>
      </c>
      <c r="G121" s="7">
        <v>5</v>
      </c>
      <c r="H121" s="7">
        <v>12</v>
      </c>
      <c r="I121" s="7" t="s">
        <v>221</v>
      </c>
      <c r="J121" s="6">
        <f t="shared" si="13"/>
        <v>365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9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9">
        <v>0</v>
      </c>
      <c r="Z121" s="10">
        <v>0</v>
      </c>
      <c r="AA121" s="9">
        <v>0</v>
      </c>
      <c r="AB121" s="9">
        <v>0</v>
      </c>
      <c r="AC121" s="10">
        <v>0</v>
      </c>
      <c r="AD121" s="10">
        <v>0</v>
      </c>
      <c r="AE121" s="10">
        <v>0</v>
      </c>
      <c r="AF121" s="10">
        <v>0</v>
      </c>
      <c r="AG121" s="9">
        <v>0</v>
      </c>
      <c r="AH121" s="10">
        <v>0</v>
      </c>
      <c r="AI121" s="10">
        <v>0</v>
      </c>
      <c r="AJ121" s="10">
        <v>0</v>
      </c>
      <c r="AK121" s="9">
        <v>0</v>
      </c>
      <c r="AL121" s="9">
        <v>0</v>
      </c>
      <c r="AM121" s="10">
        <v>0</v>
      </c>
      <c r="AN121" s="10">
        <v>0</v>
      </c>
      <c r="AO121" s="10">
        <v>0</v>
      </c>
      <c r="AP121" s="9">
        <v>0</v>
      </c>
      <c r="AQ121" s="9">
        <v>0</v>
      </c>
      <c r="AR121" s="10">
        <v>60268956</v>
      </c>
      <c r="AS121" s="10">
        <v>9267069</v>
      </c>
      <c r="AT121" s="10">
        <v>19158125</v>
      </c>
      <c r="AU121" s="10">
        <v>0</v>
      </c>
      <c r="AV121" s="10">
        <v>0</v>
      </c>
      <c r="AW121" s="10">
        <v>0</v>
      </c>
      <c r="AX121" s="9">
        <v>88694150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9">
        <v>0</v>
      </c>
      <c r="BE121" s="9">
        <v>88694150</v>
      </c>
      <c r="BF121" s="10">
        <v>88710710</v>
      </c>
      <c r="BG121" s="10">
        <v>4528788</v>
      </c>
      <c r="BH121" s="10">
        <v>979702</v>
      </c>
      <c r="BI121" s="10">
        <v>109</v>
      </c>
      <c r="BJ121" s="10">
        <v>0</v>
      </c>
      <c r="BK121" s="10">
        <v>16196078</v>
      </c>
      <c r="BL121" s="10">
        <v>4609747</v>
      </c>
      <c r="BM121" s="9">
        <v>115025134</v>
      </c>
      <c r="BN121" s="9">
        <v>-26330984</v>
      </c>
      <c r="BO121" s="10">
        <v>17500000</v>
      </c>
      <c r="BP121" s="10">
        <v>0</v>
      </c>
      <c r="BQ121" s="10">
        <v>-8830984</v>
      </c>
      <c r="BR121" s="10">
        <v>0</v>
      </c>
      <c r="BS121" s="10">
        <v>0</v>
      </c>
      <c r="BT121" s="9">
        <v>-8830984</v>
      </c>
      <c r="BU121" s="30">
        <f t="shared" si="14"/>
        <v>-0.29687396519387133</v>
      </c>
      <c r="BV121" s="30">
        <f t="shared" si="15"/>
        <v>0</v>
      </c>
      <c r="BW121" s="30">
        <f t="shared" si="16"/>
        <v>-0.29687396519387133</v>
      </c>
      <c r="BX121" s="31"/>
      <c r="BY121" s="31"/>
      <c r="BZ121" s="32"/>
      <c r="CA121" s="31"/>
      <c r="CB121" s="31"/>
      <c r="CC121" s="33"/>
      <c r="CD121" s="32"/>
      <c r="CE121" s="30"/>
      <c r="CF121" s="30"/>
    </row>
    <row r="122" spans="1:84" ht="38.25" x14ac:dyDescent="0.25">
      <c r="A122" s="6">
        <v>14427</v>
      </c>
      <c r="B122" s="6" t="s">
        <v>101</v>
      </c>
      <c r="C122" s="7" t="s">
        <v>290</v>
      </c>
      <c r="D122" s="6">
        <v>3888</v>
      </c>
      <c r="E122" s="6">
        <v>2024</v>
      </c>
      <c r="F122" s="6" t="s">
        <v>97</v>
      </c>
      <c r="G122" s="6">
        <v>5</v>
      </c>
      <c r="H122" s="6">
        <v>12</v>
      </c>
      <c r="I122" s="6" t="s">
        <v>222</v>
      </c>
      <c r="J122" s="6">
        <f t="shared" si="13"/>
        <v>365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9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9">
        <v>0</v>
      </c>
      <c r="Z122" s="8">
        <v>0</v>
      </c>
      <c r="AA122" s="9">
        <v>0</v>
      </c>
      <c r="AB122" s="9">
        <v>0</v>
      </c>
      <c r="AC122" s="8">
        <v>0</v>
      </c>
      <c r="AD122" s="8">
        <v>0</v>
      </c>
      <c r="AE122" s="8">
        <v>0</v>
      </c>
      <c r="AF122" s="8">
        <v>0</v>
      </c>
      <c r="AG122" s="9">
        <v>0</v>
      </c>
      <c r="AH122" s="8">
        <v>0</v>
      </c>
      <c r="AI122" s="8">
        <v>0</v>
      </c>
      <c r="AJ122" s="8">
        <v>0</v>
      </c>
      <c r="AK122" s="9">
        <v>0</v>
      </c>
      <c r="AL122" s="9">
        <v>0</v>
      </c>
      <c r="AM122" s="8">
        <v>0</v>
      </c>
      <c r="AN122" s="8">
        <v>0</v>
      </c>
      <c r="AO122" s="8">
        <v>0</v>
      </c>
      <c r="AP122" s="9">
        <v>0</v>
      </c>
      <c r="AQ122" s="9">
        <v>0</v>
      </c>
      <c r="AR122" s="8">
        <v>38600000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9">
        <v>38600000</v>
      </c>
      <c r="AY122" s="8">
        <v>0</v>
      </c>
      <c r="AZ122" s="8">
        <v>0</v>
      </c>
      <c r="BA122" s="8">
        <v>0</v>
      </c>
      <c r="BB122" s="8">
        <v>0</v>
      </c>
      <c r="BC122" s="8">
        <v>100000</v>
      </c>
      <c r="BD122" s="9">
        <v>100000</v>
      </c>
      <c r="BE122" s="9">
        <v>38700000</v>
      </c>
      <c r="BF122" s="8">
        <v>41000000</v>
      </c>
      <c r="BG122" s="8">
        <v>0</v>
      </c>
      <c r="BH122" s="8">
        <v>500000</v>
      </c>
      <c r="BI122" s="8">
        <v>100000</v>
      </c>
      <c r="BJ122" s="8">
        <v>0</v>
      </c>
      <c r="BK122" s="8">
        <v>12200000</v>
      </c>
      <c r="BL122" s="8">
        <v>0</v>
      </c>
      <c r="BM122" s="9">
        <v>53800000</v>
      </c>
      <c r="BN122" s="9">
        <v>-15100000</v>
      </c>
      <c r="BO122" s="8">
        <v>0</v>
      </c>
      <c r="BP122" s="8">
        <v>0</v>
      </c>
      <c r="BQ122" s="8">
        <v>-15100000</v>
      </c>
      <c r="BR122" s="8">
        <v>0</v>
      </c>
      <c r="BS122" s="8">
        <v>0</v>
      </c>
      <c r="BT122" s="9">
        <v>-15100000</v>
      </c>
      <c r="BU122" s="26">
        <f t="shared" si="14"/>
        <v>-0.39276485788113696</v>
      </c>
      <c r="BV122" s="26">
        <f t="shared" si="15"/>
        <v>2.5839793281653748E-3</v>
      </c>
      <c r="BW122" s="26">
        <f t="shared" si="16"/>
        <v>-0.39018087855297157</v>
      </c>
      <c r="BX122" s="27"/>
      <c r="BY122" s="27"/>
      <c r="BZ122" s="28"/>
      <c r="CA122" s="27"/>
      <c r="CB122" s="27"/>
      <c r="CC122" s="29"/>
      <c r="CD122" s="28"/>
      <c r="CE122" s="26"/>
      <c r="CF122" s="26"/>
    </row>
    <row r="123" spans="1:84" ht="38.25" x14ac:dyDescent="0.25">
      <c r="A123" s="7">
        <v>11915</v>
      </c>
      <c r="B123" s="7" t="s">
        <v>175</v>
      </c>
      <c r="C123" s="7" t="s">
        <v>290</v>
      </c>
      <c r="D123" s="7">
        <v>16665</v>
      </c>
      <c r="E123" s="7">
        <v>2024</v>
      </c>
      <c r="F123" s="7" t="s">
        <v>71</v>
      </c>
      <c r="G123" s="7">
        <v>5</v>
      </c>
      <c r="H123" s="7">
        <v>12</v>
      </c>
      <c r="I123" s="7" t="s">
        <v>220</v>
      </c>
      <c r="J123" s="6">
        <f t="shared" si="13"/>
        <v>365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9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9">
        <v>0</v>
      </c>
      <c r="Z123" s="10">
        <v>0</v>
      </c>
      <c r="AA123" s="9">
        <v>0</v>
      </c>
      <c r="AB123" s="9">
        <v>0</v>
      </c>
      <c r="AC123" s="10">
        <v>0</v>
      </c>
      <c r="AD123" s="10">
        <v>0</v>
      </c>
      <c r="AE123" s="10">
        <v>0</v>
      </c>
      <c r="AF123" s="10">
        <v>0</v>
      </c>
      <c r="AG123" s="9">
        <v>0</v>
      </c>
      <c r="AH123" s="10">
        <v>0</v>
      </c>
      <c r="AI123" s="10">
        <v>0</v>
      </c>
      <c r="AJ123" s="10">
        <v>0</v>
      </c>
      <c r="AK123" s="9">
        <v>0</v>
      </c>
      <c r="AL123" s="9">
        <v>0</v>
      </c>
      <c r="AM123" s="10">
        <v>0</v>
      </c>
      <c r="AN123" s="10">
        <v>0</v>
      </c>
      <c r="AO123" s="10">
        <v>0</v>
      </c>
      <c r="AP123" s="9">
        <v>0</v>
      </c>
      <c r="AQ123" s="9">
        <v>0</v>
      </c>
      <c r="AR123" s="10">
        <v>12554000</v>
      </c>
      <c r="AS123" s="10">
        <v>0</v>
      </c>
      <c r="AT123" s="10">
        <v>672000</v>
      </c>
      <c r="AU123" s="10">
        <v>0</v>
      </c>
      <c r="AV123" s="10">
        <v>0</v>
      </c>
      <c r="AW123" s="10">
        <v>0</v>
      </c>
      <c r="AX123" s="9">
        <v>13226000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9">
        <v>0</v>
      </c>
      <c r="BE123" s="9">
        <v>13226000</v>
      </c>
      <c r="BF123" s="10">
        <v>15237000</v>
      </c>
      <c r="BG123" s="10">
        <v>0</v>
      </c>
      <c r="BH123" s="10">
        <v>103000</v>
      </c>
      <c r="BI123" s="10">
        <v>0</v>
      </c>
      <c r="BJ123" s="10">
        <v>0</v>
      </c>
      <c r="BK123" s="10">
        <v>5272000</v>
      </c>
      <c r="BL123" s="10">
        <v>0</v>
      </c>
      <c r="BM123" s="9">
        <v>20612000</v>
      </c>
      <c r="BN123" s="9">
        <v>-7386000</v>
      </c>
      <c r="BO123" s="10">
        <v>0</v>
      </c>
      <c r="BP123" s="10">
        <v>0</v>
      </c>
      <c r="BQ123" s="10">
        <v>-7386000</v>
      </c>
      <c r="BR123" s="10">
        <v>0</v>
      </c>
      <c r="BS123" s="10">
        <v>0</v>
      </c>
      <c r="BT123" s="9">
        <v>-7386000</v>
      </c>
      <c r="BU123" s="30">
        <f t="shared" si="14"/>
        <v>-0.55844548616361711</v>
      </c>
      <c r="BV123" s="30">
        <f t="shared" si="15"/>
        <v>0</v>
      </c>
      <c r="BW123" s="30">
        <f t="shared" si="16"/>
        <v>-0.55844548616361711</v>
      </c>
      <c r="BX123" s="31"/>
      <c r="BY123" s="31"/>
      <c r="BZ123" s="32"/>
      <c r="CA123" s="31"/>
      <c r="CB123" s="31"/>
      <c r="CC123" s="33"/>
      <c r="CD123" s="32"/>
      <c r="CE123" s="30"/>
      <c r="CF123" s="30"/>
    </row>
    <row r="124" spans="1:84" ht="38.25" x14ac:dyDescent="0.25">
      <c r="A124" s="6">
        <v>10327</v>
      </c>
      <c r="B124" s="6" t="s">
        <v>119</v>
      </c>
      <c r="C124" s="7" t="s">
        <v>290</v>
      </c>
      <c r="D124" s="6">
        <v>9991</v>
      </c>
      <c r="E124" s="6">
        <v>2024</v>
      </c>
      <c r="F124" s="6" t="s">
        <v>71</v>
      </c>
      <c r="G124" s="6">
        <v>5</v>
      </c>
      <c r="H124" s="6">
        <v>12</v>
      </c>
      <c r="I124" s="6" t="s">
        <v>220</v>
      </c>
      <c r="J124" s="6">
        <f t="shared" si="13"/>
        <v>365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9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9">
        <v>0</v>
      </c>
      <c r="Z124" s="8">
        <v>0</v>
      </c>
      <c r="AA124" s="9">
        <v>0</v>
      </c>
      <c r="AB124" s="9">
        <v>0</v>
      </c>
      <c r="AC124" s="8">
        <v>0</v>
      </c>
      <c r="AD124" s="8">
        <v>0</v>
      </c>
      <c r="AE124" s="8">
        <v>0</v>
      </c>
      <c r="AF124" s="8">
        <v>0</v>
      </c>
      <c r="AG124" s="9">
        <v>0</v>
      </c>
      <c r="AH124" s="8">
        <v>0</v>
      </c>
      <c r="AI124" s="8">
        <v>0</v>
      </c>
      <c r="AJ124" s="8">
        <v>0</v>
      </c>
      <c r="AK124" s="9">
        <v>0</v>
      </c>
      <c r="AL124" s="9">
        <v>0</v>
      </c>
      <c r="AM124" s="8">
        <v>0</v>
      </c>
      <c r="AN124" s="8">
        <v>0</v>
      </c>
      <c r="AO124" s="8">
        <v>0</v>
      </c>
      <c r="AP124" s="9">
        <v>0</v>
      </c>
      <c r="AQ124" s="9">
        <v>0</v>
      </c>
      <c r="AR124" s="8">
        <v>59220411</v>
      </c>
      <c r="AS124" s="8">
        <v>16107818</v>
      </c>
      <c r="AT124" s="8">
        <v>-577344</v>
      </c>
      <c r="AU124" s="8">
        <v>9598</v>
      </c>
      <c r="AV124" s="8">
        <v>0</v>
      </c>
      <c r="AW124" s="8">
        <v>4800</v>
      </c>
      <c r="AX124" s="9">
        <v>74765283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9">
        <v>0</v>
      </c>
      <c r="BE124" s="9">
        <v>74765283</v>
      </c>
      <c r="BF124" s="8">
        <v>75169451</v>
      </c>
      <c r="BG124" s="8">
        <v>0</v>
      </c>
      <c r="BH124" s="8">
        <v>704003</v>
      </c>
      <c r="BI124" s="8">
        <v>1198</v>
      </c>
      <c r="BJ124" s="8">
        <v>0</v>
      </c>
      <c r="BK124" s="8">
        <v>15301492</v>
      </c>
      <c r="BL124" s="8">
        <v>0</v>
      </c>
      <c r="BM124" s="9">
        <v>91176144</v>
      </c>
      <c r="BN124" s="9">
        <v>-16410861</v>
      </c>
      <c r="BO124" s="8">
        <v>-2144375</v>
      </c>
      <c r="BP124" s="8">
        <v>17295355</v>
      </c>
      <c r="BQ124" s="8">
        <v>-1259881</v>
      </c>
      <c r="BR124" s="8">
        <v>0</v>
      </c>
      <c r="BS124" s="8">
        <v>0</v>
      </c>
      <c r="BT124" s="9">
        <v>-1259881</v>
      </c>
      <c r="BU124" s="26">
        <f t="shared" si="14"/>
        <v>-0.21949841345481164</v>
      </c>
      <c r="BV124" s="26">
        <f t="shared" si="15"/>
        <v>0</v>
      </c>
      <c r="BW124" s="26">
        <f t="shared" si="16"/>
        <v>-0.21949841345481164</v>
      </c>
      <c r="BX124" s="27"/>
      <c r="BY124" s="27"/>
      <c r="BZ124" s="28"/>
      <c r="CA124" s="27"/>
      <c r="CB124" s="27"/>
      <c r="CC124" s="29"/>
      <c r="CD124" s="28"/>
      <c r="CE124" s="26"/>
      <c r="CF124" s="26"/>
    </row>
    <row r="125" spans="1:84" ht="38.25" x14ac:dyDescent="0.25">
      <c r="A125" s="7">
        <v>11497</v>
      </c>
      <c r="B125" s="7" t="s">
        <v>104</v>
      </c>
      <c r="C125" s="7" t="s">
        <v>290</v>
      </c>
      <c r="D125" s="7">
        <v>4027</v>
      </c>
      <c r="E125" s="7">
        <v>2024</v>
      </c>
      <c r="F125" s="7" t="s">
        <v>71</v>
      </c>
      <c r="G125" s="7">
        <v>5</v>
      </c>
      <c r="H125" s="7">
        <v>12</v>
      </c>
      <c r="I125" s="7" t="s">
        <v>220</v>
      </c>
      <c r="J125" s="6">
        <f t="shared" si="13"/>
        <v>365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9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9">
        <v>0</v>
      </c>
      <c r="Z125" s="10">
        <v>0</v>
      </c>
      <c r="AA125" s="9">
        <v>0</v>
      </c>
      <c r="AB125" s="9">
        <v>0</v>
      </c>
      <c r="AC125" s="10">
        <v>0</v>
      </c>
      <c r="AD125" s="10">
        <v>0</v>
      </c>
      <c r="AE125" s="10">
        <v>0</v>
      </c>
      <c r="AF125" s="10">
        <v>0</v>
      </c>
      <c r="AG125" s="9">
        <v>0</v>
      </c>
      <c r="AH125" s="10">
        <v>0</v>
      </c>
      <c r="AI125" s="10">
        <v>0</v>
      </c>
      <c r="AJ125" s="10">
        <v>0</v>
      </c>
      <c r="AK125" s="9">
        <v>0</v>
      </c>
      <c r="AL125" s="9">
        <v>0</v>
      </c>
      <c r="AM125" s="10">
        <v>0</v>
      </c>
      <c r="AN125" s="10">
        <v>0</v>
      </c>
      <c r="AO125" s="10">
        <v>0</v>
      </c>
      <c r="AP125" s="9">
        <v>0</v>
      </c>
      <c r="AQ125" s="9">
        <v>0</v>
      </c>
      <c r="AR125" s="10">
        <v>229432579.53</v>
      </c>
      <c r="AS125" s="10">
        <v>0</v>
      </c>
      <c r="AT125" s="10">
        <v>78520472.340000004</v>
      </c>
      <c r="AU125" s="10">
        <v>586852.44999999995</v>
      </c>
      <c r="AV125" s="10">
        <v>0</v>
      </c>
      <c r="AW125" s="10">
        <v>0</v>
      </c>
      <c r="AX125" s="9">
        <v>308539904.31999999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9">
        <v>0</v>
      </c>
      <c r="BE125" s="9">
        <v>308539904.31999999</v>
      </c>
      <c r="BF125" s="10">
        <v>322258113.92000002</v>
      </c>
      <c r="BG125" s="10">
        <v>0</v>
      </c>
      <c r="BH125" s="10">
        <v>3088851.85</v>
      </c>
      <c r="BI125" s="10">
        <v>0</v>
      </c>
      <c r="BJ125" s="10">
        <v>0</v>
      </c>
      <c r="BK125" s="10">
        <v>56473910.850000001</v>
      </c>
      <c r="BL125" s="10">
        <v>0</v>
      </c>
      <c r="BM125" s="9">
        <v>381820876.62</v>
      </c>
      <c r="BN125" s="9">
        <v>-73280972.299999997</v>
      </c>
      <c r="BO125" s="10">
        <v>73280972.299999997</v>
      </c>
      <c r="BP125" s="10">
        <v>0</v>
      </c>
      <c r="BQ125" s="10">
        <v>-1.4901161193847699E-8</v>
      </c>
      <c r="BR125" s="10">
        <v>0</v>
      </c>
      <c r="BS125" s="10">
        <v>0</v>
      </c>
      <c r="BT125" s="9">
        <v>-1.4901161193847699E-8</v>
      </c>
      <c r="BU125" s="30">
        <f t="shared" si="14"/>
        <v>-0.23750889682002743</v>
      </c>
      <c r="BV125" s="30">
        <f t="shared" si="15"/>
        <v>0</v>
      </c>
      <c r="BW125" s="30">
        <f t="shared" si="16"/>
        <v>-0.23750889682002738</v>
      </c>
      <c r="BX125" s="31"/>
      <c r="BY125" s="31"/>
      <c r="BZ125" s="32"/>
      <c r="CA125" s="31"/>
      <c r="CB125" s="31"/>
      <c r="CC125" s="33"/>
      <c r="CD125" s="32"/>
      <c r="CE125" s="30"/>
      <c r="CF125" s="30"/>
    </row>
    <row r="126" spans="1:84" ht="38.25" x14ac:dyDescent="0.25">
      <c r="A126" s="6">
        <v>11400</v>
      </c>
      <c r="B126" s="6" t="s">
        <v>203</v>
      </c>
      <c r="C126" s="7" t="s">
        <v>290</v>
      </c>
      <c r="D126" s="6">
        <v>11273</v>
      </c>
      <c r="E126" s="6">
        <v>2024</v>
      </c>
      <c r="F126" s="6" t="s">
        <v>97</v>
      </c>
      <c r="G126" s="6">
        <v>3</v>
      </c>
      <c r="H126" s="6">
        <v>9</v>
      </c>
      <c r="I126" s="6" t="s">
        <v>204</v>
      </c>
      <c r="J126" s="6">
        <f t="shared" si="13"/>
        <v>273.75</v>
      </c>
      <c r="K126" s="8"/>
      <c r="L126" s="8"/>
      <c r="M126" s="8"/>
      <c r="N126" s="8"/>
      <c r="O126" s="8"/>
      <c r="P126" s="8"/>
      <c r="Q126" s="8"/>
      <c r="R126" s="9"/>
      <c r="S126" s="8"/>
      <c r="T126" s="8"/>
      <c r="U126" s="8"/>
      <c r="V126" s="8"/>
      <c r="W126" s="8"/>
      <c r="X126" s="8"/>
      <c r="Y126" s="9"/>
      <c r="Z126" s="8"/>
      <c r="AA126" s="9"/>
      <c r="AB126" s="9"/>
      <c r="AC126" s="8"/>
      <c r="AD126" s="8"/>
      <c r="AE126" s="8"/>
      <c r="AF126" s="8"/>
      <c r="AG126" s="9"/>
      <c r="AH126" s="8"/>
      <c r="AI126" s="8"/>
      <c r="AJ126" s="8"/>
      <c r="AK126" s="9"/>
      <c r="AL126" s="9"/>
      <c r="AM126" s="8"/>
      <c r="AN126" s="8"/>
      <c r="AO126" s="8"/>
      <c r="AP126" s="9"/>
      <c r="AQ126" s="9"/>
      <c r="AR126" s="8"/>
      <c r="AS126" s="8"/>
      <c r="AT126" s="8"/>
      <c r="AU126" s="8"/>
      <c r="AV126" s="8"/>
      <c r="AW126" s="8"/>
      <c r="AX126" s="9"/>
      <c r="AY126" s="8"/>
      <c r="AZ126" s="8"/>
      <c r="BA126" s="8"/>
      <c r="BB126" s="8"/>
      <c r="BC126" s="8"/>
      <c r="BD126" s="9"/>
      <c r="BE126" s="9"/>
      <c r="BF126" s="8"/>
      <c r="BG126" s="8"/>
      <c r="BH126" s="8"/>
      <c r="BI126" s="8"/>
      <c r="BJ126" s="8"/>
      <c r="BK126" s="8"/>
      <c r="BL126" s="8"/>
      <c r="BM126" s="9"/>
      <c r="BN126" s="9"/>
      <c r="BO126" s="8"/>
      <c r="BP126" s="8"/>
      <c r="BQ126" s="8"/>
      <c r="BR126" s="8"/>
      <c r="BS126" s="8"/>
      <c r="BT126" s="9"/>
      <c r="BU126" s="26"/>
      <c r="BV126" s="26"/>
      <c r="BW126" s="26"/>
      <c r="BX126" s="27"/>
      <c r="BY126" s="27"/>
      <c r="BZ126" s="28"/>
      <c r="CA126" s="27"/>
      <c r="CB126" s="27"/>
      <c r="CC126" s="29"/>
      <c r="CD126" s="28"/>
      <c r="CE126" s="26"/>
      <c r="CF126" s="26"/>
    </row>
    <row r="127" spans="1:84" ht="38.25" x14ac:dyDescent="0.25">
      <c r="A127" s="7">
        <v>11397</v>
      </c>
      <c r="B127" s="7" t="s">
        <v>125</v>
      </c>
      <c r="C127" s="7" t="s">
        <v>290</v>
      </c>
      <c r="D127" s="7">
        <v>12773</v>
      </c>
      <c r="E127" s="7">
        <v>2024</v>
      </c>
      <c r="F127" s="7" t="s">
        <v>71</v>
      </c>
      <c r="G127" s="7">
        <v>5</v>
      </c>
      <c r="H127" s="7">
        <v>12</v>
      </c>
      <c r="I127" s="7" t="s">
        <v>220</v>
      </c>
      <c r="J127" s="6">
        <f t="shared" si="13"/>
        <v>365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9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9">
        <v>0</v>
      </c>
      <c r="Z127" s="10">
        <v>0</v>
      </c>
      <c r="AA127" s="9">
        <v>0</v>
      </c>
      <c r="AB127" s="9">
        <v>0</v>
      </c>
      <c r="AC127" s="10">
        <v>0</v>
      </c>
      <c r="AD127" s="10">
        <v>0</v>
      </c>
      <c r="AE127" s="10">
        <v>0</v>
      </c>
      <c r="AF127" s="10">
        <v>0</v>
      </c>
      <c r="AG127" s="9">
        <v>0</v>
      </c>
      <c r="AH127" s="10">
        <v>0</v>
      </c>
      <c r="AI127" s="10">
        <v>0</v>
      </c>
      <c r="AJ127" s="10">
        <v>0</v>
      </c>
      <c r="AK127" s="9">
        <v>0</v>
      </c>
      <c r="AL127" s="9">
        <v>0</v>
      </c>
      <c r="AM127" s="10">
        <v>0</v>
      </c>
      <c r="AN127" s="10">
        <v>0</v>
      </c>
      <c r="AO127" s="10">
        <v>0</v>
      </c>
      <c r="AP127" s="9">
        <v>0</v>
      </c>
      <c r="AQ127" s="9">
        <v>0</v>
      </c>
      <c r="AR127" s="10">
        <v>57713143</v>
      </c>
      <c r="AS127" s="10">
        <v>0</v>
      </c>
      <c r="AT127" s="10">
        <v>10436264</v>
      </c>
      <c r="AU127" s="10">
        <v>0</v>
      </c>
      <c r="AV127" s="10">
        <v>0</v>
      </c>
      <c r="AW127" s="10">
        <v>0</v>
      </c>
      <c r="AX127" s="9">
        <v>68149407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9">
        <v>0</v>
      </c>
      <c r="BE127" s="9">
        <v>68149407</v>
      </c>
      <c r="BF127" s="10">
        <v>68506943</v>
      </c>
      <c r="BG127" s="10">
        <v>0</v>
      </c>
      <c r="BH127" s="10">
        <v>442466</v>
      </c>
      <c r="BI127" s="10">
        <v>0</v>
      </c>
      <c r="BJ127" s="10">
        <v>3119076</v>
      </c>
      <c r="BK127" s="10">
        <v>16348338</v>
      </c>
      <c r="BL127" s="10">
        <v>0</v>
      </c>
      <c r="BM127" s="9">
        <v>88416823</v>
      </c>
      <c r="BN127" s="9">
        <v>-20267416</v>
      </c>
      <c r="BO127" s="10">
        <v>0</v>
      </c>
      <c r="BP127" s="10">
        <v>0</v>
      </c>
      <c r="BQ127" s="10">
        <v>-20267416</v>
      </c>
      <c r="BR127" s="10">
        <v>0</v>
      </c>
      <c r="BS127" s="10">
        <v>0</v>
      </c>
      <c r="BT127" s="9">
        <v>-20267416</v>
      </c>
      <c r="BU127" s="30">
        <f t="shared" si="14"/>
        <v>-0.29739680640214522</v>
      </c>
      <c r="BV127" s="30">
        <f t="shared" si="15"/>
        <v>0</v>
      </c>
      <c r="BW127" s="30">
        <f t="shared" si="16"/>
        <v>-0.29739680640214522</v>
      </c>
      <c r="BX127" s="31"/>
      <c r="BY127" s="31"/>
      <c r="BZ127" s="32"/>
      <c r="CA127" s="31"/>
      <c r="CB127" s="31"/>
      <c r="CC127" s="33"/>
      <c r="CD127" s="32"/>
      <c r="CE127" s="30"/>
      <c r="CF127" s="30"/>
    </row>
    <row r="128" spans="1:84" ht="38.25" x14ac:dyDescent="0.25">
      <c r="A128" s="6">
        <v>11801</v>
      </c>
      <c r="B128" s="6" t="s">
        <v>166</v>
      </c>
      <c r="C128" s="7" t="s">
        <v>290</v>
      </c>
      <c r="D128" s="6">
        <v>16665</v>
      </c>
      <c r="E128" s="6">
        <v>2024</v>
      </c>
      <c r="F128" s="6" t="s">
        <v>71</v>
      </c>
      <c r="G128" s="6">
        <v>5</v>
      </c>
      <c r="H128" s="6">
        <v>12</v>
      </c>
      <c r="I128" s="6" t="s">
        <v>220</v>
      </c>
      <c r="J128" s="6">
        <f t="shared" si="13"/>
        <v>365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9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9">
        <v>0</v>
      </c>
      <c r="Z128" s="8">
        <v>0</v>
      </c>
      <c r="AA128" s="9">
        <v>0</v>
      </c>
      <c r="AB128" s="9">
        <v>0</v>
      </c>
      <c r="AC128" s="8">
        <v>0</v>
      </c>
      <c r="AD128" s="8">
        <v>0</v>
      </c>
      <c r="AE128" s="8">
        <v>0</v>
      </c>
      <c r="AF128" s="8">
        <v>0</v>
      </c>
      <c r="AG128" s="9">
        <v>0</v>
      </c>
      <c r="AH128" s="8">
        <v>0</v>
      </c>
      <c r="AI128" s="8">
        <v>0</v>
      </c>
      <c r="AJ128" s="8">
        <v>0</v>
      </c>
      <c r="AK128" s="9">
        <v>0</v>
      </c>
      <c r="AL128" s="9">
        <v>0</v>
      </c>
      <c r="AM128" s="8">
        <v>0</v>
      </c>
      <c r="AN128" s="8">
        <v>0</v>
      </c>
      <c r="AO128" s="8">
        <v>0</v>
      </c>
      <c r="AP128" s="9">
        <v>0</v>
      </c>
      <c r="AQ128" s="9">
        <v>0</v>
      </c>
      <c r="AR128" s="8">
        <v>100663000</v>
      </c>
      <c r="AS128" s="8">
        <v>0</v>
      </c>
      <c r="AT128" s="8">
        <v>15916000</v>
      </c>
      <c r="AU128" s="8">
        <v>0</v>
      </c>
      <c r="AV128" s="8">
        <v>0</v>
      </c>
      <c r="AW128" s="8">
        <v>0</v>
      </c>
      <c r="AX128" s="9">
        <v>116579000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9">
        <v>0</v>
      </c>
      <c r="BE128" s="9">
        <v>116579000</v>
      </c>
      <c r="BF128" s="8">
        <v>123095000</v>
      </c>
      <c r="BG128" s="8">
        <v>0</v>
      </c>
      <c r="BH128" s="8">
        <v>2293000</v>
      </c>
      <c r="BI128" s="8">
        <v>0</v>
      </c>
      <c r="BJ128" s="8">
        <v>0</v>
      </c>
      <c r="BK128" s="8">
        <v>41655000</v>
      </c>
      <c r="BL128" s="8">
        <v>0</v>
      </c>
      <c r="BM128" s="9">
        <v>167043000</v>
      </c>
      <c r="BN128" s="9">
        <v>-50464000</v>
      </c>
      <c r="BO128" s="8">
        <v>50464000</v>
      </c>
      <c r="BP128" s="8">
        <v>0</v>
      </c>
      <c r="BQ128" s="8">
        <v>0</v>
      </c>
      <c r="BR128" s="8">
        <v>0</v>
      </c>
      <c r="BS128" s="8">
        <v>0</v>
      </c>
      <c r="BT128" s="9">
        <v>0</v>
      </c>
      <c r="BU128" s="26">
        <f t="shared" si="14"/>
        <v>-0.43287384520368161</v>
      </c>
      <c r="BV128" s="26">
        <f t="shared" si="15"/>
        <v>0</v>
      </c>
      <c r="BW128" s="26">
        <f t="shared" si="16"/>
        <v>-0.43287384520368161</v>
      </c>
      <c r="BX128" s="27"/>
      <c r="BY128" s="27"/>
      <c r="BZ128" s="28"/>
      <c r="CA128" s="27"/>
      <c r="CB128" s="27"/>
      <c r="CC128" s="29"/>
      <c r="CD128" s="28"/>
      <c r="CE128" s="26"/>
      <c r="CF128" s="26"/>
    </row>
    <row r="129" spans="1:84" ht="38.25" x14ac:dyDescent="0.25">
      <c r="A129" s="7">
        <v>10991</v>
      </c>
      <c r="B129" s="7" t="s">
        <v>130</v>
      </c>
      <c r="C129" s="7" t="s">
        <v>290</v>
      </c>
      <c r="D129" s="7">
        <v>12775</v>
      </c>
      <c r="E129" s="7">
        <v>2024</v>
      </c>
      <c r="F129" s="7" t="s">
        <v>71</v>
      </c>
      <c r="G129" s="7">
        <v>5</v>
      </c>
      <c r="H129" s="7">
        <v>12</v>
      </c>
      <c r="I129" s="7" t="s">
        <v>220</v>
      </c>
      <c r="J129" s="6">
        <f t="shared" si="13"/>
        <v>365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9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9">
        <v>0</v>
      </c>
      <c r="Z129" s="10">
        <v>0</v>
      </c>
      <c r="AA129" s="9">
        <v>0</v>
      </c>
      <c r="AB129" s="9">
        <v>0</v>
      </c>
      <c r="AC129" s="10">
        <v>0</v>
      </c>
      <c r="AD129" s="10">
        <v>0</v>
      </c>
      <c r="AE129" s="10">
        <v>0</v>
      </c>
      <c r="AF129" s="10">
        <v>0</v>
      </c>
      <c r="AG129" s="9">
        <v>0</v>
      </c>
      <c r="AH129" s="10">
        <v>0</v>
      </c>
      <c r="AI129" s="10">
        <v>0</v>
      </c>
      <c r="AJ129" s="10">
        <v>0</v>
      </c>
      <c r="AK129" s="9">
        <v>0</v>
      </c>
      <c r="AL129" s="9">
        <v>0</v>
      </c>
      <c r="AM129" s="10">
        <v>0</v>
      </c>
      <c r="AN129" s="10">
        <v>0</v>
      </c>
      <c r="AO129" s="10">
        <v>0</v>
      </c>
      <c r="AP129" s="9">
        <v>0</v>
      </c>
      <c r="AQ129" s="9">
        <v>0</v>
      </c>
      <c r="AR129" s="10">
        <v>208486000</v>
      </c>
      <c r="AS129" s="10">
        <v>0</v>
      </c>
      <c r="AT129" s="10">
        <v>148579000</v>
      </c>
      <c r="AU129" s="10">
        <v>0</v>
      </c>
      <c r="AV129" s="10">
        <v>0</v>
      </c>
      <c r="AW129" s="10">
        <v>0</v>
      </c>
      <c r="AX129" s="9">
        <v>357065000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9">
        <v>0</v>
      </c>
      <c r="BE129" s="9">
        <v>357065000</v>
      </c>
      <c r="BF129" s="10">
        <v>329941000</v>
      </c>
      <c r="BG129" s="10">
        <v>0</v>
      </c>
      <c r="BH129" s="10">
        <v>698000</v>
      </c>
      <c r="BI129" s="10">
        <v>161000</v>
      </c>
      <c r="BJ129" s="10">
        <v>0</v>
      </c>
      <c r="BK129" s="10">
        <v>103587000</v>
      </c>
      <c r="BL129" s="10">
        <v>0</v>
      </c>
      <c r="BM129" s="9">
        <v>434387000</v>
      </c>
      <c r="BN129" s="9">
        <v>-77322000</v>
      </c>
      <c r="BO129" s="10">
        <v>84928000</v>
      </c>
      <c r="BP129" s="10">
        <v>0</v>
      </c>
      <c r="BQ129" s="10">
        <v>7606000</v>
      </c>
      <c r="BR129" s="10">
        <v>0</v>
      </c>
      <c r="BS129" s="10">
        <v>0</v>
      </c>
      <c r="BT129" s="9">
        <v>7606000</v>
      </c>
      <c r="BU129" s="30">
        <f t="shared" si="14"/>
        <v>-0.21654880764006554</v>
      </c>
      <c r="BV129" s="30">
        <f t="shared" si="15"/>
        <v>0</v>
      </c>
      <c r="BW129" s="30">
        <f t="shared" si="16"/>
        <v>-0.21654880764006554</v>
      </c>
      <c r="BX129" s="31"/>
      <c r="BY129" s="31"/>
      <c r="BZ129" s="32"/>
      <c r="CA129" s="31"/>
      <c r="CB129" s="31"/>
      <c r="CC129" s="33"/>
      <c r="CD129" s="32"/>
      <c r="CE129" s="30"/>
      <c r="CF129" s="30"/>
    </row>
    <row r="130" spans="1:84" ht="38.25" x14ac:dyDescent="0.25">
      <c r="A130" s="6">
        <v>9784</v>
      </c>
      <c r="B130" s="6" t="s">
        <v>116</v>
      </c>
      <c r="C130" s="7" t="s">
        <v>290</v>
      </c>
      <c r="D130" s="6">
        <v>6755</v>
      </c>
      <c r="E130" s="6">
        <v>2024</v>
      </c>
      <c r="F130" s="6" t="s">
        <v>71</v>
      </c>
      <c r="G130" s="6">
        <v>5</v>
      </c>
      <c r="H130" s="6">
        <v>12</v>
      </c>
      <c r="I130" s="6" t="s">
        <v>220</v>
      </c>
      <c r="J130" s="6">
        <f t="shared" si="13"/>
        <v>365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9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9">
        <v>0</v>
      </c>
      <c r="Z130" s="8">
        <v>0</v>
      </c>
      <c r="AA130" s="9">
        <v>0</v>
      </c>
      <c r="AB130" s="9">
        <v>0</v>
      </c>
      <c r="AC130" s="8">
        <v>0</v>
      </c>
      <c r="AD130" s="8">
        <v>0</v>
      </c>
      <c r="AE130" s="8">
        <v>0</v>
      </c>
      <c r="AF130" s="8">
        <v>0</v>
      </c>
      <c r="AG130" s="9">
        <v>0</v>
      </c>
      <c r="AH130" s="8">
        <v>0</v>
      </c>
      <c r="AI130" s="8">
        <v>0</v>
      </c>
      <c r="AJ130" s="8">
        <v>0</v>
      </c>
      <c r="AK130" s="9">
        <v>0</v>
      </c>
      <c r="AL130" s="9">
        <v>0</v>
      </c>
      <c r="AM130" s="8">
        <v>0</v>
      </c>
      <c r="AN130" s="8">
        <v>0</v>
      </c>
      <c r="AO130" s="8">
        <v>0</v>
      </c>
      <c r="AP130" s="9">
        <v>0</v>
      </c>
      <c r="AQ130" s="9">
        <v>0</v>
      </c>
      <c r="AR130" s="8">
        <v>577146000</v>
      </c>
      <c r="AS130" s="8">
        <v>0</v>
      </c>
      <c r="AT130" s="8">
        <v>237600000</v>
      </c>
      <c r="AU130" s="8">
        <v>0</v>
      </c>
      <c r="AV130" s="8">
        <v>0</v>
      </c>
      <c r="AW130" s="8">
        <v>659000</v>
      </c>
      <c r="AX130" s="9">
        <v>815405000</v>
      </c>
      <c r="AY130" s="8">
        <v>362000</v>
      </c>
      <c r="AZ130" s="8">
        <v>730000</v>
      </c>
      <c r="BA130" s="8">
        <v>0</v>
      </c>
      <c r="BB130" s="8">
        <v>8505000</v>
      </c>
      <c r="BC130" s="8">
        <v>0</v>
      </c>
      <c r="BD130" s="9">
        <v>9597000</v>
      </c>
      <c r="BE130" s="9">
        <v>825002000</v>
      </c>
      <c r="BF130" s="8">
        <v>638295000</v>
      </c>
      <c r="BG130" s="8">
        <v>0</v>
      </c>
      <c r="BH130" s="8">
        <v>3060000</v>
      </c>
      <c r="BI130" s="8">
        <v>0</v>
      </c>
      <c r="BJ130" s="8">
        <v>0</v>
      </c>
      <c r="BK130" s="8">
        <v>195173000</v>
      </c>
      <c r="BL130" s="8">
        <v>0</v>
      </c>
      <c r="BM130" s="9">
        <v>836528000</v>
      </c>
      <c r="BN130" s="9">
        <v>-11526000</v>
      </c>
      <c r="BO130" s="8">
        <v>28873000</v>
      </c>
      <c r="BP130" s="8">
        <v>0</v>
      </c>
      <c r="BQ130" s="8">
        <v>17347000</v>
      </c>
      <c r="BR130" s="8">
        <v>0</v>
      </c>
      <c r="BS130" s="8">
        <v>0</v>
      </c>
      <c r="BT130" s="9">
        <v>17347000</v>
      </c>
      <c r="BU130" s="26">
        <f t="shared" si="14"/>
        <v>-2.5603574294365349E-2</v>
      </c>
      <c r="BV130" s="26">
        <f t="shared" si="15"/>
        <v>1.1632699072244674E-2</v>
      </c>
      <c r="BW130" s="26">
        <f t="shared" si="16"/>
        <v>-1.3970875222120673E-2</v>
      </c>
      <c r="BX130" s="27"/>
      <c r="BY130" s="27"/>
      <c r="BZ130" s="28"/>
      <c r="CA130" s="27"/>
      <c r="CB130" s="27"/>
      <c r="CC130" s="29"/>
      <c r="CD130" s="28"/>
      <c r="CE130" s="26"/>
      <c r="CF130" s="26"/>
    </row>
    <row r="131" spans="1:84" ht="38.25" x14ac:dyDescent="0.25">
      <c r="A131" s="7">
        <v>14428</v>
      </c>
      <c r="B131" s="7" t="s">
        <v>182</v>
      </c>
      <c r="C131" s="7" t="s">
        <v>290</v>
      </c>
      <c r="D131" s="7">
        <v>12767</v>
      </c>
      <c r="E131" s="7">
        <v>2024</v>
      </c>
      <c r="F131" s="7" t="s">
        <v>71</v>
      </c>
      <c r="G131" s="7">
        <v>5</v>
      </c>
      <c r="H131" s="7">
        <v>12</v>
      </c>
      <c r="I131" s="7" t="s">
        <v>220</v>
      </c>
      <c r="J131" s="6">
        <f t="shared" ref="J131:J132" si="26">IF(G131=5,365,273.75)</f>
        <v>365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9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9">
        <v>0</v>
      </c>
      <c r="Z131" s="10">
        <v>0</v>
      </c>
      <c r="AA131" s="9">
        <v>0</v>
      </c>
      <c r="AB131" s="9">
        <v>0</v>
      </c>
      <c r="AC131" s="10">
        <v>0</v>
      </c>
      <c r="AD131" s="10">
        <v>0</v>
      </c>
      <c r="AE131" s="10">
        <v>0</v>
      </c>
      <c r="AF131" s="10">
        <v>0</v>
      </c>
      <c r="AG131" s="9">
        <v>0</v>
      </c>
      <c r="AH131" s="10">
        <v>0</v>
      </c>
      <c r="AI131" s="10">
        <v>0</v>
      </c>
      <c r="AJ131" s="10">
        <v>0</v>
      </c>
      <c r="AK131" s="9">
        <v>0</v>
      </c>
      <c r="AL131" s="9">
        <v>0</v>
      </c>
      <c r="AM131" s="10">
        <v>0</v>
      </c>
      <c r="AN131" s="10">
        <v>0</v>
      </c>
      <c r="AO131" s="10">
        <v>0</v>
      </c>
      <c r="AP131" s="9">
        <v>0</v>
      </c>
      <c r="AQ131" s="9">
        <v>0</v>
      </c>
      <c r="AR131" s="10">
        <v>5824248</v>
      </c>
      <c r="AS131" s="10">
        <v>1933810</v>
      </c>
      <c r="AT131" s="10">
        <v>1419869</v>
      </c>
      <c r="AU131" s="10">
        <v>0</v>
      </c>
      <c r="AV131" s="10">
        <v>0</v>
      </c>
      <c r="AW131" s="10">
        <v>0</v>
      </c>
      <c r="AX131" s="9">
        <v>9177927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9">
        <v>0</v>
      </c>
      <c r="BE131" s="9">
        <v>9177927</v>
      </c>
      <c r="BF131" s="10">
        <v>7640483</v>
      </c>
      <c r="BG131" s="10">
        <v>0</v>
      </c>
      <c r="BH131" s="10">
        <v>4966</v>
      </c>
      <c r="BI131" s="10">
        <v>0</v>
      </c>
      <c r="BJ131" s="10">
        <v>0</v>
      </c>
      <c r="BK131" s="10">
        <v>2545182</v>
      </c>
      <c r="BL131" s="10">
        <v>0</v>
      </c>
      <c r="BM131" s="9">
        <v>10190631</v>
      </c>
      <c r="BN131" s="9">
        <v>-1012704</v>
      </c>
      <c r="BO131" s="10">
        <v>855000</v>
      </c>
      <c r="BP131" s="10">
        <v>0</v>
      </c>
      <c r="BQ131" s="10">
        <v>-157704</v>
      </c>
      <c r="BR131" s="10">
        <v>0</v>
      </c>
      <c r="BS131" s="10">
        <v>0</v>
      </c>
      <c r="BT131" s="9">
        <v>-157704</v>
      </c>
      <c r="BU131" s="30">
        <f t="shared" ref="BU131:BU132" si="27">(AX131-BM131)/BE131</f>
        <v>-0.1103412568001467</v>
      </c>
      <c r="BV131" s="30">
        <f t="shared" ref="BV131:BV132" si="28">BD131/BE131</f>
        <v>0</v>
      </c>
      <c r="BW131" s="30">
        <f t="shared" ref="BW131:BW132" si="29">BN131/BE131</f>
        <v>-0.1103412568001467</v>
      </c>
      <c r="BX131" s="31"/>
      <c r="BY131" s="31"/>
      <c r="BZ131" s="32"/>
      <c r="CA131" s="31"/>
      <c r="CB131" s="31"/>
      <c r="CC131" s="33"/>
      <c r="CD131" s="32"/>
      <c r="CE131" s="30"/>
      <c r="CF131" s="30"/>
    </row>
    <row r="132" spans="1:84" ht="38.25" x14ac:dyDescent="0.25">
      <c r="A132" s="6">
        <v>12022</v>
      </c>
      <c r="B132" s="6" t="s">
        <v>174</v>
      </c>
      <c r="C132" s="7" t="s">
        <v>290</v>
      </c>
      <c r="D132" s="6">
        <v>16665</v>
      </c>
      <c r="E132" s="6">
        <v>2024</v>
      </c>
      <c r="F132" s="6" t="s">
        <v>71</v>
      </c>
      <c r="G132" s="6">
        <v>5</v>
      </c>
      <c r="H132" s="6">
        <v>12</v>
      </c>
      <c r="I132" s="6" t="s">
        <v>220</v>
      </c>
      <c r="J132" s="6">
        <f t="shared" si="26"/>
        <v>365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9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9">
        <v>0</v>
      </c>
      <c r="Z132" s="8">
        <v>0</v>
      </c>
      <c r="AA132" s="9">
        <v>0</v>
      </c>
      <c r="AB132" s="9">
        <v>0</v>
      </c>
      <c r="AC132" s="8">
        <v>0</v>
      </c>
      <c r="AD132" s="8">
        <v>0</v>
      </c>
      <c r="AE132" s="8">
        <v>0</v>
      </c>
      <c r="AF132" s="8">
        <v>0</v>
      </c>
      <c r="AG132" s="9">
        <v>0</v>
      </c>
      <c r="AH132" s="8">
        <v>0</v>
      </c>
      <c r="AI132" s="8">
        <v>0</v>
      </c>
      <c r="AJ132" s="8">
        <v>0</v>
      </c>
      <c r="AK132" s="9">
        <v>0</v>
      </c>
      <c r="AL132" s="9">
        <v>0</v>
      </c>
      <c r="AM132" s="8">
        <v>0</v>
      </c>
      <c r="AN132" s="8">
        <v>0</v>
      </c>
      <c r="AO132" s="8">
        <v>0</v>
      </c>
      <c r="AP132" s="9">
        <v>0</v>
      </c>
      <c r="AQ132" s="9">
        <v>0</v>
      </c>
      <c r="AR132" s="8">
        <v>60389000</v>
      </c>
      <c r="AS132" s="8">
        <v>0</v>
      </c>
      <c r="AT132" s="8">
        <v>6370000</v>
      </c>
      <c r="AU132" s="8">
        <v>0</v>
      </c>
      <c r="AV132" s="8">
        <v>0</v>
      </c>
      <c r="AW132" s="8">
        <v>0</v>
      </c>
      <c r="AX132" s="9">
        <v>66759000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9">
        <v>0</v>
      </c>
      <c r="BE132" s="9">
        <v>66759000</v>
      </c>
      <c r="BF132" s="8">
        <v>52278000</v>
      </c>
      <c r="BG132" s="8">
        <v>0</v>
      </c>
      <c r="BH132" s="8">
        <v>379000</v>
      </c>
      <c r="BI132" s="8">
        <v>0</v>
      </c>
      <c r="BJ132" s="8">
        <v>0</v>
      </c>
      <c r="BK132" s="8">
        <v>25547000</v>
      </c>
      <c r="BL132" s="8">
        <v>0</v>
      </c>
      <c r="BM132" s="9">
        <v>78204000</v>
      </c>
      <c r="BN132" s="9">
        <v>-11445000</v>
      </c>
      <c r="BO132" s="8">
        <v>0</v>
      </c>
      <c r="BP132" s="8">
        <v>0</v>
      </c>
      <c r="BQ132" s="8">
        <v>-11445000</v>
      </c>
      <c r="BR132" s="8">
        <v>0</v>
      </c>
      <c r="BS132" s="8">
        <v>0</v>
      </c>
      <c r="BT132" s="9">
        <v>-11445000</v>
      </c>
      <c r="BU132" s="26">
        <f t="shared" si="27"/>
        <v>-0.17143755898081159</v>
      </c>
      <c r="BV132" s="26">
        <f t="shared" si="28"/>
        <v>0</v>
      </c>
      <c r="BW132" s="26">
        <f t="shared" si="29"/>
        <v>-0.17143755898081159</v>
      </c>
      <c r="BX132" s="27"/>
      <c r="BY132" s="27"/>
      <c r="BZ132" s="28"/>
      <c r="CA132" s="27"/>
      <c r="CB132" s="27"/>
      <c r="CC132" s="29"/>
      <c r="CD132" s="28"/>
      <c r="CE132" s="26"/>
      <c r="CF132" s="26"/>
    </row>
    <row r="134" spans="1:84" x14ac:dyDescent="0.25">
      <c r="A134" s="44" t="s">
        <v>264</v>
      </c>
    </row>
    <row r="135" spans="1:84" x14ac:dyDescent="0.25">
      <c r="A135" s="45" t="s">
        <v>285</v>
      </c>
    </row>
    <row r="136" spans="1:84" x14ac:dyDescent="0.25">
      <c r="A136" s="45" t="s">
        <v>286</v>
      </c>
    </row>
    <row r="137" spans="1:84" x14ac:dyDescent="0.25">
      <c r="A137" s="45" t="s">
        <v>287</v>
      </c>
    </row>
    <row r="138" spans="1:84" x14ac:dyDescent="0.25">
      <c r="A138" s="46" t="s">
        <v>288</v>
      </c>
    </row>
    <row r="139" spans="1:84" x14ac:dyDescent="0.25">
      <c r="A139" s="46" t="s">
        <v>289</v>
      </c>
    </row>
  </sheetData>
  <sortState xmlns:xlrd2="http://schemas.microsoft.com/office/spreadsheetml/2017/richdata2" ref="A2:BT132">
    <sortCondition ref="C2:C132" customList="HHS,AcuteHospital,PhysicianOrganization"/>
    <sortCondition ref="B2:B132"/>
  </sortState>
  <pageMargins left="1" right="1" top="1" bottom="1.25" header="1" footer="1"/>
  <pageSetup orientation="portrait" horizontalDpi="300" verticalDpi="300"/>
  <headerFooter alignWithMargins="0">
    <oddFooter>&amp;L&amp;"Segoe UI,Regular"&amp;8 Report generated on 22/09/2025 9:34:24 AM by HHS Annual Financial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C1EB-C1A5-4AA7-8BB7-5A7DBECFD6AB}">
  <dimension ref="A1:K35"/>
  <sheetViews>
    <sheetView workbookViewId="0"/>
  </sheetViews>
  <sheetFormatPr defaultRowHeight="12.75" x14ac:dyDescent="0.2"/>
  <cols>
    <col min="1" max="1" width="61.42578125" style="17" bestFit="1" customWidth="1"/>
    <col min="2" max="2" width="24.85546875" style="17" bestFit="1" customWidth="1"/>
    <col min="3" max="11" width="17.140625" style="17" customWidth="1"/>
    <col min="12" max="16384" width="9.140625" style="17"/>
  </cols>
  <sheetData>
    <row r="1" spans="1:11" ht="39" thickBot="1" x14ac:dyDescent="0.25">
      <c r="A1" s="12" t="s">
        <v>223</v>
      </c>
      <c r="B1" s="13" t="s">
        <v>224</v>
      </c>
      <c r="C1" s="14" t="s">
        <v>225</v>
      </c>
      <c r="D1" s="15" t="s">
        <v>41</v>
      </c>
      <c r="E1" s="15" t="s">
        <v>43</v>
      </c>
      <c r="F1" s="15" t="s">
        <v>226</v>
      </c>
      <c r="G1" s="16" t="s">
        <v>55</v>
      </c>
      <c r="H1" s="15" t="s">
        <v>227</v>
      </c>
      <c r="I1" s="15" t="s">
        <v>228</v>
      </c>
      <c r="J1" s="15" t="s">
        <v>229</v>
      </c>
      <c r="K1" s="16" t="s">
        <v>208</v>
      </c>
    </row>
    <row r="2" spans="1:11" x14ac:dyDescent="0.2">
      <c r="A2" s="18" t="s">
        <v>230</v>
      </c>
      <c r="B2" s="18" t="s">
        <v>231</v>
      </c>
      <c r="C2" s="19">
        <v>44926</v>
      </c>
      <c r="D2" s="20">
        <v>55596203</v>
      </c>
      <c r="E2" s="20">
        <v>462523</v>
      </c>
      <c r="F2" s="20">
        <v>56058726</v>
      </c>
      <c r="G2" s="21">
        <v>29128958</v>
      </c>
      <c r="H2" s="21">
        <v>18138863</v>
      </c>
      <c r="I2" s="20">
        <v>47267821</v>
      </c>
      <c r="J2" s="22">
        <v>8790905</v>
      </c>
      <c r="K2" s="23">
        <v>0.15681599685301445</v>
      </c>
    </row>
    <row r="3" spans="1:11" x14ac:dyDescent="0.2">
      <c r="A3" s="18" t="s">
        <v>232</v>
      </c>
      <c r="B3" s="18" t="s">
        <v>231</v>
      </c>
      <c r="C3" s="19">
        <v>44926</v>
      </c>
      <c r="D3" s="20">
        <v>44776500</v>
      </c>
      <c r="E3" s="20">
        <v>283199</v>
      </c>
      <c r="F3" s="20">
        <v>45059699</v>
      </c>
      <c r="G3" s="21">
        <v>25427407</v>
      </c>
      <c r="H3" s="21">
        <v>11598118</v>
      </c>
      <c r="I3" s="20">
        <v>37025525</v>
      </c>
      <c r="J3" s="22">
        <v>8034174</v>
      </c>
      <c r="K3" s="23">
        <v>0.17830065842206358</v>
      </c>
    </row>
    <row r="4" spans="1:11" x14ac:dyDescent="0.2">
      <c r="A4" s="18" t="s">
        <v>233</v>
      </c>
      <c r="B4" s="18" t="s">
        <v>231</v>
      </c>
      <c r="C4" s="19">
        <v>44926</v>
      </c>
      <c r="D4" s="20">
        <v>37490450</v>
      </c>
      <c r="E4" s="20">
        <v>158132</v>
      </c>
      <c r="F4" s="20">
        <v>37648582</v>
      </c>
      <c r="G4" s="21">
        <v>17232178</v>
      </c>
      <c r="H4" s="21">
        <v>9784604</v>
      </c>
      <c r="I4" s="20">
        <v>27016782</v>
      </c>
      <c r="J4" s="22">
        <v>10631800</v>
      </c>
      <c r="K4" s="23">
        <v>0.28239576194396909</v>
      </c>
    </row>
    <row r="5" spans="1:11" x14ac:dyDescent="0.2">
      <c r="A5" s="18" t="s">
        <v>234</v>
      </c>
      <c r="B5" s="18" t="s">
        <v>231</v>
      </c>
      <c r="C5" s="19">
        <v>44926</v>
      </c>
      <c r="D5" s="20">
        <v>39040705</v>
      </c>
      <c r="E5" s="20">
        <v>456775</v>
      </c>
      <c r="F5" s="20">
        <v>39497480</v>
      </c>
      <c r="G5" s="21">
        <v>28935916</v>
      </c>
      <c r="H5" s="21">
        <v>12132222</v>
      </c>
      <c r="I5" s="20">
        <v>41068138</v>
      </c>
      <c r="J5" s="22">
        <v>-1570658</v>
      </c>
      <c r="K5" s="24">
        <v>-3.9766030642967604E-2</v>
      </c>
    </row>
    <row r="6" spans="1:11" x14ac:dyDescent="0.2">
      <c r="A6" s="18" t="s">
        <v>235</v>
      </c>
      <c r="B6" s="18" t="s">
        <v>231</v>
      </c>
      <c r="C6" s="19">
        <v>44926</v>
      </c>
      <c r="D6" s="20">
        <v>25774362</v>
      </c>
      <c r="E6" s="20">
        <v>497353</v>
      </c>
      <c r="F6" s="20">
        <v>26271715</v>
      </c>
      <c r="G6" s="21">
        <v>16346804</v>
      </c>
      <c r="H6" s="21">
        <v>7614224</v>
      </c>
      <c r="I6" s="20">
        <v>23961028</v>
      </c>
      <c r="J6" s="22">
        <v>2310687</v>
      </c>
      <c r="K6" s="23">
        <v>8.7953413014719442E-2</v>
      </c>
    </row>
    <row r="7" spans="1:11" x14ac:dyDescent="0.2">
      <c r="A7" s="18" t="s">
        <v>236</v>
      </c>
      <c r="B7" s="18" t="s">
        <v>231</v>
      </c>
      <c r="C7" s="19">
        <v>44926</v>
      </c>
      <c r="D7" s="20">
        <v>38989405</v>
      </c>
      <c r="E7" s="20">
        <v>764082</v>
      </c>
      <c r="F7" s="20">
        <v>39981307</v>
      </c>
      <c r="G7" s="21">
        <v>19877424</v>
      </c>
      <c r="H7" s="21">
        <v>14029938</v>
      </c>
      <c r="I7" s="20">
        <v>33907362</v>
      </c>
      <c r="J7" s="22">
        <v>6073945</v>
      </c>
      <c r="K7" s="23">
        <v>0.15191962083680757</v>
      </c>
    </row>
    <row r="8" spans="1:11" x14ac:dyDescent="0.2">
      <c r="A8" s="18" t="s">
        <v>237</v>
      </c>
      <c r="B8" s="18" t="s">
        <v>231</v>
      </c>
      <c r="C8" s="19">
        <v>44834</v>
      </c>
      <c r="D8" s="20">
        <v>239273000</v>
      </c>
      <c r="E8" s="20">
        <v>110913000</v>
      </c>
      <c r="F8" s="20">
        <v>367691000</v>
      </c>
      <c r="G8" s="21">
        <v>218546000</v>
      </c>
      <c r="H8" s="21">
        <v>155302000</v>
      </c>
      <c r="I8" s="20">
        <v>373848000</v>
      </c>
      <c r="J8" s="22">
        <v>-6157000</v>
      </c>
      <c r="K8" s="24">
        <v>-1.6745038632982587E-2</v>
      </c>
    </row>
    <row r="9" spans="1:11" x14ac:dyDescent="0.2">
      <c r="A9" s="18" t="s">
        <v>238</v>
      </c>
      <c r="B9" s="18" t="s">
        <v>231</v>
      </c>
      <c r="C9" s="19">
        <v>44926</v>
      </c>
      <c r="D9" s="20">
        <v>37953444</v>
      </c>
      <c r="E9" s="20">
        <v>3364603</v>
      </c>
      <c r="F9" s="20">
        <v>41318047</v>
      </c>
      <c r="G9" s="21">
        <v>21264121</v>
      </c>
      <c r="H9" s="21">
        <v>14424953</v>
      </c>
      <c r="I9" s="20">
        <v>35689074</v>
      </c>
      <c r="J9" s="22">
        <v>5628973</v>
      </c>
      <c r="K9" s="23">
        <v>0.1362352146024714</v>
      </c>
    </row>
    <row r="10" spans="1:11" x14ac:dyDescent="0.2">
      <c r="A10" s="18" t="s">
        <v>239</v>
      </c>
      <c r="B10" s="18" t="s">
        <v>231</v>
      </c>
      <c r="C10" s="19">
        <v>44926</v>
      </c>
      <c r="D10" s="20">
        <v>67721470</v>
      </c>
      <c r="E10" s="20">
        <v>434356</v>
      </c>
      <c r="F10" s="20">
        <v>68155826</v>
      </c>
      <c r="G10" s="21">
        <v>37108145</v>
      </c>
      <c r="H10" s="21">
        <v>10462103</v>
      </c>
      <c r="I10" s="20">
        <v>47570248</v>
      </c>
      <c r="J10" s="22">
        <v>20585578</v>
      </c>
      <c r="K10" s="23">
        <v>0.30203695279109377</v>
      </c>
    </row>
    <row r="11" spans="1:11" x14ac:dyDescent="0.2">
      <c r="A11" s="18" t="s">
        <v>240</v>
      </c>
      <c r="B11" s="18" t="s">
        <v>231</v>
      </c>
      <c r="C11" s="19">
        <v>44926</v>
      </c>
      <c r="D11" s="20">
        <v>44712816</v>
      </c>
      <c r="E11" s="20">
        <v>3711359</v>
      </c>
      <c r="F11" s="20">
        <v>48424175</v>
      </c>
      <c r="G11" s="21">
        <v>28695070</v>
      </c>
      <c r="H11" s="21">
        <v>11289402</v>
      </c>
      <c r="I11" s="20">
        <v>39984472</v>
      </c>
      <c r="J11" s="22">
        <v>8439703</v>
      </c>
      <c r="K11" s="23">
        <v>0.17428697546215294</v>
      </c>
    </row>
    <row r="12" spans="1:11" x14ac:dyDescent="0.2">
      <c r="A12" s="18" t="s">
        <v>241</v>
      </c>
      <c r="B12" s="18" t="s">
        <v>231</v>
      </c>
      <c r="C12" s="19">
        <v>46022</v>
      </c>
      <c r="D12" s="20">
        <v>24361363</v>
      </c>
      <c r="E12" s="20">
        <v>27352</v>
      </c>
      <c r="F12" s="20">
        <v>24388715</v>
      </c>
      <c r="G12" s="21">
        <v>38867164</v>
      </c>
      <c r="H12" s="21">
        <v>0</v>
      </c>
      <c r="I12" s="20">
        <v>38867164</v>
      </c>
      <c r="J12" s="22">
        <v>-14478449</v>
      </c>
      <c r="K12" s="24">
        <v>-0.59365362217730622</v>
      </c>
    </row>
    <row r="13" spans="1:11" x14ac:dyDescent="0.2">
      <c r="A13" s="18" t="s">
        <v>242</v>
      </c>
      <c r="B13" s="18" t="s">
        <v>231</v>
      </c>
      <c r="C13" s="19">
        <v>44926</v>
      </c>
      <c r="D13" s="20">
        <v>45007087</v>
      </c>
      <c r="E13" s="20">
        <v>0</v>
      </c>
      <c r="F13" s="20">
        <v>45007087</v>
      </c>
      <c r="G13" s="21">
        <v>28238773</v>
      </c>
      <c r="H13" s="21">
        <v>9933133</v>
      </c>
      <c r="I13" s="20">
        <v>38171906</v>
      </c>
      <c r="J13" s="22">
        <v>6835181</v>
      </c>
      <c r="K13" s="23">
        <v>0.15186899343207882</v>
      </c>
    </row>
    <row r="14" spans="1:11" x14ac:dyDescent="0.2">
      <c r="A14" s="18" t="s">
        <v>243</v>
      </c>
      <c r="B14" s="18" t="s">
        <v>231</v>
      </c>
      <c r="C14" s="19">
        <v>44926</v>
      </c>
      <c r="D14" s="20">
        <v>35142162</v>
      </c>
      <c r="E14" s="20">
        <v>731747</v>
      </c>
      <c r="F14" s="20">
        <v>35873909</v>
      </c>
      <c r="G14" s="21">
        <v>17786523</v>
      </c>
      <c r="H14" s="21">
        <v>16590504</v>
      </c>
      <c r="I14" s="20">
        <v>34377027</v>
      </c>
      <c r="J14" s="22">
        <v>1496882</v>
      </c>
      <c r="K14" s="23">
        <v>4.1726202739712587E-2</v>
      </c>
    </row>
    <row r="15" spans="1:11" x14ac:dyDescent="0.2">
      <c r="A15" s="18" t="s">
        <v>244</v>
      </c>
      <c r="B15" s="18" t="s">
        <v>231</v>
      </c>
      <c r="C15" s="19">
        <v>44926</v>
      </c>
      <c r="D15" s="20">
        <v>41079676</v>
      </c>
      <c r="E15" s="20">
        <v>288710</v>
      </c>
      <c r="F15" s="20">
        <v>41368386</v>
      </c>
      <c r="G15" s="21">
        <v>21463050</v>
      </c>
      <c r="H15" s="21">
        <v>11225114</v>
      </c>
      <c r="I15" s="20">
        <v>32688164</v>
      </c>
      <c r="J15" s="22">
        <v>8680222</v>
      </c>
      <c r="K15" s="23">
        <v>0.20982742715657313</v>
      </c>
    </row>
    <row r="16" spans="1:11" x14ac:dyDescent="0.2">
      <c r="A16" s="18" t="s">
        <v>245</v>
      </c>
      <c r="B16" s="18" t="s">
        <v>246</v>
      </c>
      <c r="C16" s="19">
        <v>44926</v>
      </c>
      <c r="D16" s="20">
        <v>-319621</v>
      </c>
      <c r="E16" s="20">
        <v>84915</v>
      </c>
      <c r="F16" s="20">
        <v>-234706</v>
      </c>
      <c r="G16" s="21">
        <v>1998394</v>
      </c>
      <c r="H16" s="21">
        <v>2625784</v>
      </c>
      <c r="I16" s="20">
        <v>4624178</v>
      </c>
      <c r="J16" s="22">
        <v>-4858884</v>
      </c>
      <c r="K16" s="24">
        <v>-20.702001653132001</v>
      </c>
    </row>
    <row r="17" spans="1:11" x14ac:dyDescent="0.2">
      <c r="A17" s="18" t="s">
        <v>247</v>
      </c>
      <c r="B17" s="18" t="s">
        <v>246</v>
      </c>
      <c r="C17" s="19">
        <v>44742</v>
      </c>
      <c r="D17" s="20">
        <v>22981190</v>
      </c>
      <c r="E17" s="20">
        <v>2752313</v>
      </c>
      <c r="F17" s="20">
        <v>25733503</v>
      </c>
      <c r="G17" s="21">
        <v>13083660</v>
      </c>
      <c r="H17" s="21">
        <v>13570384</v>
      </c>
      <c r="I17" s="20">
        <v>26654044</v>
      </c>
      <c r="J17" s="22">
        <v>-920541</v>
      </c>
      <c r="K17" s="24">
        <v>-3.5772082798055126E-2</v>
      </c>
    </row>
    <row r="18" spans="1:11" x14ac:dyDescent="0.2">
      <c r="A18" s="18" t="s">
        <v>248</v>
      </c>
      <c r="B18" s="18" t="s">
        <v>246</v>
      </c>
      <c r="C18" s="19">
        <v>44834</v>
      </c>
      <c r="D18" s="20">
        <v>74459000</v>
      </c>
      <c r="E18" s="20">
        <v>2962000</v>
      </c>
      <c r="F18" s="20">
        <v>77421000</v>
      </c>
      <c r="G18" s="21">
        <v>63714000</v>
      </c>
      <c r="H18" s="21">
        <v>39667000</v>
      </c>
      <c r="I18" s="20">
        <v>103381000</v>
      </c>
      <c r="J18" s="22">
        <v>-25960000</v>
      </c>
      <c r="K18" s="24">
        <v>-0.33530954133891322</v>
      </c>
    </row>
    <row r="19" spans="1:11" x14ac:dyDescent="0.2">
      <c r="A19" s="18" t="s">
        <v>249</v>
      </c>
      <c r="B19" s="18" t="s">
        <v>246</v>
      </c>
      <c r="C19" s="19">
        <v>44804</v>
      </c>
      <c r="D19" s="20">
        <v>10847629</v>
      </c>
      <c r="E19" s="20">
        <v>229867</v>
      </c>
      <c r="F19" s="20">
        <v>11077496</v>
      </c>
      <c r="G19" s="21">
        <v>4670948</v>
      </c>
      <c r="H19" s="21">
        <v>11378564</v>
      </c>
      <c r="I19" s="20">
        <v>16049512</v>
      </c>
      <c r="J19" s="22">
        <v>-4972016</v>
      </c>
      <c r="K19" s="24">
        <v>-0.44883934058743963</v>
      </c>
    </row>
    <row r="20" spans="1:11" x14ac:dyDescent="0.2">
      <c r="A20" s="18" t="s">
        <v>250</v>
      </c>
      <c r="B20" s="18" t="s">
        <v>251</v>
      </c>
      <c r="C20" s="19">
        <v>44742</v>
      </c>
      <c r="D20" s="20">
        <v>77757919</v>
      </c>
      <c r="E20" s="20">
        <v>474094</v>
      </c>
      <c r="F20" s="20">
        <v>78232013</v>
      </c>
      <c r="G20" s="21">
        <v>38862253</v>
      </c>
      <c r="H20" s="21">
        <v>23057847</v>
      </c>
      <c r="I20" s="20">
        <v>61920200</v>
      </c>
      <c r="J20" s="22">
        <v>16311813</v>
      </c>
      <c r="K20" s="23">
        <f>J20/F20</f>
        <v>0.20850560243157748</v>
      </c>
    </row>
    <row r="21" spans="1:11" x14ac:dyDescent="0.2">
      <c r="A21" s="18" t="s">
        <v>252</v>
      </c>
      <c r="B21" s="18" t="s">
        <v>251</v>
      </c>
      <c r="C21" s="19">
        <v>44926</v>
      </c>
      <c r="D21" s="20">
        <v>81320232</v>
      </c>
      <c r="E21" s="20">
        <v>241064</v>
      </c>
      <c r="F21" s="20">
        <v>81561296</v>
      </c>
      <c r="G21" s="21">
        <v>40001143</v>
      </c>
      <c r="H21" s="21">
        <v>25187069</v>
      </c>
      <c r="I21" s="20">
        <v>65188212</v>
      </c>
      <c r="J21" s="22">
        <v>16373084</v>
      </c>
      <c r="K21" s="23">
        <v>0.20074575568294059</v>
      </c>
    </row>
    <row r="22" spans="1:11" x14ac:dyDescent="0.2">
      <c r="A22" s="18" t="s">
        <v>253</v>
      </c>
      <c r="B22" s="18" t="s">
        <v>251</v>
      </c>
      <c r="C22" s="19">
        <v>44926</v>
      </c>
      <c r="D22" s="20">
        <v>34760820</v>
      </c>
      <c r="E22" s="20">
        <v>115410</v>
      </c>
      <c r="F22" s="20">
        <v>34876230</v>
      </c>
      <c r="G22" s="21">
        <v>16788277</v>
      </c>
      <c r="H22" s="21">
        <v>11130502</v>
      </c>
      <c r="I22" s="20">
        <v>27918779</v>
      </c>
      <c r="J22" s="22">
        <v>6957451</v>
      </c>
      <c r="K22" s="23">
        <v>0.19948976709925356</v>
      </c>
    </row>
    <row r="23" spans="1:11" x14ac:dyDescent="0.2">
      <c r="A23" s="18" t="s">
        <v>254</v>
      </c>
      <c r="B23" s="18" t="s">
        <v>251</v>
      </c>
      <c r="C23" s="19">
        <v>44834</v>
      </c>
      <c r="D23" s="20">
        <v>50741486</v>
      </c>
      <c r="E23" s="20">
        <v>689338</v>
      </c>
      <c r="F23" s="20">
        <v>51430824</v>
      </c>
      <c r="G23" s="21">
        <v>26625987</v>
      </c>
      <c r="H23" s="21">
        <v>16608620</v>
      </c>
      <c r="I23" s="20">
        <v>43234607</v>
      </c>
      <c r="J23" s="22">
        <v>8196217</v>
      </c>
      <c r="K23" s="23">
        <v>0.15936390597202954</v>
      </c>
    </row>
    <row r="24" spans="1:11" x14ac:dyDescent="0.2">
      <c r="A24" s="18" t="s">
        <v>255</v>
      </c>
      <c r="B24" s="18" t="s">
        <v>251</v>
      </c>
      <c r="C24" s="19">
        <v>44834</v>
      </c>
      <c r="D24" s="20">
        <v>171915000</v>
      </c>
      <c r="E24" s="20">
        <v>24489000</v>
      </c>
      <c r="F24" s="20">
        <v>204305000</v>
      </c>
      <c r="G24" s="21">
        <v>127690000</v>
      </c>
      <c r="H24" s="21">
        <v>92474000</v>
      </c>
      <c r="I24" s="20">
        <v>220164000</v>
      </c>
      <c r="J24" s="22">
        <v>-15859000</v>
      </c>
      <c r="K24" s="24">
        <v>-7.7624140378355883E-2</v>
      </c>
    </row>
    <row r="25" spans="1:11" x14ac:dyDescent="0.2">
      <c r="A25" s="18" t="s">
        <v>256</v>
      </c>
      <c r="B25" s="18" t="s">
        <v>251</v>
      </c>
      <c r="C25" s="19">
        <v>44834</v>
      </c>
      <c r="D25" s="20">
        <v>53365000</v>
      </c>
      <c r="E25" s="20">
        <v>594000</v>
      </c>
      <c r="F25" s="20">
        <v>54620000</v>
      </c>
      <c r="G25" s="21">
        <v>39765000</v>
      </c>
      <c r="H25" s="21">
        <v>20699000</v>
      </c>
      <c r="I25" s="20">
        <v>60464000</v>
      </c>
      <c r="J25" s="22">
        <v>-5844000</v>
      </c>
      <c r="K25" s="24">
        <v>-0.10699377517392897</v>
      </c>
    </row>
    <row r="26" spans="1:11" x14ac:dyDescent="0.2">
      <c r="A26" s="18" t="s">
        <v>257</v>
      </c>
      <c r="B26" s="18" t="s">
        <v>251</v>
      </c>
      <c r="C26" s="19">
        <v>44926</v>
      </c>
      <c r="D26" s="20">
        <v>26090096</v>
      </c>
      <c r="E26" s="20">
        <v>485480</v>
      </c>
      <c r="F26" s="20">
        <v>26585132</v>
      </c>
      <c r="G26" s="21">
        <v>12676157</v>
      </c>
      <c r="H26" s="21">
        <v>15105815</v>
      </c>
      <c r="I26" s="20">
        <v>27781972</v>
      </c>
      <c r="J26" s="22">
        <v>-1196840</v>
      </c>
      <c r="K26" s="24">
        <v>-4.501914829687511E-2</v>
      </c>
    </row>
    <row r="27" spans="1:11" x14ac:dyDescent="0.2">
      <c r="A27" s="18" t="s">
        <v>258</v>
      </c>
      <c r="B27" s="18" t="s">
        <v>251</v>
      </c>
      <c r="C27" s="19">
        <v>44834</v>
      </c>
      <c r="D27" s="20">
        <v>26294773</v>
      </c>
      <c r="E27" s="20">
        <v>1787972</v>
      </c>
      <c r="F27" s="20">
        <v>28082745</v>
      </c>
      <c r="G27" s="21">
        <v>18998994</v>
      </c>
      <c r="H27" s="21">
        <v>9881524</v>
      </c>
      <c r="I27" s="20">
        <v>28880518</v>
      </c>
      <c r="J27" s="22">
        <v>-797773</v>
      </c>
      <c r="K27" s="24">
        <v>-2.8407942314755911E-2</v>
      </c>
    </row>
    <row r="28" spans="1:11" x14ac:dyDescent="0.2">
      <c r="A28" s="18" t="s">
        <v>259</v>
      </c>
      <c r="B28" s="18" t="s">
        <v>251</v>
      </c>
      <c r="C28" s="19">
        <v>44834</v>
      </c>
      <c r="D28" s="20">
        <v>27737892</v>
      </c>
      <c r="E28" s="20">
        <v>1288232</v>
      </c>
      <c r="F28" s="20">
        <v>29026124</v>
      </c>
      <c r="G28" s="21">
        <v>20236313</v>
      </c>
      <c r="H28" s="21">
        <v>8704572</v>
      </c>
      <c r="I28" s="20">
        <v>28940885</v>
      </c>
      <c r="J28" s="22">
        <v>85239</v>
      </c>
      <c r="K28" s="23">
        <v>2.9366304643361958E-3</v>
      </c>
    </row>
    <row r="29" spans="1:11" x14ac:dyDescent="0.2">
      <c r="A29" s="18" t="s">
        <v>260</v>
      </c>
      <c r="B29" s="18" t="s">
        <v>261</v>
      </c>
      <c r="C29" s="19">
        <v>44834</v>
      </c>
      <c r="D29" s="20">
        <v>38527736</v>
      </c>
      <c r="E29" s="20">
        <v>742330</v>
      </c>
      <c r="F29" s="20">
        <v>39272402</v>
      </c>
      <c r="G29" s="21">
        <v>22142366</v>
      </c>
      <c r="H29" s="21">
        <v>10360279</v>
      </c>
      <c r="I29" s="20">
        <v>32502645</v>
      </c>
      <c r="J29" s="22">
        <v>6769757</v>
      </c>
      <c r="K29" s="23">
        <v>0.17237949947650261</v>
      </c>
    </row>
    <row r="30" spans="1:11" x14ac:dyDescent="0.2">
      <c r="A30" s="18" t="s">
        <v>262</v>
      </c>
      <c r="B30" s="18" t="s">
        <v>261</v>
      </c>
      <c r="C30" s="19">
        <v>44834</v>
      </c>
      <c r="D30" s="20">
        <v>74471186</v>
      </c>
      <c r="E30" s="20">
        <v>17810539</v>
      </c>
      <c r="F30" s="20">
        <v>94651486</v>
      </c>
      <c r="G30" s="21">
        <v>63383883</v>
      </c>
      <c r="H30" s="21">
        <v>29511603</v>
      </c>
      <c r="I30" s="20">
        <v>92895486</v>
      </c>
      <c r="J30" s="22">
        <v>1756000</v>
      </c>
      <c r="K30" s="23">
        <v>1.8552270801115579E-2</v>
      </c>
    </row>
    <row r="31" spans="1:11" x14ac:dyDescent="0.2">
      <c r="A31" s="18" t="s">
        <v>263</v>
      </c>
      <c r="B31" s="18" t="s">
        <v>261</v>
      </c>
      <c r="C31" s="19">
        <v>44834</v>
      </c>
      <c r="D31" s="20">
        <v>141248127</v>
      </c>
      <c r="E31" s="20">
        <v>17184457</v>
      </c>
      <c r="F31" s="20">
        <v>159518351</v>
      </c>
      <c r="G31" s="21">
        <v>88991506</v>
      </c>
      <c r="H31" s="21">
        <v>72746725</v>
      </c>
      <c r="I31" s="20">
        <v>161738231</v>
      </c>
      <c r="J31" s="22">
        <v>-2219880</v>
      </c>
      <c r="K31" s="24">
        <v>-1.391614184878328E-2</v>
      </c>
    </row>
    <row r="33" spans="1:1" x14ac:dyDescent="0.2">
      <c r="A33" s="34" t="s">
        <v>264</v>
      </c>
    </row>
    <row r="34" spans="1:1" x14ac:dyDescent="0.2">
      <c r="A34" s="17" t="s">
        <v>265</v>
      </c>
    </row>
    <row r="35" spans="1:1" x14ac:dyDescent="0.2">
      <c r="A35" s="17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B38D-35A8-4A3C-ADCD-8392CAB89477}">
  <dimension ref="A1:O132"/>
  <sheetViews>
    <sheetView workbookViewId="0"/>
  </sheetViews>
  <sheetFormatPr defaultRowHeight="15" x14ac:dyDescent="0.25"/>
  <cols>
    <col min="1" max="15" width="17.140625" customWidth="1"/>
  </cols>
  <sheetData>
    <row r="1" spans="1:15" ht="63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267</v>
      </c>
      <c r="G1" s="35" t="s">
        <v>5</v>
      </c>
      <c r="H1" s="35" t="s">
        <v>6</v>
      </c>
      <c r="I1" s="35" t="s">
        <v>7</v>
      </c>
      <c r="J1" s="35" t="s">
        <v>268</v>
      </c>
      <c r="K1" s="35" t="s">
        <v>269</v>
      </c>
      <c r="L1" s="35" t="s">
        <v>270</v>
      </c>
      <c r="M1" s="35" t="s">
        <v>271</v>
      </c>
      <c r="N1" s="35" t="s">
        <v>272</v>
      </c>
      <c r="O1" s="35" t="s">
        <v>273</v>
      </c>
    </row>
    <row r="2" spans="1:15" ht="31.5" x14ac:dyDescent="0.25">
      <c r="A2" s="39">
        <v>1</v>
      </c>
      <c r="B2" s="39" t="s">
        <v>163</v>
      </c>
      <c r="C2" s="39" t="s">
        <v>291</v>
      </c>
      <c r="D2" s="39">
        <v>16665</v>
      </c>
      <c r="E2" s="39">
        <v>2024</v>
      </c>
      <c r="F2" s="39" t="s">
        <v>71</v>
      </c>
      <c r="G2" s="39">
        <v>5</v>
      </c>
      <c r="H2" s="39">
        <v>12</v>
      </c>
      <c r="I2" s="39" t="s">
        <v>274</v>
      </c>
      <c r="J2" s="40">
        <v>2375128.86</v>
      </c>
      <c r="K2" s="41" t="s">
        <v>277</v>
      </c>
      <c r="L2" s="40">
        <v>866950.44</v>
      </c>
      <c r="M2" s="41" t="s">
        <v>277</v>
      </c>
      <c r="N2" s="40">
        <v>0</v>
      </c>
      <c r="O2" s="41" t="s">
        <v>277</v>
      </c>
    </row>
    <row r="3" spans="1:15" ht="31.5" x14ac:dyDescent="0.25">
      <c r="A3" s="36">
        <v>2</v>
      </c>
      <c r="B3" s="36" t="s">
        <v>136</v>
      </c>
      <c r="C3" s="39" t="s">
        <v>291</v>
      </c>
      <c r="D3" s="36">
        <v>12807</v>
      </c>
      <c r="E3" s="36">
        <v>2024</v>
      </c>
      <c r="F3" s="36" t="s">
        <v>71</v>
      </c>
      <c r="G3" s="36">
        <v>5</v>
      </c>
      <c r="H3" s="36">
        <v>12</v>
      </c>
      <c r="I3" s="36" t="s">
        <v>274</v>
      </c>
      <c r="J3" s="37">
        <v>0</v>
      </c>
      <c r="K3" s="38" t="s">
        <v>275</v>
      </c>
      <c r="L3" s="37">
        <v>247385.75</v>
      </c>
      <c r="M3" s="38" t="s">
        <v>275</v>
      </c>
      <c r="N3" s="37">
        <v>348967</v>
      </c>
      <c r="O3" s="38" t="s">
        <v>275</v>
      </c>
    </row>
    <row r="4" spans="1:15" ht="31.5" x14ac:dyDescent="0.25">
      <c r="A4" s="36">
        <v>5</v>
      </c>
      <c r="B4" s="36" t="s">
        <v>106</v>
      </c>
      <c r="C4" s="39" t="s">
        <v>291</v>
      </c>
      <c r="D4" s="36">
        <v>4066</v>
      </c>
      <c r="E4" s="36">
        <v>2024</v>
      </c>
      <c r="F4" s="36" t="s">
        <v>71</v>
      </c>
      <c r="G4" s="36">
        <v>5</v>
      </c>
      <c r="H4" s="36">
        <v>12</v>
      </c>
      <c r="I4" s="36" t="s">
        <v>274</v>
      </c>
      <c r="J4" s="37">
        <v>4786292</v>
      </c>
      <c r="K4" s="38" t="s">
        <v>275</v>
      </c>
      <c r="L4" s="37">
        <v>731395</v>
      </c>
      <c r="M4" s="38" t="s">
        <v>275</v>
      </c>
      <c r="N4" s="37">
        <v>0</v>
      </c>
      <c r="O4" s="38"/>
    </row>
    <row r="5" spans="1:15" ht="31.5" x14ac:dyDescent="0.25">
      <c r="A5" s="39">
        <v>4</v>
      </c>
      <c r="B5" s="39" t="s">
        <v>105</v>
      </c>
      <c r="C5" s="39" t="s">
        <v>291</v>
      </c>
      <c r="D5" s="39">
        <v>4066</v>
      </c>
      <c r="E5" s="39">
        <v>2024</v>
      </c>
      <c r="F5" s="39" t="s">
        <v>71</v>
      </c>
      <c r="G5" s="39">
        <v>5</v>
      </c>
      <c r="H5" s="39">
        <v>12</v>
      </c>
      <c r="I5" s="39" t="s">
        <v>274</v>
      </c>
      <c r="J5" s="40">
        <v>27288531</v>
      </c>
      <c r="K5" s="41" t="s">
        <v>275</v>
      </c>
      <c r="L5" s="40">
        <v>5760726</v>
      </c>
      <c r="M5" s="41" t="s">
        <v>275</v>
      </c>
      <c r="N5" s="40">
        <v>0</v>
      </c>
      <c r="O5" s="41"/>
    </row>
    <row r="6" spans="1:15" ht="31.5" x14ac:dyDescent="0.25">
      <c r="A6" s="39">
        <v>106</v>
      </c>
      <c r="B6" s="39" t="s">
        <v>107</v>
      </c>
      <c r="C6" s="39" t="s">
        <v>291</v>
      </c>
      <c r="D6" s="39">
        <v>4066</v>
      </c>
      <c r="E6" s="39">
        <v>2024</v>
      </c>
      <c r="F6" s="39" t="s">
        <v>71</v>
      </c>
      <c r="G6" s="39">
        <v>5</v>
      </c>
      <c r="H6" s="39">
        <v>12</v>
      </c>
      <c r="I6" s="39" t="s">
        <v>274</v>
      </c>
      <c r="J6" s="40">
        <v>1569841</v>
      </c>
      <c r="K6" s="41" t="s">
        <v>275</v>
      </c>
      <c r="L6" s="40">
        <v>700154</v>
      </c>
      <c r="M6" s="41" t="s">
        <v>275</v>
      </c>
      <c r="N6" s="40">
        <v>0</v>
      </c>
      <c r="O6" s="41"/>
    </row>
    <row r="7" spans="1:15" ht="31.5" x14ac:dyDescent="0.25">
      <c r="A7" s="36">
        <v>14495</v>
      </c>
      <c r="B7" s="36" t="s">
        <v>108</v>
      </c>
      <c r="C7" s="39" t="s">
        <v>291</v>
      </c>
      <c r="D7" s="36">
        <v>4066</v>
      </c>
      <c r="E7" s="36">
        <v>2024</v>
      </c>
      <c r="F7" s="36" t="s">
        <v>71</v>
      </c>
      <c r="G7" s="36">
        <v>5</v>
      </c>
      <c r="H7" s="36">
        <v>12</v>
      </c>
      <c r="I7" s="36" t="s">
        <v>274</v>
      </c>
      <c r="J7" s="37">
        <v>3657523</v>
      </c>
      <c r="K7" s="38" t="s">
        <v>275</v>
      </c>
      <c r="L7" s="37">
        <v>410766</v>
      </c>
      <c r="M7" s="38" t="s">
        <v>275</v>
      </c>
      <c r="N7" s="37">
        <v>0</v>
      </c>
      <c r="O7" s="38"/>
    </row>
    <row r="8" spans="1:15" ht="31.5" x14ac:dyDescent="0.25">
      <c r="A8" s="36">
        <v>6309</v>
      </c>
      <c r="B8" s="36" t="s">
        <v>70</v>
      </c>
      <c r="C8" s="39" t="s">
        <v>291</v>
      </c>
      <c r="D8" s="36">
        <v>3106</v>
      </c>
      <c r="E8" s="36">
        <v>2024</v>
      </c>
      <c r="F8" s="36" t="s">
        <v>71</v>
      </c>
      <c r="G8" s="36">
        <v>5</v>
      </c>
      <c r="H8" s="36">
        <v>12</v>
      </c>
      <c r="I8" s="36" t="s">
        <v>274</v>
      </c>
      <c r="J8" s="37">
        <v>13250628</v>
      </c>
      <c r="K8" s="38" t="s">
        <v>275</v>
      </c>
      <c r="L8" s="37">
        <v>17430738</v>
      </c>
      <c r="M8" s="38" t="s">
        <v>275</v>
      </c>
      <c r="N8" s="37">
        <v>8257398</v>
      </c>
      <c r="O8" s="38" t="s">
        <v>275</v>
      </c>
    </row>
    <row r="9" spans="1:15" ht="31.5" x14ac:dyDescent="0.25">
      <c r="A9" s="39">
        <v>98</v>
      </c>
      <c r="B9" s="39" t="s">
        <v>155</v>
      </c>
      <c r="C9" s="39" t="s">
        <v>291</v>
      </c>
      <c r="D9" s="39">
        <v>16665</v>
      </c>
      <c r="E9" s="39">
        <v>2024</v>
      </c>
      <c r="F9" s="39" t="s">
        <v>71</v>
      </c>
      <c r="G9" s="39">
        <v>5</v>
      </c>
      <c r="H9" s="39">
        <v>12</v>
      </c>
      <c r="I9" s="39" t="s">
        <v>274</v>
      </c>
      <c r="J9" s="40">
        <v>5329299</v>
      </c>
      <c r="K9" s="41" t="s">
        <v>277</v>
      </c>
      <c r="L9" s="40">
        <v>1917163</v>
      </c>
      <c r="M9" s="41" t="s">
        <v>277</v>
      </c>
      <c r="N9" s="40">
        <v>14114789</v>
      </c>
      <c r="O9" s="41" t="s">
        <v>277</v>
      </c>
    </row>
    <row r="10" spans="1:15" ht="31.5" x14ac:dyDescent="0.25">
      <c r="A10" s="36">
        <v>53</v>
      </c>
      <c r="B10" s="36" t="s">
        <v>156</v>
      </c>
      <c r="C10" s="39" t="s">
        <v>291</v>
      </c>
      <c r="D10" s="36">
        <v>16665</v>
      </c>
      <c r="E10" s="36">
        <v>2024</v>
      </c>
      <c r="F10" s="36" t="s">
        <v>71</v>
      </c>
      <c r="G10" s="36">
        <v>5</v>
      </c>
      <c r="H10" s="36">
        <v>12</v>
      </c>
      <c r="I10" s="36" t="s">
        <v>274</v>
      </c>
      <c r="J10" s="37">
        <v>2666080</v>
      </c>
      <c r="K10" s="38" t="s">
        <v>277</v>
      </c>
      <c r="L10" s="37">
        <v>540304</v>
      </c>
      <c r="M10" s="38" t="s">
        <v>277</v>
      </c>
      <c r="N10" s="37">
        <v>10749216</v>
      </c>
      <c r="O10" s="38" t="s">
        <v>277</v>
      </c>
    </row>
    <row r="11" spans="1:15" ht="31.5" x14ac:dyDescent="0.25">
      <c r="A11" s="39">
        <v>79</v>
      </c>
      <c r="B11" s="39" t="s">
        <v>157</v>
      </c>
      <c r="C11" s="39" t="s">
        <v>291</v>
      </c>
      <c r="D11" s="39">
        <v>16665</v>
      </c>
      <c r="E11" s="39">
        <v>2024</v>
      </c>
      <c r="F11" s="39" t="s">
        <v>71</v>
      </c>
      <c r="G11" s="39">
        <v>5</v>
      </c>
      <c r="H11" s="39">
        <v>12</v>
      </c>
      <c r="I11" s="39" t="s">
        <v>274</v>
      </c>
      <c r="J11" s="40">
        <v>8010749</v>
      </c>
      <c r="K11" s="41" t="s">
        <v>277</v>
      </c>
      <c r="L11" s="40">
        <v>3481548</v>
      </c>
      <c r="M11" s="41" t="s">
        <v>277</v>
      </c>
      <c r="N11" s="40">
        <v>23632599</v>
      </c>
      <c r="O11" s="41" t="s">
        <v>277</v>
      </c>
    </row>
    <row r="12" spans="1:15" ht="31.5" x14ac:dyDescent="0.25">
      <c r="A12" s="36">
        <v>8702</v>
      </c>
      <c r="B12" s="36" t="s">
        <v>154</v>
      </c>
      <c r="C12" s="39" t="s">
        <v>291</v>
      </c>
      <c r="D12" s="36">
        <v>16665</v>
      </c>
      <c r="E12" s="36">
        <v>2024</v>
      </c>
      <c r="F12" s="36" t="s">
        <v>71</v>
      </c>
      <c r="G12" s="36">
        <v>5</v>
      </c>
      <c r="H12" s="36">
        <v>12</v>
      </c>
      <c r="I12" s="36" t="s">
        <v>274</v>
      </c>
      <c r="J12" s="37">
        <v>25608998.149999999</v>
      </c>
      <c r="K12" s="38" t="s">
        <v>277</v>
      </c>
      <c r="L12" s="37">
        <v>13502452.9</v>
      </c>
      <c r="M12" s="38" t="s">
        <v>277</v>
      </c>
      <c r="N12" s="37">
        <v>0</v>
      </c>
      <c r="O12" s="38" t="s">
        <v>277</v>
      </c>
    </row>
    <row r="13" spans="1:15" ht="31.5" x14ac:dyDescent="0.25">
      <c r="A13" s="36">
        <v>46</v>
      </c>
      <c r="B13" s="36" t="s">
        <v>147</v>
      </c>
      <c r="C13" s="39" t="s">
        <v>291</v>
      </c>
      <c r="D13" s="36">
        <v>14286</v>
      </c>
      <c r="E13" s="36">
        <v>2024</v>
      </c>
      <c r="F13" s="36" t="s">
        <v>71</v>
      </c>
      <c r="G13" s="36">
        <v>5</v>
      </c>
      <c r="H13" s="36">
        <v>12</v>
      </c>
      <c r="I13" s="36" t="s">
        <v>274</v>
      </c>
      <c r="J13" s="37">
        <v>37059660.140000001</v>
      </c>
      <c r="K13" s="38" t="s">
        <v>277</v>
      </c>
      <c r="L13" s="37">
        <v>31294787.370000001</v>
      </c>
      <c r="M13" s="38" t="s">
        <v>277</v>
      </c>
      <c r="N13" s="37">
        <v>8316</v>
      </c>
      <c r="O13" s="38" t="s">
        <v>277</v>
      </c>
    </row>
    <row r="14" spans="1:15" ht="31.5" x14ac:dyDescent="0.25">
      <c r="A14" s="39">
        <v>3107</v>
      </c>
      <c r="B14" s="39" t="s">
        <v>150</v>
      </c>
      <c r="C14" s="39" t="s">
        <v>291</v>
      </c>
      <c r="D14" s="39">
        <v>14287</v>
      </c>
      <c r="E14" s="39">
        <v>2024</v>
      </c>
      <c r="F14" s="39" t="s">
        <v>71</v>
      </c>
      <c r="G14" s="39">
        <v>5</v>
      </c>
      <c r="H14" s="39">
        <v>12</v>
      </c>
      <c r="I14" s="39" t="s">
        <v>274</v>
      </c>
      <c r="J14" s="40">
        <v>24703620</v>
      </c>
      <c r="K14" s="41"/>
      <c r="L14" s="40">
        <v>18193622</v>
      </c>
      <c r="M14" s="41"/>
      <c r="N14" s="40">
        <v>0</v>
      </c>
      <c r="O14" s="41"/>
    </row>
    <row r="15" spans="1:15" ht="31.5" x14ac:dyDescent="0.25">
      <c r="A15" s="39">
        <v>59</v>
      </c>
      <c r="B15" s="39" t="s">
        <v>80</v>
      </c>
      <c r="C15" s="39" t="s">
        <v>291</v>
      </c>
      <c r="D15" s="39">
        <v>3791</v>
      </c>
      <c r="E15" s="39">
        <v>2024</v>
      </c>
      <c r="F15" s="39" t="s">
        <v>71</v>
      </c>
      <c r="G15" s="39">
        <v>5</v>
      </c>
      <c r="H15" s="39">
        <v>12</v>
      </c>
      <c r="I15" s="39" t="s">
        <v>274</v>
      </c>
      <c r="J15" s="40">
        <v>10913696</v>
      </c>
      <c r="K15" s="41"/>
      <c r="L15" s="40">
        <v>12480520</v>
      </c>
      <c r="M15" s="41"/>
      <c r="N15" s="40">
        <v>0</v>
      </c>
      <c r="O15" s="41"/>
    </row>
    <row r="16" spans="1:15" ht="31.5" x14ac:dyDescent="0.25">
      <c r="A16" s="36">
        <v>22</v>
      </c>
      <c r="B16" s="36" t="s">
        <v>79</v>
      </c>
      <c r="C16" s="39" t="s">
        <v>291</v>
      </c>
      <c r="D16" s="36">
        <v>3791</v>
      </c>
      <c r="E16" s="36">
        <v>2024</v>
      </c>
      <c r="F16" s="36" t="s">
        <v>71</v>
      </c>
      <c r="G16" s="36">
        <v>5</v>
      </c>
      <c r="H16" s="36">
        <v>12</v>
      </c>
      <c r="I16" s="36" t="s">
        <v>274</v>
      </c>
      <c r="J16" s="37">
        <v>26791226</v>
      </c>
      <c r="K16" s="38"/>
      <c r="L16" s="37">
        <v>32312317</v>
      </c>
      <c r="M16" s="38"/>
      <c r="N16" s="37">
        <v>0</v>
      </c>
      <c r="O16" s="38"/>
    </row>
    <row r="17" spans="1:15" ht="31.5" x14ac:dyDescent="0.25">
      <c r="A17" s="36">
        <v>3108</v>
      </c>
      <c r="B17" s="36" t="s">
        <v>185</v>
      </c>
      <c r="C17" s="39" t="s">
        <v>291</v>
      </c>
      <c r="D17" s="36">
        <v>13159</v>
      </c>
      <c r="E17" s="36">
        <v>2024</v>
      </c>
      <c r="F17" s="36" t="s">
        <v>186</v>
      </c>
      <c r="G17" s="36">
        <v>5</v>
      </c>
      <c r="H17" s="36">
        <v>12</v>
      </c>
      <c r="I17" s="36" t="s">
        <v>282</v>
      </c>
      <c r="J17" s="37">
        <v>0</v>
      </c>
      <c r="K17" s="38"/>
      <c r="L17" s="37">
        <v>0</v>
      </c>
      <c r="M17" s="38"/>
      <c r="N17" s="37">
        <v>0</v>
      </c>
      <c r="O17" s="38"/>
    </row>
    <row r="18" spans="1:15" ht="31.5" x14ac:dyDescent="0.25">
      <c r="A18" s="39">
        <v>39</v>
      </c>
      <c r="B18" s="39" t="s">
        <v>176</v>
      </c>
      <c r="C18" s="39" t="s">
        <v>291</v>
      </c>
      <c r="D18" s="39">
        <v>3109</v>
      </c>
      <c r="E18" s="39">
        <v>2024</v>
      </c>
      <c r="F18" s="39" t="s">
        <v>71</v>
      </c>
      <c r="G18" s="39">
        <v>5</v>
      </c>
      <c r="H18" s="39">
        <v>12</v>
      </c>
      <c r="I18" s="39" t="s">
        <v>274</v>
      </c>
      <c r="J18" s="40">
        <v>20098071.699999999</v>
      </c>
      <c r="K18" s="41" t="s">
        <v>277</v>
      </c>
      <c r="L18" s="40">
        <v>13429301.09</v>
      </c>
      <c r="M18" s="41" t="s">
        <v>277</v>
      </c>
      <c r="N18" s="40">
        <v>0</v>
      </c>
      <c r="O18" s="41"/>
    </row>
    <row r="19" spans="1:15" ht="31.5" x14ac:dyDescent="0.25">
      <c r="A19" s="36">
        <v>50</v>
      </c>
      <c r="B19" s="36" t="s">
        <v>83</v>
      </c>
      <c r="C19" s="39" t="s">
        <v>291</v>
      </c>
      <c r="D19" s="36">
        <v>3791</v>
      </c>
      <c r="E19" s="36">
        <v>2024</v>
      </c>
      <c r="F19" s="36" t="s">
        <v>71</v>
      </c>
      <c r="G19" s="36">
        <v>5</v>
      </c>
      <c r="H19" s="36">
        <v>12</v>
      </c>
      <c r="I19" s="36" t="s">
        <v>274</v>
      </c>
      <c r="J19" s="37">
        <v>7071968.5800000001</v>
      </c>
      <c r="K19" s="38"/>
      <c r="L19" s="37">
        <v>3049386.91</v>
      </c>
      <c r="M19" s="38"/>
      <c r="N19" s="37">
        <v>1587252.03</v>
      </c>
      <c r="O19" s="38"/>
    </row>
    <row r="20" spans="1:15" ht="31.5" x14ac:dyDescent="0.25">
      <c r="A20" s="39">
        <v>51</v>
      </c>
      <c r="B20" s="39" t="s">
        <v>139</v>
      </c>
      <c r="C20" s="39" t="s">
        <v>291</v>
      </c>
      <c r="D20" s="39">
        <v>13155</v>
      </c>
      <c r="E20" s="39">
        <v>2024</v>
      </c>
      <c r="F20" s="39" t="s">
        <v>71</v>
      </c>
      <c r="G20" s="39">
        <v>5</v>
      </c>
      <c r="H20" s="39">
        <v>12</v>
      </c>
      <c r="I20" s="39" t="s">
        <v>274</v>
      </c>
      <c r="J20" s="40">
        <v>947271.03</v>
      </c>
      <c r="K20" s="41" t="s">
        <v>277</v>
      </c>
      <c r="L20" s="40">
        <v>5667926.1399999997</v>
      </c>
      <c r="M20" s="41" t="s">
        <v>277</v>
      </c>
      <c r="N20" s="40">
        <v>0</v>
      </c>
      <c r="O20" s="41"/>
    </row>
    <row r="21" spans="1:15" ht="31.5" x14ac:dyDescent="0.25">
      <c r="A21" s="39">
        <v>57</v>
      </c>
      <c r="B21" s="39" t="s">
        <v>133</v>
      </c>
      <c r="C21" s="39" t="s">
        <v>291</v>
      </c>
      <c r="D21" s="39">
        <v>12776</v>
      </c>
      <c r="E21" s="39">
        <v>2024</v>
      </c>
      <c r="F21" s="39" t="s">
        <v>71</v>
      </c>
      <c r="G21" s="39">
        <v>5</v>
      </c>
      <c r="H21" s="39">
        <v>12</v>
      </c>
      <c r="I21" s="39" t="s">
        <v>274</v>
      </c>
      <c r="J21" s="40">
        <v>5637471</v>
      </c>
      <c r="K21" s="41" t="s">
        <v>277</v>
      </c>
      <c r="L21" s="40">
        <v>1853664</v>
      </c>
      <c r="M21" s="41" t="s">
        <v>277</v>
      </c>
      <c r="N21" s="40">
        <v>0</v>
      </c>
      <c r="O21" s="41"/>
    </row>
    <row r="22" spans="1:15" ht="31.5" x14ac:dyDescent="0.25">
      <c r="A22" s="39">
        <v>8</v>
      </c>
      <c r="B22" s="39" t="s">
        <v>72</v>
      </c>
      <c r="C22" s="39" t="s">
        <v>291</v>
      </c>
      <c r="D22" s="39">
        <v>3106</v>
      </c>
      <c r="E22" s="39">
        <v>2024</v>
      </c>
      <c r="F22" s="39" t="s">
        <v>71</v>
      </c>
      <c r="G22" s="39">
        <v>5</v>
      </c>
      <c r="H22" s="39">
        <v>12</v>
      </c>
      <c r="I22" s="39" t="s">
        <v>274</v>
      </c>
      <c r="J22" s="40">
        <v>652525</v>
      </c>
      <c r="K22" s="41" t="s">
        <v>275</v>
      </c>
      <c r="L22" s="40">
        <v>1369364</v>
      </c>
      <c r="M22" s="41" t="s">
        <v>275</v>
      </c>
      <c r="N22" s="40">
        <v>1192844</v>
      </c>
      <c r="O22" s="41" t="s">
        <v>275</v>
      </c>
    </row>
    <row r="23" spans="1:15" ht="31.5" x14ac:dyDescent="0.25">
      <c r="A23" s="36">
        <v>40</v>
      </c>
      <c r="B23" s="36" t="s">
        <v>177</v>
      </c>
      <c r="C23" s="39" t="s">
        <v>291</v>
      </c>
      <c r="D23" s="36">
        <v>3109</v>
      </c>
      <c r="E23" s="36">
        <v>2024</v>
      </c>
      <c r="F23" s="36" t="s">
        <v>71</v>
      </c>
      <c r="G23" s="36">
        <v>5</v>
      </c>
      <c r="H23" s="36">
        <v>12</v>
      </c>
      <c r="I23" s="36" t="s">
        <v>274</v>
      </c>
      <c r="J23" s="37">
        <v>8227016.25</v>
      </c>
      <c r="K23" s="38" t="s">
        <v>277</v>
      </c>
      <c r="L23" s="37">
        <v>3800361.75</v>
      </c>
      <c r="M23" s="38" t="s">
        <v>277</v>
      </c>
      <c r="N23" s="37">
        <v>0</v>
      </c>
      <c r="O23" s="38"/>
    </row>
    <row r="24" spans="1:15" ht="31.5" x14ac:dyDescent="0.25">
      <c r="A24" s="36">
        <v>68</v>
      </c>
      <c r="B24" s="36" t="s">
        <v>114</v>
      </c>
      <c r="C24" s="39" t="s">
        <v>291</v>
      </c>
      <c r="D24" s="36">
        <v>6755</v>
      </c>
      <c r="E24" s="36">
        <v>2024</v>
      </c>
      <c r="F24" s="36" t="s">
        <v>71</v>
      </c>
      <c r="G24" s="36">
        <v>5</v>
      </c>
      <c r="H24" s="36">
        <v>12</v>
      </c>
      <c r="I24" s="36" t="s">
        <v>274</v>
      </c>
      <c r="J24" s="37">
        <v>2713410.47</v>
      </c>
      <c r="K24" s="38"/>
      <c r="L24" s="37">
        <v>1421954.18</v>
      </c>
      <c r="M24" s="38"/>
      <c r="N24" s="37">
        <v>0</v>
      </c>
      <c r="O24" s="38"/>
    </row>
    <row r="25" spans="1:15" ht="31.5" x14ac:dyDescent="0.25">
      <c r="A25" s="39">
        <v>14496</v>
      </c>
      <c r="B25" s="39" t="s">
        <v>113</v>
      </c>
      <c r="C25" s="39" t="s">
        <v>291</v>
      </c>
      <c r="D25" s="39">
        <v>6755</v>
      </c>
      <c r="E25" s="39">
        <v>2024</v>
      </c>
      <c r="F25" s="39" t="s">
        <v>71</v>
      </c>
      <c r="G25" s="39">
        <v>5</v>
      </c>
      <c r="H25" s="39">
        <v>12</v>
      </c>
      <c r="I25" s="39" t="s">
        <v>274</v>
      </c>
      <c r="J25" s="40">
        <v>11809092.800000001</v>
      </c>
      <c r="K25" s="41"/>
      <c r="L25" s="40">
        <v>7383745.46</v>
      </c>
      <c r="M25" s="41"/>
      <c r="N25" s="40">
        <v>0</v>
      </c>
      <c r="O25" s="41"/>
    </row>
    <row r="26" spans="1:15" ht="31.5" x14ac:dyDescent="0.25">
      <c r="A26" s="39">
        <v>73</v>
      </c>
      <c r="B26" s="39" t="s">
        <v>135</v>
      </c>
      <c r="C26" s="39" t="s">
        <v>291</v>
      </c>
      <c r="D26" s="39">
        <v>12807</v>
      </c>
      <c r="E26" s="39">
        <v>2024</v>
      </c>
      <c r="F26" s="39" t="s">
        <v>71</v>
      </c>
      <c r="G26" s="39">
        <v>5</v>
      </c>
      <c r="H26" s="39">
        <v>12</v>
      </c>
      <c r="I26" s="39" t="s">
        <v>274</v>
      </c>
      <c r="J26" s="40">
        <v>37095</v>
      </c>
      <c r="K26" s="41" t="s">
        <v>275</v>
      </c>
      <c r="L26" s="40">
        <v>321373.75</v>
      </c>
      <c r="M26" s="41" t="s">
        <v>275</v>
      </c>
      <c r="N26" s="40">
        <v>1018248</v>
      </c>
      <c r="O26" s="41"/>
    </row>
    <row r="27" spans="1:15" ht="31.5" x14ac:dyDescent="0.25">
      <c r="A27" s="36">
        <v>77</v>
      </c>
      <c r="B27" s="36" t="s">
        <v>180</v>
      </c>
      <c r="C27" s="39" t="s">
        <v>291</v>
      </c>
      <c r="D27" s="36">
        <v>12767</v>
      </c>
      <c r="E27" s="36">
        <v>2024</v>
      </c>
      <c r="F27" s="36" t="s">
        <v>71</v>
      </c>
      <c r="G27" s="36">
        <v>5</v>
      </c>
      <c r="H27" s="36">
        <v>12</v>
      </c>
      <c r="I27" s="36" t="s">
        <v>274</v>
      </c>
      <c r="J27" s="37">
        <v>315584</v>
      </c>
      <c r="K27" s="38" t="s">
        <v>275</v>
      </c>
      <c r="L27" s="37">
        <v>178233</v>
      </c>
      <c r="M27" s="38" t="s">
        <v>280</v>
      </c>
      <c r="N27" s="37">
        <v>195870</v>
      </c>
      <c r="O27" s="38" t="s">
        <v>275</v>
      </c>
    </row>
    <row r="28" spans="1:15" ht="31.5" x14ac:dyDescent="0.25">
      <c r="A28" s="36">
        <v>6546</v>
      </c>
      <c r="B28" s="36" t="s">
        <v>160</v>
      </c>
      <c r="C28" s="39" t="s">
        <v>291</v>
      </c>
      <c r="D28" s="36">
        <v>16665</v>
      </c>
      <c r="E28" s="36">
        <v>2024</v>
      </c>
      <c r="F28" s="36" t="s">
        <v>71</v>
      </c>
      <c r="G28" s="36">
        <v>5</v>
      </c>
      <c r="H28" s="36">
        <v>12</v>
      </c>
      <c r="I28" s="36" t="s">
        <v>274</v>
      </c>
      <c r="J28" s="37">
        <v>7871587.2199999997</v>
      </c>
      <c r="K28" s="38" t="s">
        <v>277</v>
      </c>
      <c r="L28" s="37">
        <v>3638594.85</v>
      </c>
      <c r="M28" s="38" t="s">
        <v>277</v>
      </c>
      <c r="N28" s="37">
        <v>0</v>
      </c>
      <c r="O28" s="38" t="s">
        <v>277</v>
      </c>
    </row>
    <row r="29" spans="1:15" ht="31.5" x14ac:dyDescent="0.25">
      <c r="A29" s="39">
        <v>83</v>
      </c>
      <c r="B29" s="39" t="s">
        <v>141</v>
      </c>
      <c r="C29" s="39" t="s">
        <v>291</v>
      </c>
      <c r="D29" s="39">
        <v>13156</v>
      </c>
      <c r="E29" s="39">
        <v>2024</v>
      </c>
      <c r="F29" s="39" t="s">
        <v>71</v>
      </c>
      <c r="G29" s="39">
        <v>5</v>
      </c>
      <c r="H29" s="39">
        <v>12</v>
      </c>
      <c r="I29" s="39" t="s">
        <v>274</v>
      </c>
      <c r="J29" s="40">
        <v>10038555</v>
      </c>
      <c r="K29" s="41" t="s">
        <v>275</v>
      </c>
      <c r="L29" s="40">
        <v>3163730</v>
      </c>
      <c r="M29" s="41" t="s">
        <v>275</v>
      </c>
      <c r="N29" s="40">
        <v>5829696</v>
      </c>
      <c r="O29" s="41" t="s">
        <v>275</v>
      </c>
    </row>
    <row r="30" spans="1:15" ht="31.5" x14ac:dyDescent="0.25">
      <c r="A30" s="39">
        <v>85</v>
      </c>
      <c r="B30" s="39" t="s">
        <v>127</v>
      </c>
      <c r="C30" s="39" t="s">
        <v>291</v>
      </c>
      <c r="D30" s="39">
        <v>12775</v>
      </c>
      <c r="E30" s="39">
        <v>2024</v>
      </c>
      <c r="F30" s="39" t="s">
        <v>71</v>
      </c>
      <c r="G30" s="39">
        <v>5</v>
      </c>
      <c r="H30" s="39">
        <v>12</v>
      </c>
      <c r="I30" s="39" t="s">
        <v>274</v>
      </c>
      <c r="J30" s="40">
        <v>2811505</v>
      </c>
      <c r="K30" s="41" t="s">
        <v>275</v>
      </c>
      <c r="L30" s="40">
        <v>2878852</v>
      </c>
      <c r="M30" s="41" t="s">
        <v>275</v>
      </c>
      <c r="N30" s="40">
        <v>0</v>
      </c>
      <c r="O30" s="41"/>
    </row>
    <row r="31" spans="1:15" ht="31.5" x14ac:dyDescent="0.25">
      <c r="A31" s="36">
        <v>133</v>
      </c>
      <c r="B31" s="36" t="s">
        <v>112</v>
      </c>
      <c r="C31" s="39" t="s">
        <v>291</v>
      </c>
      <c r="D31" s="36">
        <v>6755</v>
      </c>
      <c r="E31" s="36">
        <v>2024</v>
      </c>
      <c r="F31" s="36" t="s">
        <v>71</v>
      </c>
      <c r="G31" s="36">
        <v>5</v>
      </c>
      <c r="H31" s="36">
        <v>12</v>
      </c>
      <c r="I31" s="36" t="s">
        <v>274</v>
      </c>
      <c r="J31" s="37">
        <v>7217785.3899999997</v>
      </c>
      <c r="K31" s="38"/>
      <c r="L31" s="37">
        <v>2397828.58</v>
      </c>
      <c r="M31" s="38"/>
      <c r="N31" s="37">
        <v>0</v>
      </c>
      <c r="O31" s="38"/>
    </row>
    <row r="32" spans="1:15" ht="31.5" x14ac:dyDescent="0.25">
      <c r="A32" s="39">
        <v>88</v>
      </c>
      <c r="B32" s="39" t="s">
        <v>84</v>
      </c>
      <c r="C32" s="39" t="s">
        <v>291</v>
      </c>
      <c r="D32" s="39">
        <v>3791</v>
      </c>
      <c r="E32" s="39">
        <v>2024</v>
      </c>
      <c r="F32" s="39" t="s">
        <v>71</v>
      </c>
      <c r="G32" s="39">
        <v>5</v>
      </c>
      <c r="H32" s="39">
        <v>12</v>
      </c>
      <c r="I32" s="39" t="s">
        <v>274</v>
      </c>
      <c r="J32" s="40">
        <v>4381738.68</v>
      </c>
      <c r="K32" s="41"/>
      <c r="L32" s="40">
        <v>8183360.6200000001</v>
      </c>
      <c r="M32" s="41"/>
      <c r="N32" s="40">
        <v>1010205.39</v>
      </c>
      <c r="O32" s="41"/>
    </row>
    <row r="33" spans="1:15" ht="31.5" x14ac:dyDescent="0.25">
      <c r="A33" s="39">
        <v>89</v>
      </c>
      <c r="B33" s="39" t="s">
        <v>86</v>
      </c>
      <c r="C33" s="39" t="s">
        <v>291</v>
      </c>
      <c r="D33" s="39">
        <v>3791</v>
      </c>
      <c r="E33" s="39">
        <v>2024</v>
      </c>
      <c r="F33" s="39" t="s">
        <v>71</v>
      </c>
      <c r="G33" s="39">
        <v>5</v>
      </c>
      <c r="H33" s="39">
        <v>12</v>
      </c>
      <c r="I33" s="39" t="s">
        <v>274</v>
      </c>
      <c r="J33" s="40">
        <v>2709747</v>
      </c>
      <c r="K33" s="41"/>
      <c r="L33" s="40">
        <v>2386462</v>
      </c>
      <c r="M33" s="41"/>
      <c r="N33" s="40">
        <v>0</v>
      </c>
      <c r="O33" s="41"/>
    </row>
    <row r="34" spans="1:15" ht="31.5" x14ac:dyDescent="0.25">
      <c r="A34" s="39">
        <v>91</v>
      </c>
      <c r="B34" s="39" t="s">
        <v>78</v>
      </c>
      <c r="C34" s="39" t="s">
        <v>291</v>
      </c>
      <c r="D34" s="39">
        <v>3791</v>
      </c>
      <c r="E34" s="39">
        <v>2024</v>
      </c>
      <c r="F34" s="39" t="s">
        <v>71</v>
      </c>
      <c r="G34" s="39">
        <v>5</v>
      </c>
      <c r="H34" s="39">
        <v>12</v>
      </c>
      <c r="I34" s="39" t="s">
        <v>274</v>
      </c>
      <c r="J34" s="40">
        <v>30288336.579999998</v>
      </c>
      <c r="K34" s="41"/>
      <c r="L34" s="40">
        <v>29985984.859999999</v>
      </c>
      <c r="M34" s="41"/>
      <c r="N34" s="40">
        <v>0</v>
      </c>
      <c r="O34" s="41"/>
    </row>
    <row r="35" spans="1:15" ht="31.5" x14ac:dyDescent="0.25">
      <c r="A35" s="36">
        <v>3111</v>
      </c>
      <c r="B35" s="36" t="s">
        <v>128</v>
      </c>
      <c r="C35" s="39" t="s">
        <v>291</v>
      </c>
      <c r="D35" s="36">
        <v>12775</v>
      </c>
      <c r="E35" s="36">
        <v>2024</v>
      </c>
      <c r="F35" s="36" t="s">
        <v>71</v>
      </c>
      <c r="G35" s="36">
        <v>5</v>
      </c>
      <c r="H35" s="36">
        <v>12</v>
      </c>
      <c r="I35" s="36" t="s">
        <v>274</v>
      </c>
      <c r="J35" s="37">
        <v>1923576</v>
      </c>
      <c r="K35" s="38" t="s">
        <v>275</v>
      </c>
      <c r="L35" s="37">
        <v>1740173</v>
      </c>
      <c r="M35" s="38" t="s">
        <v>275</v>
      </c>
      <c r="N35" s="37">
        <v>2386862</v>
      </c>
      <c r="O35" s="38" t="s">
        <v>275</v>
      </c>
    </row>
    <row r="36" spans="1:15" ht="31.5" x14ac:dyDescent="0.25">
      <c r="A36" s="39">
        <v>6547</v>
      </c>
      <c r="B36" s="39" t="s">
        <v>187</v>
      </c>
      <c r="C36" s="39" t="s">
        <v>291</v>
      </c>
      <c r="D36" s="39">
        <v>14288</v>
      </c>
      <c r="E36" s="39">
        <v>2024</v>
      </c>
      <c r="F36" s="39" t="s">
        <v>186</v>
      </c>
      <c r="G36" s="39">
        <v>5</v>
      </c>
      <c r="H36" s="39">
        <v>12</v>
      </c>
      <c r="I36" s="39" t="s">
        <v>282</v>
      </c>
      <c r="J36" s="40">
        <v>2468376</v>
      </c>
      <c r="K36" s="41" t="s">
        <v>277</v>
      </c>
      <c r="L36" s="40">
        <v>878672</v>
      </c>
      <c r="M36" s="41"/>
      <c r="N36" s="40">
        <v>0</v>
      </c>
      <c r="O36" s="41"/>
    </row>
    <row r="37" spans="1:15" ht="31.5" x14ac:dyDescent="0.25">
      <c r="A37" s="39">
        <v>3110</v>
      </c>
      <c r="B37" s="39" t="s">
        <v>96</v>
      </c>
      <c r="C37" s="39" t="s">
        <v>291</v>
      </c>
      <c r="D37" s="39">
        <v>3888</v>
      </c>
      <c r="E37" s="39">
        <v>2024</v>
      </c>
      <c r="F37" s="39" t="s">
        <v>97</v>
      </c>
      <c r="G37" s="39">
        <v>5</v>
      </c>
      <c r="H37" s="39">
        <v>12</v>
      </c>
      <c r="I37" s="39" t="s">
        <v>278</v>
      </c>
      <c r="J37" s="40">
        <v>3064111.19</v>
      </c>
      <c r="K37" s="41" t="s">
        <v>277</v>
      </c>
      <c r="L37" s="40">
        <v>1709738.78000001</v>
      </c>
      <c r="M37" s="41" t="s">
        <v>277</v>
      </c>
      <c r="N37" s="40">
        <v>1287143</v>
      </c>
      <c r="O37" s="41" t="s">
        <v>275</v>
      </c>
    </row>
    <row r="38" spans="1:15" ht="31.5" x14ac:dyDescent="0.25">
      <c r="A38" s="36">
        <v>97</v>
      </c>
      <c r="B38" s="36" t="s">
        <v>144</v>
      </c>
      <c r="C38" s="39" t="s">
        <v>291</v>
      </c>
      <c r="D38" s="36">
        <v>13157</v>
      </c>
      <c r="E38" s="36">
        <v>2024</v>
      </c>
      <c r="F38" s="36" t="s">
        <v>71</v>
      </c>
      <c r="G38" s="36">
        <v>5</v>
      </c>
      <c r="H38" s="36">
        <v>12</v>
      </c>
      <c r="I38" s="36" t="s">
        <v>274</v>
      </c>
      <c r="J38" s="37">
        <v>2966713</v>
      </c>
      <c r="K38" s="38" t="s">
        <v>275</v>
      </c>
      <c r="L38" s="37">
        <v>843591</v>
      </c>
      <c r="M38" s="38" t="s">
        <v>275</v>
      </c>
      <c r="N38" s="37">
        <v>0</v>
      </c>
      <c r="O38" s="38"/>
    </row>
    <row r="39" spans="1:15" ht="31.5" x14ac:dyDescent="0.25">
      <c r="A39" s="1">
        <v>99</v>
      </c>
      <c r="B39" s="1" t="s">
        <v>201</v>
      </c>
      <c r="C39" s="39" t="s">
        <v>291</v>
      </c>
      <c r="D39" s="1">
        <v>11273</v>
      </c>
      <c r="E39" s="1">
        <v>2024</v>
      </c>
      <c r="F39" s="1" t="s">
        <v>97</v>
      </c>
      <c r="G39" s="1">
        <v>3</v>
      </c>
      <c r="H39" s="1">
        <v>9</v>
      </c>
      <c r="I39" s="1" t="s">
        <v>284</v>
      </c>
      <c r="J39" s="2">
        <v>482633.52776000003</v>
      </c>
      <c r="K39" s="42"/>
      <c r="L39" s="2">
        <v>2144.3125</v>
      </c>
      <c r="M39" s="42"/>
      <c r="N39" s="2">
        <v>0</v>
      </c>
      <c r="O39" s="42"/>
    </row>
    <row r="40" spans="1:15" ht="31.5" x14ac:dyDescent="0.25">
      <c r="A40" s="36">
        <v>100</v>
      </c>
      <c r="B40" s="36" t="s">
        <v>158</v>
      </c>
      <c r="C40" s="39" t="s">
        <v>291</v>
      </c>
      <c r="D40" s="36">
        <v>16665</v>
      </c>
      <c r="E40" s="36">
        <v>2024</v>
      </c>
      <c r="F40" s="36" t="s">
        <v>71</v>
      </c>
      <c r="G40" s="36">
        <v>5</v>
      </c>
      <c r="H40" s="36">
        <v>12</v>
      </c>
      <c r="I40" s="36" t="s">
        <v>274</v>
      </c>
      <c r="J40" s="37">
        <v>8657383.4232952092</v>
      </c>
      <c r="K40" s="38" t="s">
        <v>277</v>
      </c>
      <c r="L40" s="37">
        <v>3864245.8967047902</v>
      </c>
      <c r="M40" s="38" t="s">
        <v>277</v>
      </c>
      <c r="N40" s="37">
        <v>0</v>
      </c>
      <c r="O40" s="38" t="s">
        <v>277</v>
      </c>
    </row>
    <row r="41" spans="1:15" ht="31.5" x14ac:dyDescent="0.25">
      <c r="A41" s="36">
        <v>101</v>
      </c>
      <c r="B41" s="36" t="s">
        <v>85</v>
      </c>
      <c r="C41" s="39" t="s">
        <v>291</v>
      </c>
      <c r="D41" s="36">
        <v>3791</v>
      </c>
      <c r="E41" s="36">
        <v>2024</v>
      </c>
      <c r="F41" s="36" t="s">
        <v>71</v>
      </c>
      <c r="G41" s="36">
        <v>5</v>
      </c>
      <c r="H41" s="36">
        <v>12</v>
      </c>
      <c r="I41" s="36" t="s">
        <v>274</v>
      </c>
      <c r="J41" s="37">
        <v>5086497.03</v>
      </c>
      <c r="K41" s="38"/>
      <c r="L41" s="37">
        <v>3598331.41</v>
      </c>
      <c r="M41" s="38"/>
      <c r="N41" s="37">
        <v>1762120.27</v>
      </c>
      <c r="O41" s="38"/>
    </row>
    <row r="42" spans="1:15" ht="31.5" x14ac:dyDescent="0.25">
      <c r="A42" s="3">
        <v>11467</v>
      </c>
      <c r="B42" s="3" t="s">
        <v>200</v>
      </c>
      <c r="C42" s="39" t="s">
        <v>291</v>
      </c>
      <c r="D42" s="3">
        <v>11273</v>
      </c>
      <c r="E42" s="3">
        <v>2024</v>
      </c>
      <c r="F42" s="3" t="s">
        <v>97</v>
      </c>
      <c r="G42" s="3">
        <v>3</v>
      </c>
      <c r="H42" s="3">
        <v>9</v>
      </c>
      <c r="I42" s="3" t="s">
        <v>284</v>
      </c>
      <c r="J42" s="4">
        <v>45492.5</v>
      </c>
      <c r="K42" s="43"/>
      <c r="L42" s="4">
        <v>0</v>
      </c>
      <c r="M42" s="43"/>
      <c r="N42" s="4">
        <v>0</v>
      </c>
      <c r="O42" s="43"/>
    </row>
    <row r="43" spans="1:15" ht="31.5" x14ac:dyDescent="0.25">
      <c r="A43" s="39">
        <v>103</v>
      </c>
      <c r="B43" s="39" t="s">
        <v>159</v>
      </c>
      <c r="C43" s="39" t="s">
        <v>291</v>
      </c>
      <c r="D43" s="39">
        <v>16665</v>
      </c>
      <c r="E43" s="39">
        <v>2024</v>
      </c>
      <c r="F43" s="39" t="s">
        <v>71</v>
      </c>
      <c r="G43" s="39">
        <v>5</v>
      </c>
      <c r="H43" s="39">
        <v>12</v>
      </c>
      <c r="I43" s="39" t="s">
        <v>274</v>
      </c>
      <c r="J43" s="40">
        <v>2554660</v>
      </c>
      <c r="K43" s="41" t="s">
        <v>277</v>
      </c>
      <c r="L43" s="40">
        <v>1097087</v>
      </c>
      <c r="M43" s="41" t="s">
        <v>277</v>
      </c>
      <c r="N43" s="40">
        <v>0</v>
      </c>
      <c r="O43" s="41" t="s">
        <v>277</v>
      </c>
    </row>
    <row r="44" spans="1:15" ht="31.5" x14ac:dyDescent="0.25">
      <c r="A44" s="39">
        <v>105</v>
      </c>
      <c r="B44" s="39" t="s">
        <v>82</v>
      </c>
      <c r="C44" s="39" t="s">
        <v>291</v>
      </c>
      <c r="D44" s="39">
        <v>3791</v>
      </c>
      <c r="E44" s="39">
        <v>2024</v>
      </c>
      <c r="F44" s="39" t="s">
        <v>71</v>
      </c>
      <c r="G44" s="39">
        <v>5</v>
      </c>
      <c r="H44" s="39">
        <v>12</v>
      </c>
      <c r="I44" s="39" t="s">
        <v>274</v>
      </c>
      <c r="J44" s="40">
        <v>10212160.289999999</v>
      </c>
      <c r="K44" s="41"/>
      <c r="L44" s="40">
        <v>14908971.91</v>
      </c>
      <c r="M44" s="41"/>
      <c r="N44" s="40">
        <v>0</v>
      </c>
      <c r="O44" s="41"/>
    </row>
    <row r="45" spans="1:15" ht="31.5" x14ac:dyDescent="0.25">
      <c r="A45" s="36">
        <v>345</v>
      </c>
      <c r="B45" s="36" t="s">
        <v>81</v>
      </c>
      <c r="C45" s="39" t="s">
        <v>291</v>
      </c>
      <c r="D45" s="36">
        <v>3791</v>
      </c>
      <c r="E45" s="36">
        <v>2024</v>
      </c>
      <c r="F45" s="36" t="s">
        <v>71</v>
      </c>
      <c r="G45" s="36">
        <v>5</v>
      </c>
      <c r="H45" s="36">
        <v>12</v>
      </c>
      <c r="I45" s="36" t="s">
        <v>274</v>
      </c>
      <c r="J45" s="37">
        <v>26892811.59</v>
      </c>
      <c r="K45" s="38"/>
      <c r="L45" s="37">
        <v>15553818.199999999</v>
      </c>
      <c r="M45" s="38"/>
      <c r="N45" s="37">
        <v>0</v>
      </c>
      <c r="O45" s="38"/>
    </row>
    <row r="46" spans="1:15" ht="31.5" x14ac:dyDescent="0.25">
      <c r="A46" s="39">
        <v>3112</v>
      </c>
      <c r="B46" s="39" t="s">
        <v>161</v>
      </c>
      <c r="C46" s="39" t="s">
        <v>291</v>
      </c>
      <c r="D46" s="39">
        <v>16665</v>
      </c>
      <c r="E46" s="39">
        <v>2024</v>
      </c>
      <c r="F46" s="39" t="s">
        <v>71</v>
      </c>
      <c r="G46" s="39">
        <v>5</v>
      </c>
      <c r="H46" s="39">
        <v>12</v>
      </c>
      <c r="I46" s="39" t="s">
        <v>274</v>
      </c>
      <c r="J46" s="40">
        <v>14443320.5479452</v>
      </c>
      <c r="K46" s="41" t="s">
        <v>277</v>
      </c>
      <c r="L46" s="40">
        <v>4521510.1520547997</v>
      </c>
      <c r="M46" s="41" t="s">
        <v>277</v>
      </c>
      <c r="N46" s="40">
        <v>0</v>
      </c>
      <c r="O46" s="41" t="s">
        <v>277</v>
      </c>
    </row>
    <row r="47" spans="1:15" ht="31.5" x14ac:dyDescent="0.25">
      <c r="A47" s="36">
        <v>127</v>
      </c>
      <c r="B47" s="36" t="s">
        <v>98</v>
      </c>
      <c r="C47" s="39" t="s">
        <v>291</v>
      </c>
      <c r="D47" s="36">
        <v>3888</v>
      </c>
      <c r="E47" s="36">
        <v>2024</v>
      </c>
      <c r="F47" s="36" t="s">
        <v>97</v>
      </c>
      <c r="G47" s="36">
        <v>5</v>
      </c>
      <c r="H47" s="36">
        <v>12</v>
      </c>
      <c r="I47" s="36" t="s">
        <v>278</v>
      </c>
      <c r="J47" s="37">
        <v>3924207.74999998</v>
      </c>
      <c r="K47" s="38" t="s">
        <v>277</v>
      </c>
      <c r="L47" s="37">
        <v>2487833.94999988</v>
      </c>
      <c r="M47" s="38" t="s">
        <v>277</v>
      </c>
      <c r="N47" s="37">
        <v>3528618</v>
      </c>
      <c r="O47" s="38" t="s">
        <v>275</v>
      </c>
    </row>
    <row r="48" spans="1:15" ht="31.5" x14ac:dyDescent="0.25">
      <c r="A48" s="39">
        <v>6963</v>
      </c>
      <c r="B48" s="39" t="s">
        <v>183</v>
      </c>
      <c r="C48" s="39" t="s">
        <v>291</v>
      </c>
      <c r="D48" s="39">
        <v>13158</v>
      </c>
      <c r="E48" s="39">
        <v>2024</v>
      </c>
      <c r="F48" s="39" t="s">
        <v>97</v>
      </c>
      <c r="G48" s="39">
        <v>5</v>
      </c>
      <c r="H48" s="39">
        <v>12</v>
      </c>
      <c r="I48" s="39" t="s">
        <v>278</v>
      </c>
      <c r="J48" s="40">
        <v>643882.25</v>
      </c>
      <c r="K48" s="41" t="s">
        <v>275</v>
      </c>
      <c r="L48" s="40">
        <v>0</v>
      </c>
      <c r="M48" s="41"/>
      <c r="N48" s="40">
        <v>33512</v>
      </c>
      <c r="O48" s="41" t="s">
        <v>275</v>
      </c>
    </row>
    <row r="49" spans="1:15" ht="31.5" x14ac:dyDescent="0.25">
      <c r="A49" s="36">
        <v>25</v>
      </c>
      <c r="B49" s="36" t="s">
        <v>117</v>
      </c>
      <c r="C49" s="39" t="s">
        <v>291</v>
      </c>
      <c r="D49" s="36">
        <v>9991</v>
      </c>
      <c r="E49" s="36">
        <v>2024</v>
      </c>
      <c r="F49" s="36" t="s">
        <v>71</v>
      </c>
      <c r="G49" s="36">
        <v>5</v>
      </c>
      <c r="H49" s="36">
        <v>12</v>
      </c>
      <c r="I49" s="36" t="s">
        <v>274</v>
      </c>
      <c r="J49" s="37">
        <v>3341406</v>
      </c>
      <c r="K49" s="38" t="s">
        <v>275</v>
      </c>
      <c r="L49" s="37">
        <v>431953</v>
      </c>
      <c r="M49" s="38"/>
      <c r="N49" s="37">
        <v>16488443</v>
      </c>
      <c r="O49" s="38" t="s">
        <v>277</v>
      </c>
    </row>
    <row r="50" spans="1:15" ht="31.5" x14ac:dyDescent="0.25">
      <c r="A50" s="39">
        <v>122</v>
      </c>
      <c r="B50" s="39" t="s">
        <v>120</v>
      </c>
      <c r="C50" s="39" t="s">
        <v>291</v>
      </c>
      <c r="D50" s="39">
        <v>12759</v>
      </c>
      <c r="E50" s="39">
        <v>2024</v>
      </c>
      <c r="F50" s="39" t="s">
        <v>71</v>
      </c>
      <c r="G50" s="39">
        <v>5</v>
      </c>
      <c r="H50" s="39">
        <v>12</v>
      </c>
      <c r="I50" s="39" t="s">
        <v>274</v>
      </c>
      <c r="J50" s="40">
        <v>40559602.990000002</v>
      </c>
      <c r="K50" s="41" t="s">
        <v>275</v>
      </c>
      <c r="L50" s="40">
        <v>7856503.9100000001</v>
      </c>
      <c r="M50" s="41" t="s">
        <v>275</v>
      </c>
      <c r="N50" s="40">
        <v>3926928.43</v>
      </c>
      <c r="O50" s="41" t="s">
        <v>275</v>
      </c>
    </row>
    <row r="51" spans="1:15" ht="31.5" x14ac:dyDescent="0.25">
      <c r="A51" s="36">
        <v>3113</v>
      </c>
      <c r="B51" s="36" t="s">
        <v>102</v>
      </c>
      <c r="C51" s="39" t="s">
        <v>291</v>
      </c>
      <c r="D51" s="36">
        <v>4027</v>
      </c>
      <c r="E51" s="36">
        <v>2024</v>
      </c>
      <c r="F51" s="36" t="s">
        <v>71</v>
      </c>
      <c r="G51" s="36">
        <v>5</v>
      </c>
      <c r="H51" s="36">
        <v>12</v>
      </c>
      <c r="I51" s="36" t="s">
        <v>274</v>
      </c>
      <c r="J51" s="37">
        <v>14032534.994999999</v>
      </c>
      <c r="K51" s="38" t="s">
        <v>277</v>
      </c>
      <c r="L51" s="37">
        <v>2744286.0766666699</v>
      </c>
      <c r="M51" s="38" t="s">
        <v>277</v>
      </c>
      <c r="N51" s="37">
        <v>5620207.3300000001</v>
      </c>
      <c r="O51" s="38" t="s">
        <v>275</v>
      </c>
    </row>
    <row r="52" spans="1:15" ht="31.5" x14ac:dyDescent="0.25">
      <c r="A52" s="3">
        <v>42</v>
      </c>
      <c r="B52" s="3" t="s">
        <v>194</v>
      </c>
      <c r="C52" s="39" t="s">
        <v>291</v>
      </c>
      <c r="D52" s="3">
        <v>11273</v>
      </c>
      <c r="E52" s="3">
        <v>2024</v>
      </c>
      <c r="F52" s="3" t="s">
        <v>97</v>
      </c>
      <c r="G52" s="3">
        <v>3</v>
      </c>
      <c r="H52" s="3">
        <v>9</v>
      </c>
      <c r="I52" s="3" t="s">
        <v>284</v>
      </c>
      <c r="J52" s="4">
        <v>9500</v>
      </c>
      <c r="K52" s="43"/>
      <c r="L52" s="4">
        <v>0</v>
      </c>
      <c r="M52" s="43"/>
      <c r="N52" s="4">
        <v>0</v>
      </c>
      <c r="O52" s="43"/>
    </row>
    <row r="53" spans="1:15" ht="31.5" x14ac:dyDescent="0.25">
      <c r="A53" s="1">
        <v>8701</v>
      </c>
      <c r="B53" s="1" t="s">
        <v>195</v>
      </c>
      <c r="C53" s="39" t="s">
        <v>291</v>
      </c>
      <c r="D53" s="1">
        <v>11273</v>
      </c>
      <c r="E53" s="1">
        <v>2024</v>
      </c>
      <c r="F53" s="1" t="s">
        <v>97</v>
      </c>
      <c r="G53" s="1">
        <v>3</v>
      </c>
      <c r="H53" s="1">
        <v>9</v>
      </c>
      <c r="I53" s="1" t="s">
        <v>284</v>
      </c>
      <c r="J53" s="2">
        <v>1097562.4498680001</v>
      </c>
      <c r="K53" s="42"/>
      <c r="L53" s="2">
        <v>400</v>
      </c>
      <c r="M53" s="42"/>
      <c r="N53" s="2">
        <v>0</v>
      </c>
      <c r="O53" s="42"/>
    </row>
    <row r="54" spans="1:15" ht="31.5" x14ac:dyDescent="0.25">
      <c r="A54" s="1">
        <v>75</v>
      </c>
      <c r="B54" s="1" t="s">
        <v>196</v>
      </c>
      <c r="C54" s="39" t="s">
        <v>291</v>
      </c>
      <c r="D54" s="1">
        <v>11273</v>
      </c>
      <c r="E54" s="1">
        <v>2024</v>
      </c>
      <c r="F54" s="1" t="s">
        <v>97</v>
      </c>
      <c r="G54" s="1">
        <v>3</v>
      </c>
      <c r="H54" s="1">
        <v>9</v>
      </c>
      <c r="I54" s="1" t="s">
        <v>284</v>
      </c>
      <c r="J54" s="2">
        <v>754563.64159999997</v>
      </c>
      <c r="K54" s="42"/>
      <c r="L54" s="2">
        <v>78750.274000000005</v>
      </c>
      <c r="M54" s="42"/>
      <c r="N54" s="2">
        <v>0</v>
      </c>
      <c r="O54" s="42"/>
    </row>
    <row r="55" spans="1:15" ht="31.5" x14ac:dyDescent="0.25">
      <c r="A55" s="1">
        <v>41</v>
      </c>
      <c r="B55" s="1" t="s">
        <v>197</v>
      </c>
      <c r="C55" s="39" t="s">
        <v>291</v>
      </c>
      <c r="D55" s="1">
        <v>11273</v>
      </c>
      <c r="E55" s="1">
        <v>2024</v>
      </c>
      <c r="F55" s="1" t="s">
        <v>97</v>
      </c>
      <c r="G55" s="1">
        <v>3</v>
      </c>
      <c r="H55" s="1">
        <v>9</v>
      </c>
      <c r="I55" s="1" t="s">
        <v>284</v>
      </c>
      <c r="J55" s="2">
        <v>0</v>
      </c>
      <c r="K55" s="42"/>
      <c r="L55" s="2">
        <v>0</v>
      </c>
      <c r="M55" s="42"/>
      <c r="N55" s="2">
        <v>0</v>
      </c>
      <c r="O55" s="42"/>
    </row>
    <row r="56" spans="1:15" ht="31.5" x14ac:dyDescent="0.25">
      <c r="A56" s="3">
        <v>114</v>
      </c>
      <c r="B56" s="3" t="s">
        <v>198</v>
      </c>
      <c r="C56" s="39" t="s">
        <v>291</v>
      </c>
      <c r="D56" s="3">
        <v>11273</v>
      </c>
      <c r="E56" s="3">
        <v>2024</v>
      </c>
      <c r="F56" s="3" t="s">
        <v>97</v>
      </c>
      <c r="G56" s="3">
        <v>3</v>
      </c>
      <c r="H56" s="3">
        <v>9</v>
      </c>
      <c r="I56" s="3" t="s">
        <v>284</v>
      </c>
      <c r="J56" s="4">
        <v>94611.648799999995</v>
      </c>
      <c r="K56" s="43"/>
      <c r="L56" s="4">
        <v>0</v>
      </c>
      <c r="M56" s="43"/>
      <c r="N56" s="4">
        <v>0</v>
      </c>
      <c r="O56" s="43"/>
    </row>
    <row r="57" spans="1:15" ht="31.5" x14ac:dyDescent="0.25">
      <c r="A57" s="3">
        <v>126</v>
      </c>
      <c r="B57" s="3" t="s">
        <v>199</v>
      </c>
      <c r="C57" s="39" t="s">
        <v>291</v>
      </c>
      <c r="D57" s="3">
        <v>11273</v>
      </c>
      <c r="E57" s="3">
        <v>2024</v>
      </c>
      <c r="F57" s="3" t="s">
        <v>97</v>
      </c>
      <c r="G57" s="3">
        <v>3</v>
      </c>
      <c r="H57" s="3">
        <v>9</v>
      </c>
      <c r="I57" s="3" t="s">
        <v>284</v>
      </c>
      <c r="J57" s="4">
        <v>346076.79752000002</v>
      </c>
      <c r="K57" s="43"/>
      <c r="L57" s="4">
        <v>29432.29608</v>
      </c>
      <c r="M57" s="43"/>
      <c r="N57" s="4">
        <v>0</v>
      </c>
      <c r="O57" s="43"/>
    </row>
    <row r="58" spans="1:15" ht="31.5" x14ac:dyDescent="0.25">
      <c r="A58" s="39">
        <v>129</v>
      </c>
      <c r="B58" s="39" t="s">
        <v>123</v>
      </c>
      <c r="C58" s="39" t="s">
        <v>291</v>
      </c>
      <c r="D58" s="39">
        <v>12773</v>
      </c>
      <c r="E58" s="39">
        <v>2024</v>
      </c>
      <c r="F58" s="39" t="s">
        <v>71</v>
      </c>
      <c r="G58" s="39">
        <v>5</v>
      </c>
      <c r="H58" s="39">
        <v>12</v>
      </c>
      <c r="I58" s="39" t="s">
        <v>274</v>
      </c>
      <c r="J58" s="40">
        <v>1060881.6200000001</v>
      </c>
      <c r="K58" s="41"/>
      <c r="L58" s="40">
        <v>561274.52</v>
      </c>
      <c r="M58" s="41"/>
      <c r="N58" s="40">
        <v>0</v>
      </c>
      <c r="O58" s="41"/>
    </row>
    <row r="59" spans="1:15" ht="31.5" x14ac:dyDescent="0.25">
      <c r="A59" s="36">
        <v>104</v>
      </c>
      <c r="B59" s="36" t="s">
        <v>126</v>
      </c>
      <c r="C59" s="39" t="s">
        <v>291</v>
      </c>
      <c r="D59" s="36">
        <v>12775</v>
      </c>
      <c r="E59" s="36">
        <v>2024</v>
      </c>
      <c r="F59" s="36" t="s">
        <v>71</v>
      </c>
      <c r="G59" s="36">
        <v>5</v>
      </c>
      <c r="H59" s="36">
        <v>12</v>
      </c>
      <c r="I59" s="36" t="s">
        <v>274</v>
      </c>
      <c r="J59" s="37">
        <v>19436616</v>
      </c>
      <c r="K59" s="38" t="s">
        <v>275</v>
      </c>
      <c r="L59" s="37">
        <v>3517786</v>
      </c>
      <c r="M59" s="38" t="s">
        <v>275</v>
      </c>
      <c r="N59" s="37">
        <v>0</v>
      </c>
      <c r="O59" s="38"/>
    </row>
    <row r="60" spans="1:15" ht="31.5" x14ac:dyDescent="0.25">
      <c r="A60" s="39">
        <v>3115</v>
      </c>
      <c r="B60" s="39" t="s">
        <v>111</v>
      </c>
      <c r="C60" s="39" t="s">
        <v>291</v>
      </c>
      <c r="D60" s="39">
        <v>6755</v>
      </c>
      <c r="E60" s="39">
        <v>2024</v>
      </c>
      <c r="F60" s="39" t="s">
        <v>71</v>
      </c>
      <c r="G60" s="39">
        <v>5</v>
      </c>
      <c r="H60" s="39">
        <v>12</v>
      </c>
      <c r="I60" s="39" t="s">
        <v>274</v>
      </c>
      <c r="J60" s="40">
        <v>29920251.079999998</v>
      </c>
      <c r="K60" s="41"/>
      <c r="L60" s="40">
        <v>22882408.190000001</v>
      </c>
      <c r="M60" s="41"/>
      <c r="N60" s="40">
        <v>0</v>
      </c>
      <c r="O60" s="41"/>
    </row>
    <row r="61" spans="1:15" ht="31.5" x14ac:dyDescent="0.25">
      <c r="A61" s="36">
        <v>138</v>
      </c>
      <c r="B61" s="36" t="s">
        <v>162</v>
      </c>
      <c r="C61" s="39" t="s">
        <v>291</v>
      </c>
      <c r="D61" s="36">
        <v>16665</v>
      </c>
      <c r="E61" s="36">
        <v>2024</v>
      </c>
      <c r="F61" s="36" t="s">
        <v>71</v>
      </c>
      <c r="G61" s="36">
        <v>5</v>
      </c>
      <c r="H61" s="36">
        <v>12</v>
      </c>
      <c r="I61" s="36" t="s">
        <v>274</v>
      </c>
      <c r="J61" s="37">
        <v>606218.21</v>
      </c>
      <c r="K61" s="38" t="s">
        <v>277</v>
      </c>
      <c r="L61" s="37">
        <v>362216.81</v>
      </c>
      <c r="M61" s="38" t="s">
        <v>277</v>
      </c>
      <c r="N61" s="37">
        <v>0</v>
      </c>
      <c r="O61" s="38" t="s">
        <v>277</v>
      </c>
    </row>
    <row r="62" spans="1:15" ht="31.5" x14ac:dyDescent="0.25">
      <c r="A62" s="39">
        <v>4066</v>
      </c>
      <c r="B62" s="39" t="s">
        <v>109</v>
      </c>
      <c r="C62" s="39" t="s">
        <v>75</v>
      </c>
      <c r="D62" s="39">
        <v>4066</v>
      </c>
      <c r="E62" s="39">
        <v>2024</v>
      </c>
      <c r="F62" s="39" t="s">
        <v>71</v>
      </c>
      <c r="G62" s="39">
        <v>5</v>
      </c>
      <c r="H62" s="39">
        <v>12</v>
      </c>
      <c r="I62" s="39" t="s">
        <v>274</v>
      </c>
      <c r="J62" s="40">
        <v>37926591</v>
      </c>
      <c r="K62" s="41" t="s">
        <v>275</v>
      </c>
      <c r="L62" s="40">
        <v>7743179</v>
      </c>
      <c r="M62" s="41" t="s">
        <v>275</v>
      </c>
      <c r="N62" s="40">
        <v>5485904</v>
      </c>
      <c r="O62" s="41" t="s">
        <v>275</v>
      </c>
    </row>
    <row r="63" spans="1:15" ht="31.5" x14ac:dyDescent="0.25">
      <c r="A63" s="36">
        <v>3106</v>
      </c>
      <c r="B63" s="36" t="s">
        <v>276</v>
      </c>
      <c r="C63" s="36" t="s">
        <v>75</v>
      </c>
      <c r="D63" s="36">
        <v>3106</v>
      </c>
      <c r="E63" s="36">
        <v>2024</v>
      </c>
      <c r="F63" s="36" t="s">
        <v>71</v>
      </c>
      <c r="G63" s="36">
        <v>5</v>
      </c>
      <c r="H63" s="36">
        <v>12</v>
      </c>
      <c r="I63" s="36" t="s">
        <v>274</v>
      </c>
      <c r="J63" s="37">
        <v>14825794</v>
      </c>
      <c r="K63" s="38" t="s">
        <v>275</v>
      </c>
      <c r="L63" s="37">
        <v>19332288</v>
      </c>
      <c r="M63" s="38" t="s">
        <v>275</v>
      </c>
      <c r="N63" s="37">
        <v>16754809</v>
      </c>
      <c r="O63" s="38" t="s">
        <v>275</v>
      </c>
    </row>
    <row r="64" spans="1:15" ht="31.5" x14ac:dyDescent="0.25">
      <c r="A64" s="36">
        <v>16665</v>
      </c>
      <c r="B64" s="36" t="s">
        <v>164</v>
      </c>
      <c r="C64" s="36" t="s">
        <v>75</v>
      </c>
      <c r="D64" s="36">
        <v>16665</v>
      </c>
      <c r="E64" s="36">
        <v>2024</v>
      </c>
      <c r="F64" s="36" t="s">
        <v>71</v>
      </c>
      <c r="G64" s="36">
        <v>5</v>
      </c>
      <c r="H64" s="36">
        <v>12</v>
      </c>
      <c r="I64" s="36" t="s">
        <v>274</v>
      </c>
      <c r="J64" s="37">
        <v>79194593.411240399</v>
      </c>
      <c r="K64" s="38" t="s">
        <v>277</v>
      </c>
      <c r="L64" s="37">
        <v>37818684.798759602</v>
      </c>
      <c r="M64" s="38" t="s">
        <v>277</v>
      </c>
      <c r="N64" s="37">
        <v>72988260.900000006</v>
      </c>
      <c r="O64" s="38" t="s">
        <v>277</v>
      </c>
    </row>
    <row r="65" spans="1:15" ht="31.5" x14ac:dyDescent="0.25">
      <c r="A65" s="39">
        <v>14286</v>
      </c>
      <c r="B65" s="39" t="s">
        <v>148</v>
      </c>
      <c r="C65" s="39" t="s">
        <v>75</v>
      </c>
      <c r="D65" s="39">
        <v>14286</v>
      </c>
      <c r="E65" s="39">
        <v>2024</v>
      </c>
      <c r="F65" s="39" t="s">
        <v>71</v>
      </c>
      <c r="G65" s="39">
        <v>5</v>
      </c>
      <c r="H65" s="39">
        <v>12</v>
      </c>
      <c r="I65" s="39" t="s">
        <v>274</v>
      </c>
      <c r="J65" s="40">
        <v>38640057.051428601</v>
      </c>
      <c r="K65" s="41" t="s">
        <v>277</v>
      </c>
      <c r="L65" s="40">
        <v>33734481.560157098</v>
      </c>
      <c r="M65" s="41" t="s">
        <v>277</v>
      </c>
      <c r="N65" s="40">
        <v>937566.45</v>
      </c>
      <c r="O65" s="41" t="s">
        <v>277</v>
      </c>
    </row>
    <row r="66" spans="1:15" ht="31.5" x14ac:dyDescent="0.25">
      <c r="A66" s="36">
        <v>14287</v>
      </c>
      <c r="B66" s="36" t="s">
        <v>151</v>
      </c>
      <c r="C66" s="36" t="s">
        <v>75</v>
      </c>
      <c r="D66" s="36">
        <v>14287</v>
      </c>
      <c r="E66" s="36">
        <v>2024</v>
      </c>
      <c r="F66" s="36" t="s">
        <v>71</v>
      </c>
      <c r="G66" s="36">
        <v>5</v>
      </c>
      <c r="H66" s="36">
        <v>12</v>
      </c>
      <c r="I66" s="36" t="s">
        <v>274</v>
      </c>
      <c r="J66" s="37">
        <v>24703620</v>
      </c>
      <c r="K66" s="38" t="s">
        <v>277</v>
      </c>
      <c r="L66" s="37">
        <v>19323733</v>
      </c>
      <c r="M66" s="38" t="s">
        <v>277</v>
      </c>
      <c r="N66" s="37">
        <v>4987744</v>
      </c>
      <c r="O66" s="38" t="s">
        <v>277</v>
      </c>
    </row>
    <row r="67" spans="1:15" ht="31.5" x14ac:dyDescent="0.25">
      <c r="A67" s="39">
        <v>13159</v>
      </c>
      <c r="B67" s="39" t="s">
        <v>185</v>
      </c>
      <c r="C67" s="39" t="s">
        <v>75</v>
      </c>
      <c r="D67" s="39">
        <v>13159</v>
      </c>
      <c r="E67" s="39">
        <v>2024</v>
      </c>
      <c r="F67" s="39" t="s">
        <v>186</v>
      </c>
      <c r="G67" s="39">
        <v>5</v>
      </c>
      <c r="H67" s="39">
        <v>12</v>
      </c>
      <c r="I67" s="39" t="s">
        <v>282</v>
      </c>
      <c r="J67" s="40">
        <v>37940634.060000002</v>
      </c>
      <c r="K67" s="41" t="s">
        <v>275</v>
      </c>
      <c r="L67" s="40">
        <v>12516509.470000001</v>
      </c>
      <c r="M67" s="41" t="s">
        <v>275</v>
      </c>
      <c r="N67" s="40">
        <v>6547852</v>
      </c>
      <c r="O67" s="41" t="s">
        <v>275</v>
      </c>
    </row>
    <row r="68" spans="1:15" ht="31.5" x14ac:dyDescent="0.25">
      <c r="A68" s="39">
        <v>3109</v>
      </c>
      <c r="B68" s="39" t="s">
        <v>178</v>
      </c>
      <c r="C68" s="39" t="s">
        <v>75</v>
      </c>
      <c r="D68" s="39">
        <v>3109</v>
      </c>
      <c r="E68" s="39">
        <v>2024</v>
      </c>
      <c r="F68" s="39" t="s">
        <v>71</v>
      </c>
      <c r="G68" s="39">
        <v>5</v>
      </c>
      <c r="H68" s="39">
        <v>12</v>
      </c>
      <c r="I68" s="39" t="s">
        <v>274</v>
      </c>
      <c r="J68" s="40">
        <v>33745132.810000002</v>
      </c>
      <c r="K68" s="41" t="s">
        <v>277</v>
      </c>
      <c r="L68" s="40">
        <v>22098926.140000001</v>
      </c>
      <c r="M68" s="41" t="s">
        <v>277</v>
      </c>
      <c r="N68" s="40">
        <v>0</v>
      </c>
      <c r="O68" s="41"/>
    </row>
    <row r="69" spans="1:15" ht="31.5" x14ac:dyDescent="0.25">
      <c r="A69" s="36">
        <v>13155</v>
      </c>
      <c r="B69" s="36" t="s">
        <v>140</v>
      </c>
      <c r="C69" s="36" t="s">
        <v>75</v>
      </c>
      <c r="D69" s="36">
        <v>13155</v>
      </c>
      <c r="E69" s="36">
        <v>2024</v>
      </c>
      <c r="F69" s="36" t="s">
        <v>71</v>
      </c>
      <c r="G69" s="36">
        <v>5</v>
      </c>
      <c r="H69" s="36">
        <v>12</v>
      </c>
      <c r="I69" s="36" t="s">
        <v>274</v>
      </c>
      <c r="J69" s="37">
        <v>947271.03</v>
      </c>
      <c r="K69" s="38" t="s">
        <v>277</v>
      </c>
      <c r="L69" s="37">
        <v>5667926.1399999997</v>
      </c>
      <c r="M69" s="38" t="s">
        <v>277</v>
      </c>
      <c r="N69" s="37">
        <v>0</v>
      </c>
      <c r="O69" s="38"/>
    </row>
    <row r="70" spans="1:15" ht="31.5" x14ac:dyDescent="0.25">
      <c r="A70" s="36">
        <v>12776</v>
      </c>
      <c r="B70" s="36" t="s">
        <v>134</v>
      </c>
      <c r="C70" s="36" t="s">
        <v>75</v>
      </c>
      <c r="D70" s="36">
        <v>12776</v>
      </c>
      <c r="E70" s="36">
        <v>2024</v>
      </c>
      <c r="F70" s="36" t="s">
        <v>71</v>
      </c>
      <c r="G70" s="36">
        <v>5</v>
      </c>
      <c r="H70" s="36">
        <v>12</v>
      </c>
      <c r="I70" s="36" t="s">
        <v>274</v>
      </c>
      <c r="J70" s="37">
        <v>0</v>
      </c>
      <c r="K70" s="38"/>
      <c r="L70" s="37">
        <v>0</v>
      </c>
      <c r="M70" s="38"/>
      <c r="N70" s="37">
        <v>0</v>
      </c>
      <c r="O70" s="38"/>
    </row>
    <row r="71" spans="1:15" ht="31.5" x14ac:dyDescent="0.25">
      <c r="A71" s="39">
        <v>12807</v>
      </c>
      <c r="B71" s="39" t="s">
        <v>137</v>
      </c>
      <c r="C71" s="39" t="s">
        <v>75</v>
      </c>
      <c r="D71" s="39">
        <v>12807</v>
      </c>
      <c r="E71" s="39">
        <v>2024</v>
      </c>
      <c r="F71" s="39" t="s">
        <v>71</v>
      </c>
      <c r="G71" s="39">
        <v>5</v>
      </c>
      <c r="H71" s="39">
        <v>12</v>
      </c>
      <c r="I71" s="39" t="s">
        <v>274</v>
      </c>
      <c r="J71" s="40">
        <v>37095</v>
      </c>
      <c r="K71" s="41" t="s">
        <v>275</v>
      </c>
      <c r="L71" s="40">
        <v>568759.5</v>
      </c>
      <c r="M71" s="41" t="s">
        <v>275</v>
      </c>
      <c r="N71" s="40">
        <v>1367215</v>
      </c>
      <c r="O71" s="41" t="s">
        <v>275</v>
      </c>
    </row>
    <row r="72" spans="1:15" ht="31.5" x14ac:dyDescent="0.25">
      <c r="A72" s="36">
        <v>13156</v>
      </c>
      <c r="B72" s="36" t="s">
        <v>142</v>
      </c>
      <c r="C72" s="36" t="s">
        <v>75</v>
      </c>
      <c r="D72" s="36">
        <v>13156</v>
      </c>
      <c r="E72" s="36">
        <v>2024</v>
      </c>
      <c r="F72" s="36" t="s">
        <v>71</v>
      </c>
      <c r="G72" s="36">
        <v>5</v>
      </c>
      <c r="H72" s="36">
        <v>12</v>
      </c>
      <c r="I72" s="36" t="s">
        <v>274</v>
      </c>
      <c r="J72" s="37">
        <v>10038555</v>
      </c>
      <c r="K72" s="38" t="s">
        <v>275</v>
      </c>
      <c r="L72" s="37">
        <v>3163730</v>
      </c>
      <c r="M72" s="38" t="s">
        <v>275</v>
      </c>
      <c r="N72" s="37">
        <v>5864743</v>
      </c>
      <c r="O72" s="38" t="s">
        <v>275</v>
      </c>
    </row>
    <row r="73" spans="1:15" ht="31.5" x14ac:dyDescent="0.25">
      <c r="A73" s="36">
        <v>3791</v>
      </c>
      <c r="B73" s="36" t="s">
        <v>87</v>
      </c>
      <c r="C73" s="36" t="s">
        <v>75</v>
      </c>
      <c r="D73" s="36">
        <v>3791</v>
      </c>
      <c r="E73" s="36">
        <v>2024</v>
      </c>
      <c r="F73" s="36" t="s">
        <v>71</v>
      </c>
      <c r="G73" s="36">
        <v>5</v>
      </c>
      <c r="H73" s="36">
        <v>12</v>
      </c>
      <c r="I73" s="36" t="s">
        <v>274</v>
      </c>
      <c r="J73" s="37">
        <v>161224877.90000001</v>
      </c>
      <c r="K73" s="38"/>
      <c r="L73" s="37">
        <v>139878182.38</v>
      </c>
      <c r="M73" s="38"/>
      <c r="N73" s="37">
        <v>20593653.420000002</v>
      </c>
      <c r="O73" s="38"/>
    </row>
    <row r="74" spans="1:15" ht="31.5" x14ac:dyDescent="0.25">
      <c r="A74" s="39">
        <v>13157</v>
      </c>
      <c r="B74" s="39" t="s">
        <v>145</v>
      </c>
      <c r="C74" s="39" t="s">
        <v>75</v>
      </c>
      <c r="D74" s="39">
        <v>13157</v>
      </c>
      <c r="E74" s="39">
        <v>2024</v>
      </c>
      <c r="F74" s="39" t="s">
        <v>71</v>
      </c>
      <c r="G74" s="39">
        <v>5</v>
      </c>
      <c r="H74" s="39">
        <v>12</v>
      </c>
      <c r="I74" s="39" t="s">
        <v>274</v>
      </c>
      <c r="J74" s="40">
        <v>0</v>
      </c>
      <c r="K74" s="41"/>
      <c r="L74" s="40">
        <v>0</v>
      </c>
      <c r="M74" s="41"/>
      <c r="N74" s="40">
        <v>0</v>
      </c>
      <c r="O74" s="41"/>
    </row>
    <row r="75" spans="1:15" ht="31.5" x14ac:dyDescent="0.25">
      <c r="A75" s="39">
        <v>13158</v>
      </c>
      <c r="B75" s="39" t="s">
        <v>184</v>
      </c>
      <c r="C75" s="39" t="s">
        <v>75</v>
      </c>
      <c r="D75" s="39">
        <v>13158</v>
      </c>
      <c r="E75" s="39">
        <v>2024</v>
      </c>
      <c r="F75" s="39" t="s">
        <v>97</v>
      </c>
      <c r="G75" s="39">
        <v>5</v>
      </c>
      <c r="H75" s="39">
        <v>12</v>
      </c>
      <c r="I75" s="39" t="s">
        <v>278</v>
      </c>
      <c r="J75" s="40">
        <v>0</v>
      </c>
      <c r="K75" s="41"/>
      <c r="L75" s="40">
        <v>0</v>
      </c>
      <c r="M75" s="41"/>
      <c r="N75" s="40">
        <v>0</v>
      </c>
      <c r="O75" s="41"/>
    </row>
    <row r="76" spans="1:15" ht="31.5" x14ac:dyDescent="0.25">
      <c r="A76" s="39">
        <v>9991</v>
      </c>
      <c r="B76" s="39" t="s">
        <v>118</v>
      </c>
      <c r="C76" s="39" t="s">
        <v>75</v>
      </c>
      <c r="D76" s="39">
        <v>9991</v>
      </c>
      <c r="E76" s="39">
        <v>2024</v>
      </c>
      <c r="F76" s="39" t="s">
        <v>71</v>
      </c>
      <c r="G76" s="39">
        <v>5</v>
      </c>
      <c r="H76" s="39">
        <v>12</v>
      </c>
      <c r="I76" s="39" t="s">
        <v>274</v>
      </c>
      <c r="J76" s="40">
        <v>3513285</v>
      </c>
      <c r="K76" s="41" t="s">
        <v>275</v>
      </c>
      <c r="L76" s="40">
        <v>431953</v>
      </c>
      <c r="M76" s="41"/>
      <c r="N76" s="40">
        <v>26746455</v>
      </c>
      <c r="O76" s="41" t="s">
        <v>277</v>
      </c>
    </row>
    <row r="77" spans="1:15" ht="42" x14ac:dyDescent="0.25">
      <c r="A77" s="36">
        <v>12759</v>
      </c>
      <c r="B77" s="36" t="s">
        <v>121</v>
      </c>
      <c r="C77" s="36" t="s">
        <v>75</v>
      </c>
      <c r="D77" s="36">
        <v>12759</v>
      </c>
      <c r="E77" s="36">
        <v>2024</v>
      </c>
      <c r="F77" s="36" t="s">
        <v>71</v>
      </c>
      <c r="G77" s="36">
        <v>5</v>
      </c>
      <c r="H77" s="36">
        <v>12</v>
      </c>
      <c r="I77" s="36" t="s">
        <v>274</v>
      </c>
      <c r="J77" s="37">
        <v>40570741.740000002</v>
      </c>
      <c r="K77" s="38" t="s">
        <v>275</v>
      </c>
      <c r="L77" s="37">
        <v>7904672.9299999997</v>
      </c>
      <c r="M77" s="38" t="s">
        <v>275</v>
      </c>
      <c r="N77" s="37">
        <v>3926928.43</v>
      </c>
      <c r="O77" s="38" t="s">
        <v>275</v>
      </c>
    </row>
    <row r="78" spans="1:15" ht="31.5" x14ac:dyDescent="0.25">
      <c r="A78" s="39">
        <v>4027</v>
      </c>
      <c r="B78" s="39" t="s">
        <v>103</v>
      </c>
      <c r="C78" s="39" t="s">
        <v>75</v>
      </c>
      <c r="D78" s="39">
        <v>4027</v>
      </c>
      <c r="E78" s="39">
        <v>2024</v>
      </c>
      <c r="F78" s="39" t="s">
        <v>71</v>
      </c>
      <c r="G78" s="39">
        <v>5</v>
      </c>
      <c r="H78" s="39">
        <v>12</v>
      </c>
      <c r="I78" s="39" t="s">
        <v>274</v>
      </c>
      <c r="J78" s="40">
        <v>14164321.955</v>
      </c>
      <c r="K78" s="41" t="s">
        <v>277</v>
      </c>
      <c r="L78" s="40">
        <v>4741870.8566666702</v>
      </c>
      <c r="M78" s="41" t="s">
        <v>277</v>
      </c>
      <c r="N78" s="40">
        <v>13776295.34</v>
      </c>
      <c r="O78" s="41" t="s">
        <v>275</v>
      </c>
    </row>
    <row r="79" spans="1:15" ht="31.5" x14ac:dyDescent="0.25">
      <c r="A79" s="3">
        <v>11273</v>
      </c>
      <c r="B79" s="3" t="s">
        <v>202</v>
      </c>
      <c r="C79" s="3" t="s">
        <v>75</v>
      </c>
      <c r="D79" s="3">
        <v>11273</v>
      </c>
      <c r="E79" s="3">
        <v>2024</v>
      </c>
      <c r="F79" s="3" t="s">
        <v>97</v>
      </c>
      <c r="G79" s="3">
        <v>3</v>
      </c>
      <c r="H79" s="3">
        <v>9</v>
      </c>
      <c r="I79" s="3" t="s">
        <v>284</v>
      </c>
      <c r="J79" s="4">
        <v>0</v>
      </c>
      <c r="K79" s="43"/>
      <c r="L79" s="4">
        <v>0</v>
      </c>
      <c r="M79" s="43"/>
      <c r="N79" s="4">
        <v>0</v>
      </c>
      <c r="O79" s="43"/>
    </row>
    <row r="80" spans="1:15" ht="31.5" x14ac:dyDescent="0.25">
      <c r="A80" s="36">
        <v>12773</v>
      </c>
      <c r="B80" s="36" t="s">
        <v>124</v>
      </c>
      <c r="C80" s="36" t="s">
        <v>75</v>
      </c>
      <c r="D80" s="36">
        <v>12773</v>
      </c>
      <c r="E80" s="36">
        <v>2024</v>
      </c>
      <c r="F80" s="36" t="s">
        <v>71</v>
      </c>
      <c r="G80" s="36">
        <v>5</v>
      </c>
      <c r="H80" s="36">
        <v>12</v>
      </c>
      <c r="I80" s="36" t="s">
        <v>274</v>
      </c>
      <c r="J80" s="37">
        <v>1060881.6200000001</v>
      </c>
      <c r="K80" s="38"/>
      <c r="L80" s="37">
        <v>561274.52</v>
      </c>
      <c r="M80" s="38"/>
      <c r="N80" s="37">
        <v>0</v>
      </c>
      <c r="O80" s="38"/>
    </row>
    <row r="81" spans="1:15" ht="31.5" x14ac:dyDescent="0.25">
      <c r="A81" s="39">
        <v>3888</v>
      </c>
      <c r="B81" s="39" t="s">
        <v>99</v>
      </c>
      <c r="C81" s="39" t="s">
        <v>75</v>
      </c>
      <c r="D81" s="39">
        <v>3888</v>
      </c>
      <c r="E81" s="39">
        <v>2024</v>
      </c>
      <c r="F81" s="39" t="s">
        <v>97</v>
      </c>
      <c r="G81" s="39">
        <v>5</v>
      </c>
      <c r="H81" s="39">
        <v>12</v>
      </c>
      <c r="I81" s="39" t="s">
        <v>278</v>
      </c>
      <c r="J81" s="40">
        <v>6988318.9399999799</v>
      </c>
      <c r="K81" s="41" t="s">
        <v>277</v>
      </c>
      <c r="L81" s="40">
        <v>8102237.7299998999</v>
      </c>
      <c r="M81" s="41" t="s">
        <v>277</v>
      </c>
      <c r="N81" s="40">
        <v>4815761</v>
      </c>
      <c r="O81" s="41" t="s">
        <v>275</v>
      </c>
    </row>
    <row r="82" spans="1:15" ht="31.5" x14ac:dyDescent="0.25">
      <c r="A82" s="36">
        <v>14288</v>
      </c>
      <c r="B82" s="36" t="s">
        <v>188</v>
      </c>
      <c r="C82" s="36" t="s">
        <v>75</v>
      </c>
      <c r="D82" s="36">
        <v>14288</v>
      </c>
      <c r="E82" s="36">
        <v>2024</v>
      </c>
      <c r="F82" s="36" t="s">
        <v>186</v>
      </c>
      <c r="G82" s="36">
        <v>5</v>
      </c>
      <c r="H82" s="36">
        <v>12</v>
      </c>
      <c r="I82" s="36" t="s">
        <v>282</v>
      </c>
      <c r="J82" s="37">
        <v>120474945</v>
      </c>
      <c r="K82" s="38" t="s">
        <v>277</v>
      </c>
      <c r="L82" s="37">
        <v>49568426</v>
      </c>
      <c r="M82" s="38" t="s">
        <v>277</v>
      </c>
      <c r="N82" s="37">
        <v>2944395</v>
      </c>
      <c r="O82" s="38" t="s">
        <v>277</v>
      </c>
    </row>
    <row r="83" spans="1:15" ht="31.5" x14ac:dyDescent="0.25">
      <c r="A83" s="39">
        <v>6755</v>
      </c>
      <c r="B83" s="39" t="s">
        <v>115</v>
      </c>
      <c r="C83" s="39" t="s">
        <v>75</v>
      </c>
      <c r="D83" s="39">
        <v>6755</v>
      </c>
      <c r="E83" s="39">
        <v>2024</v>
      </c>
      <c r="F83" s="39" t="s">
        <v>71</v>
      </c>
      <c r="G83" s="39">
        <v>5</v>
      </c>
      <c r="H83" s="39">
        <v>12</v>
      </c>
      <c r="I83" s="39" t="s">
        <v>274</v>
      </c>
      <c r="J83" s="40">
        <v>254668.47</v>
      </c>
      <c r="K83" s="41"/>
      <c r="L83" s="40">
        <v>2836536.7</v>
      </c>
      <c r="M83" s="41"/>
      <c r="N83" s="40">
        <v>0</v>
      </c>
      <c r="O83" s="41"/>
    </row>
    <row r="84" spans="1:15" ht="31.5" x14ac:dyDescent="0.25">
      <c r="A84" s="39">
        <v>12767</v>
      </c>
      <c r="B84" s="39" t="s">
        <v>181</v>
      </c>
      <c r="C84" s="39" t="s">
        <v>75</v>
      </c>
      <c r="D84" s="39">
        <v>12767</v>
      </c>
      <c r="E84" s="39">
        <v>2024</v>
      </c>
      <c r="F84" s="39" t="s">
        <v>71</v>
      </c>
      <c r="G84" s="39">
        <v>5</v>
      </c>
      <c r="H84" s="39">
        <v>12</v>
      </c>
      <c r="I84" s="39" t="s">
        <v>274</v>
      </c>
      <c r="J84" s="40">
        <v>0</v>
      </c>
      <c r="K84" s="41"/>
      <c r="L84" s="40">
        <v>0</v>
      </c>
      <c r="M84" s="41"/>
      <c r="N84" s="40">
        <v>0</v>
      </c>
      <c r="O84" s="41"/>
    </row>
    <row r="85" spans="1:15" ht="31.5" x14ac:dyDescent="0.25">
      <c r="A85" s="39">
        <v>12775</v>
      </c>
      <c r="B85" s="39" t="s">
        <v>281</v>
      </c>
      <c r="C85" s="39" t="s">
        <v>75</v>
      </c>
      <c r="D85" s="39">
        <v>12775</v>
      </c>
      <c r="E85" s="39">
        <v>2024</v>
      </c>
      <c r="F85" s="39" t="s">
        <v>71</v>
      </c>
      <c r="G85" s="39">
        <v>5</v>
      </c>
      <c r="H85" s="39">
        <v>12</v>
      </c>
      <c r="I85" s="39" t="s">
        <v>274</v>
      </c>
      <c r="J85" s="40">
        <v>24171697</v>
      </c>
      <c r="K85" s="41" t="s">
        <v>275</v>
      </c>
      <c r="L85" s="40">
        <v>8254879</v>
      </c>
      <c r="M85" s="41" t="s">
        <v>275</v>
      </c>
      <c r="N85" s="40">
        <v>30719963.199999999</v>
      </c>
      <c r="O85" s="41" t="s">
        <v>275</v>
      </c>
    </row>
    <row r="86" spans="1:15" ht="31.5" x14ac:dyDescent="0.25">
      <c r="A86" s="36">
        <v>11490</v>
      </c>
      <c r="B86" s="36" t="s">
        <v>110</v>
      </c>
      <c r="C86" s="36" t="s">
        <v>290</v>
      </c>
      <c r="D86" s="36">
        <v>4066</v>
      </c>
      <c r="E86" s="36">
        <v>2024</v>
      </c>
      <c r="F86" s="36" t="s">
        <v>71</v>
      </c>
      <c r="G86" s="36">
        <v>5</v>
      </c>
      <c r="H86" s="36">
        <v>12</v>
      </c>
      <c r="I86" s="36" t="s">
        <v>274</v>
      </c>
      <c r="J86" s="37">
        <v>23487</v>
      </c>
      <c r="K86" s="38" t="s">
        <v>275</v>
      </c>
      <c r="L86" s="37">
        <v>54298</v>
      </c>
      <c r="M86" s="38" t="s">
        <v>275</v>
      </c>
      <c r="N86" s="37">
        <v>3383118</v>
      </c>
      <c r="O86" s="38" t="s">
        <v>275</v>
      </c>
    </row>
    <row r="87" spans="1:15" ht="31.5" x14ac:dyDescent="0.25">
      <c r="A87" s="39">
        <v>11794</v>
      </c>
      <c r="B87" s="39" t="s">
        <v>76</v>
      </c>
      <c r="C87" s="36" t="s">
        <v>290</v>
      </c>
      <c r="D87" s="39">
        <v>3106</v>
      </c>
      <c r="E87" s="39">
        <v>2024</v>
      </c>
      <c r="F87" s="39" t="s">
        <v>71</v>
      </c>
      <c r="G87" s="39">
        <v>5</v>
      </c>
      <c r="H87" s="39">
        <v>12</v>
      </c>
      <c r="I87" s="39" t="s">
        <v>274</v>
      </c>
      <c r="J87" s="40">
        <v>0</v>
      </c>
      <c r="K87" s="41"/>
      <c r="L87" s="40">
        <v>0</v>
      </c>
      <c r="M87" s="41"/>
      <c r="N87" s="40">
        <v>7128737</v>
      </c>
      <c r="O87" s="41" t="s">
        <v>275</v>
      </c>
    </row>
    <row r="88" spans="1:15" ht="31.5" x14ac:dyDescent="0.25">
      <c r="A88" s="36">
        <v>12118</v>
      </c>
      <c r="B88" s="36" t="s">
        <v>77</v>
      </c>
      <c r="C88" s="36" t="s">
        <v>290</v>
      </c>
      <c r="D88" s="36">
        <v>3106</v>
      </c>
      <c r="E88" s="36">
        <v>2024</v>
      </c>
      <c r="F88" s="36" t="s">
        <v>71</v>
      </c>
      <c r="G88" s="36">
        <v>5</v>
      </c>
      <c r="H88" s="36">
        <v>12</v>
      </c>
      <c r="I88" s="36" t="s">
        <v>274</v>
      </c>
      <c r="J88" s="37">
        <v>0</v>
      </c>
      <c r="K88" s="38"/>
      <c r="L88" s="37">
        <v>0</v>
      </c>
      <c r="M88" s="38"/>
      <c r="N88" s="37">
        <v>168000</v>
      </c>
      <c r="O88" s="38" t="s">
        <v>275</v>
      </c>
    </row>
    <row r="89" spans="1:15" ht="31.5" x14ac:dyDescent="0.25">
      <c r="A89" s="39">
        <v>14418</v>
      </c>
      <c r="B89" s="39" t="s">
        <v>152</v>
      </c>
      <c r="C89" s="36" t="s">
        <v>290</v>
      </c>
      <c r="D89" s="39">
        <v>14287</v>
      </c>
      <c r="E89" s="39">
        <v>2024</v>
      </c>
      <c r="F89" s="39" t="s">
        <v>71</v>
      </c>
      <c r="G89" s="39">
        <v>5</v>
      </c>
      <c r="H89" s="39">
        <v>12</v>
      </c>
      <c r="I89" s="39" t="s">
        <v>274</v>
      </c>
      <c r="J89" s="40">
        <v>0</v>
      </c>
      <c r="K89" s="41"/>
      <c r="L89" s="40">
        <v>1130111</v>
      </c>
      <c r="M89" s="41" t="s">
        <v>277</v>
      </c>
      <c r="N89" s="40">
        <v>4987744</v>
      </c>
      <c r="O89" s="41" t="s">
        <v>277</v>
      </c>
    </row>
    <row r="90" spans="1:15" ht="31.5" x14ac:dyDescent="0.25">
      <c r="A90" s="36">
        <v>13198</v>
      </c>
      <c r="B90" s="36" t="s">
        <v>153</v>
      </c>
      <c r="C90" s="36" t="s">
        <v>290</v>
      </c>
      <c r="D90" s="36">
        <v>14287</v>
      </c>
      <c r="E90" s="36">
        <v>2024</v>
      </c>
      <c r="F90" s="36" t="s">
        <v>71</v>
      </c>
      <c r="G90" s="36">
        <v>5</v>
      </c>
      <c r="H90" s="36">
        <v>12</v>
      </c>
      <c r="I90" s="36" t="s">
        <v>274</v>
      </c>
      <c r="J90" s="37">
        <v>0</v>
      </c>
      <c r="K90" s="38"/>
      <c r="L90" s="37">
        <v>0</v>
      </c>
      <c r="M90" s="38"/>
      <c r="N90" s="37">
        <v>0</v>
      </c>
      <c r="O90" s="38"/>
    </row>
    <row r="91" spans="1:15" ht="31.5" x14ac:dyDescent="0.25">
      <c r="A91" s="39">
        <v>10996</v>
      </c>
      <c r="B91" s="39" t="s">
        <v>90</v>
      </c>
      <c r="C91" s="36" t="s">
        <v>290</v>
      </c>
      <c r="D91" s="39">
        <v>3791</v>
      </c>
      <c r="E91" s="39">
        <v>2024</v>
      </c>
      <c r="F91" s="39" t="s">
        <v>71</v>
      </c>
      <c r="G91" s="39">
        <v>5</v>
      </c>
      <c r="H91" s="39">
        <v>12</v>
      </c>
      <c r="I91" s="39" t="s">
        <v>274</v>
      </c>
      <c r="J91" s="40">
        <v>7568444.6299999999</v>
      </c>
      <c r="K91" s="41"/>
      <c r="L91" s="40">
        <v>3478735.29</v>
      </c>
      <c r="M91" s="41"/>
      <c r="N91" s="40">
        <v>0</v>
      </c>
      <c r="O91" s="41"/>
    </row>
    <row r="92" spans="1:15" ht="31.5" x14ac:dyDescent="0.25">
      <c r="A92" s="36">
        <v>9323</v>
      </c>
      <c r="B92" s="36" t="s">
        <v>93</v>
      </c>
      <c r="C92" s="36" t="s">
        <v>290</v>
      </c>
      <c r="D92" s="36">
        <v>3791</v>
      </c>
      <c r="E92" s="36">
        <v>2024</v>
      </c>
      <c r="F92" s="36" t="s">
        <v>71</v>
      </c>
      <c r="G92" s="36">
        <v>5</v>
      </c>
      <c r="H92" s="36">
        <v>12</v>
      </c>
      <c r="I92" s="36" t="s">
        <v>274</v>
      </c>
      <c r="J92" s="37">
        <v>260247</v>
      </c>
      <c r="K92" s="38"/>
      <c r="L92" s="37">
        <v>0</v>
      </c>
      <c r="M92" s="38"/>
      <c r="N92" s="37">
        <v>1222723</v>
      </c>
      <c r="O92" s="38"/>
    </row>
    <row r="93" spans="1:15" ht="31.5" x14ac:dyDescent="0.25">
      <c r="A93" s="39">
        <v>14420</v>
      </c>
      <c r="B93" s="39" t="s">
        <v>131</v>
      </c>
      <c r="C93" s="36" t="s">
        <v>290</v>
      </c>
      <c r="D93" s="39">
        <v>12775</v>
      </c>
      <c r="E93" s="39">
        <v>2024</v>
      </c>
      <c r="F93" s="39" t="s">
        <v>71</v>
      </c>
      <c r="G93" s="39">
        <v>5</v>
      </c>
      <c r="H93" s="39">
        <v>12</v>
      </c>
      <c r="I93" s="39" t="s">
        <v>274</v>
      </c>
      <c r="J93" s="40">
        <v>0</v>
      </c>
      <c r="K93" s="41" t="s">
        <v>275</v>
      </c>
      <c r="L93" s="40">
        <v>0</v>
      </c>
      <c r="M93" s="41" t="s">
        <v>275</v>
      </c>
      <c r="N93" s="40">
        <v>22532.2</v>
      </c>
      <c r="O93" s="41" t="s">
        <v>275</v>
      </c>
    </row>
    <row r="94" spans="1:15" ht="31.5" x14ac:dyDescent="0.25">
      <c r="A94" s="39">
        <v>13120</v>
      </c>
      <c r="B94" s="39" t="s">
        <v>122</v>
      </c>
      <c r="C94" s="36" t="s">
        <v>290</v>
      </c>
      <c r="D94" s="39">
        <v>12759</v>
      </c>
      <c r="E94" s="39">
        <v>2024</v>
      </c>
      <c r="F94" s="39" t="s">
        <v>71</v>
      </c>
      <c r="G94" s="39">
        <v>5</v>
      </c>
      <c r="H94" s="39">
        <v>12</v>
      </c>
      <c r="I94" s="39" t="s">
        <v>274</v>
      </c>
      <c r="J94" s="40">
        <v>11138.75</v>
      </c>
      <c r="K94" s="41" t="s">
        <v>275</v>
      </c>
      <c r="L94" s="40">
        <v>48169.02</v>
      </c>
      <c r="M94" s="41" t="s">
        <v>275</v>
      </c>
      <c r="N94" s="40">
        <v>0</v>
      </c>
      <c r="O94" s="41"/>
    </row>
    <row r="95" spans="1:15" ht="31.5" x14ac:dyDescent="0.25">
      <c r="A95" s="39">
        <v>13118</v>
      </c>
      <c r="B95" s="39" t="s">
        <v>143</v>
      </c>
      <c r="C95" s="36" t="s">
        <v>290</v>
      </c>
      <c r="D95" s="39">
        <v>13156</v>
      </c>
      <c r="E95" s="39">
        <v>2024</v>
      </c>
      <c r="F95" s="39" t="s">
        <v>71</v>
      </c>
      <c r="G95" s="39">
        <v>5</v>
      </c>
      <c r="H95" s="39">
        <v>12</v>
      </c>
      <c r="I95" s="39" t="s">
        <v>274</v>
      </c>
      <c r="J95" s="40">
        <v>0</v>
      </c>
      <c r="K95" s="41" t="s">
        <v>275</v>
      </c>
      <c r="L95" s="40">
        <v>0</v>
      </c>
      <c r="M95" s="41" t="s">
        <v>275</v>
      </c>
      <c r="N95" s="40">
        <v>35047</v>
      </c>
      <c r="O95" s="41" t="s">
        <v>275</v>
      </c>
    </row>
    <row r="96" spans="1:15" ht="31.5" x14ac:dyDescent="0.25">
      <c r="A96" s="36">
        <v>11761</v>
      </c>
      <c r="B96" s="36" t="s">
        <v>170</v>
      </c>
      <c r="C96" s="36" t="s">
        <v>290</v>
      </c>
      <c r="D96" s="36">
        <v>16665</v>
      </c>
      <c r="E96" s="36">
        <v>2024</v>
      </c>
      <c r="F96" s="36" t="s">
        <v>71</v>
      </c>
      <c r="G96" s="36">
        <v>5</v>
      </c>
      <c r="H96" s="36">
        <v>12</v>
      </c>
      <c r="I96" s="36" t="s">
        <v>274</v>
      </c>
      <c r="J96" s="37">
        <v>0</v>
      </c>
      <c r="K96" s="38" t="s">
        <v>277</v>
      </c>
      <c r="L96" s="37">
        <v>0</v>
      </c>
      <c r="M96" s="38" t="s">
        <v>277</v>
      </c>
      <c r="N96" s="37">
        <v>1212472</v>
      </c>
      <c r="O96" s="38" t="s">
        <v>277</v>
      </c>
    </row>
    <row r="97" spans="1:15" ht="31.5" x14ac:dyDescent="0.25">
      <c r="A97" s="36">
        <v>7895</v>
      </c>
      <c r="B97" s="36" t="s">
        <v>132</v>
      </c>
      <c r="C97" s="36" t="s">
        <v>290</v>
      </c>
      <c r="D97" s="36">
        <v>12775</v>
      </c>
      <c r="E97" s="36">
        <v>2024</v>
      </c>
      <c r="F97" s="36" t="s">
        <v>71</v>
      </c>
      <c r="G97" s="36">
        <v>5</v>
      </c>
      <c r="H97" s="36">
        <v>12</v>
      </c>
      <c r="I97" s="36" t="s">
        <v>274</v>
      </c>
      <c r="J97" s="37">
        <v>0</v>
      </c>
      <c r="K97" s="38" t="s">
        <v>275</v>
      </c>
      <c r="L97" s="37">
        <v>118068</v>
      </c>
      <c r="M97" s="38" t="s">
        <v>275</v>
      </c>
      <c r="N97" s="37">
        <v>321455</v>
      </c>
      <c r="O97" s="38" t="s">
        <v>275</v>
      </c>
    </row>
    <row r="98" spans="1:15" ht="31.5" x14ac:dyDescent="0.25">
      <c r="A98" s="39">
        <v>348</v>
      </c>
      <c r="B98" s="39" t="s">
        <v>279</v>
      </c>
      <c r="C98" s="36" t="s">
        <v>290</v>
      </c>
      <c r="D98" s="39">
        <v>6755</v>
      </c>
      <c r="E98" s="39">
        <v>2024</v>
      </c>
      <c r="F98" s="39" t="s">
        <v>71</v>
      </c>
      <c r="G98" s="39">
        <v>5</v>
      </c>
      <c r="H98" s="39">
        <v>12</v>
      </c>
      <c r="I98" s="39" t="s">
        <v>274</v>
      </c>
      <c r="J98" s="40">
        <v>0</v>
      </c>
      <c r="K98" s="41"/>
      <c r="L98" s="40">
        <v>23649.360000000001</v>
      </c>
      <c r="M98" s="41"/>
      <c r="N98" s="40">
        <v>0</v>
      </c>
      <c r="O98" s="41"/>
    </row>
    <row r="99" spans="1:15" ht="31.5" x14ac:dyDescent="0.25">
      <c r="A99" s="39">
        <v>9914</v>
      </c>
      <c r="B99" s="39" t="s">
        <v>165</v>
      </c>
      <c r="C99" s="36" t="s">
        <v>290</v>
      </c>
      <c r="D99" s="39">
        <v>16665</v>
      </c>
      <c r="E99" s="39">
        <v>2024</v>
      </c>
      <c r="F99" s="39" t="s">
        <v>71</v>
      </c>
      <c r="G99" s="39">
        <v>5</v>
      </c>
      <c r="H99" s="39">
        <v>12</v>
      </c>
      <c r="I99" s="39" t="s">
        <v>274</v>
      </c>
      <c r="J99" s="40">
        <v>452863.7</v>
      </c>
      <c r="K99" s="41" t="s">
        <v>277</v>
      </c>
      <c r="L99" s="40">
        <v>2381283.9300000002</v>
      </c>
      <c r="M99" s="41" t="s">
        <v>277</v>
      </c>
      <c r="N99" s="40">
        <v>14905566</v>
      </c>
      <c r="O99" s="41" t="s">
        <v>277</v>
      </c>
    </row>
    <row r="100" spans="1:15" ht="31.5" x14ac:dyDescent="0.25">
      <c r="A100" s="36">
        <v>10976</v>
      </c>
      <c r="B100" s="36" t="s">
        <v>138</v>
      </c>
      <c r="C100" s="36" t="s">
        <v>290</v>
      </c>
      <c r="D100" s="36">
        <v>12807</v>
      </c>
      <c r="E100" s="36">
        <v>2024</v>
      </c>
      <c r="F100" s="36" t="s">
        <v>71</v>
      </c>
      <c r="G100" s="36">
        <v>5</v>
      </c>
      <c r="H100" s="36">
        <v>12</v>
      </c>
      <c r="I100" s="36" t="s">
        <v>274</v>
      </c>
      <c r="J100" s="37">
        <v>0</v>
      </c>
      <c r="K100" s="38"/>
      <c r="L100" s="37">
        <v>0</v>
      </c>
      <c r="M100" s="38"/>
      <c r="N100" s="37">
        <v>0</v>
      </c>
      <c r="O100" s="38"/>
    </row>
    <row r="101" spans="1:15" ht="31.5" x14ac:dyDescent="0.25">
      <c r="A101" s="39">
        <v>12037</v>
      </c>
      <c r="B101" s="39" t="s">
        <v>167</v>
      </c>
      <c r="C101" s="36" t="s">
        <v>290</v>
      </c>
      <c r="D101" s="39">
        <v>16665</v>
      </c>
      <c r="E101" s="39">
        <v>2024</v>
      </c>
      <c r="F101" s="39" t="s">
        <v>71</v>
      </c>
      <c r="G101" s="39">
        <v>5</v>
      </c>
      <c r="H101" s="39">
        <v>12</v>
      </c>
      <c r="I101" s="39" t="s">
        <v>274</v>
      </c>
      <c r="J101" s="40">
        <v>0</v>
      </c>
      <c r="K101" s="41" t="s">
        <v>277</v>
      </c>
      <c r="L101" s="40">
        <v>20219</v>
      </c>
      <c r="M101" s="41" t="s">
        <v>277</v>
      </c>
      <c r="N101" s="40">
        <v>608977</v>
      </c>
      <c r="O101" s="41" t="s">
        <v>277</v>
      </c>
    </row>
    <row r="102" spans="1:15" ht="31.5" x14ac:dyDescent="0.25">
      <c r="A102" s="39">
        <v>14421</v>
      </c>
      <c r="B102" s="39" t="s">
        <v>171</v>
      </c>
      <c r="C102" s="36" t="s">
        <v>290</v>
      </c>
      <c r="D102" s="39">
        <v>16665</v>
      </c>
      <c r="E102" s="39">
        <v>2024</v>
      </c>
      <c r="F102" s="39" t="s">
        <v>71</v>
      </c>
      <c r="G102" s="39">
        <v>5</v>
      </c>
      <c r="H102" s="39">
        <v>12</v>
      </c>
      <c r="I102" s="39" t="s">
        <v>274</v>
      </c>
      <c r="J102" s="40">
        <v>10802.44</v>
      </c>
      <c r="K102" s="41" t="s">
        <v>277</v>
      </c>
      <c r="L102" s="40">
        <v>231511.53</v>
      </c>
      <c r="M102" s="41" t="s">
        <v>277</v>
      </c>
      <c r="N102" s="40">
        <v>7015316</v>
      </c>
      <c r="O102" s="41" t="s">
        <v>277</v>
      </c>
    </row>
    <row r="103" spans="1:15" ht="31.5" x14ac:dyDescent="0.25">
      <c r="A103" s="36">
        <v>14422</v>
      </c>
      <c r="B103" s="36" t="s">
        <v>172</v>
      </c>
      <c r="C103" s="36" t="s">
        <v>290</v>
      </c>
      <c r="D103" s="36">
        <v>16665</v>
      </c>
      <c r="E103" s="36">
        <v>2024</v>
      </c>
      <c r="F103" s="36" t="s">
        <v>71</v>
      </c>
      <c r="G103" s="36">
        <v>5</v>
      </c>
      <c r="H103" s="36">
        <v>12</v>
      </c>
      <c r="I103" s="36" t="s">
        <v>274</v>
      </c>
      <c r="J103" s="37">
        <v>0</v>
      </c>
      <c r="K103" s="38" t="s">
        <v>277</v>
      </c>
      <c r="L103" s="37">
        <v>0</v>
      </c>
      <c r="M103" s="38" t="s">
        <v>277</v>
      </c>
      <c r="N103" s="37">
        <v>0</v>
      </c>
      <c r="O103" s="38" t="s">
        <v>277</v>
      </c>
    </row>
    <row r="104" spans="1:15" ht="31.5" x14ac:dyDescent="0.25">
      <c r="A104" s="39">
        <v>14423</v>
      </c>
      <c r="B104" s="39" t="s">
        <v>94</v>
      </c>
      <c r="C104" s="36" t="s">
        <v>290</v>
      </c>
      <c r="D104" s="39">
        <v>3791</v>
      </c>
      <c r="E104" s="39">
        <v>2024</v>
      </c>
      <c r="F104" s="39" t="s">
        <v>71</v>
      </c>
      <c r="G104" s="39">
        <v>5</v>
      </c>
      <c r="H104" s="39">
        <v>12</v>
      </c>
      <c r="I104" s="39" t="s">
        <v>274</v>
      </c>
      <c r="J104" s="40">
        <v>5800320.9100000001</v>
      </c>
      <c r="K104" s="41"/>
      <c r="L104" s="40">
        <v>15981</v>
      </c>
      <c r="M104" s="41"/>
      <c r="N104" s="40">
        <v>306597.40000000002</v>
      </c>
      <c r="O104" s="41"/>
    </row>
    <row r="105" spans="1:15" ht="42" x14ac:dyDescent="0.25">
      <c r="A105" s="36">
        <v>11002</v>
      </c>
      <c r="B105" s="36" t="s">
        <v>89</v>
      </c>
      <c r="C105" s="36" t="s">
        <v>290</v>
      </c>
      <c r="D105" s="36">
        <v>3791</v>
      </c>
      <c r="E105" s="36">
        <v>2024</v>
      </c>
      <c r="F105" s="36" t="s">
        <v>71</v>
      </c>
      <c r="G105" s="36">
        <v>5</v>
      </c>
      <c r="H105" s="36">
        <v>12</v>
      </c>
      <c r="I105" s="36" t="s">
        <v>274</v>
      </c>
      <c r="J105" s="37">
        <v>2925304.39</v>
      </c>
      <c r="K105" s="38"/>
      <c r="L105" s="37">
        <v>4338191.4800000004</v>
      </c>
      <c r="M105" s="38"/>
      <c r="N105" s="37">
        <v>1836436.36</v>
      </c>
      <c r="O105" s="38"/>
    </row>
    <row r="106" spans="1:15" ht="31.5" x14ac:dyDescent="0.25">
      <c r="A106" s="36">
        <v>11810</v>
      </c>
      <c r="B106" s="36" t="s">
        <v>179</v>
      </c>
      <c r="C106" s="36" t="s">
        <v>290</v>
      </c>
      <c r="D106" s="36">
        <v>3109</v>
      </c>
      <c r="E106" s="36">
        <v>2024</v>
      </c>
      <c r="F106" s="36" t="s">
        <v>71</v>
      </c>
      <c r="G106" s="36">
        <v>5</v>
      </c>
      <c r="H106" s="36">
        <v>12</v>
      </c>
      <c r="I106" s="36" t="s">
        <v>274</v>
      </c>
      <c r="J106" s="37">
        <v>179385</v>
      </c>
      <c r="K106" s="38" t="s">
        <v>277</v>
      </c>
      <c r="L106" s="37">
        <v>512610</v>
      </c>
      <c r="M106" s="38" t="s">
        <v>277</v>
      </c>
      <c r="N106" s="37">
        <v>0</v>
      </c>
      <c r="O106" s="38"/>
    </row>
    <row r="107" spans="1:15" ht="31.5" x14ac:dyDescent="0.25">
      <c r="A107" s="39">
        <v>12151</v>
      </c>
      <c r="B107" s="39" t="s">
        <v>191</v>
      </c>
      <c r="C107" s="36" t="s">
        <v>290</v>
      </c>
      <c r="D107" s="39">
        <v>14288</v>
      </c>
      <c r="E107" s="39">
        <v>2024</v>
      </c>
      <c r="F107" s="39" t="s">
        <v>186</v>
      </c>
      <c r="G107" s="39">
        <v>5</v>
      </c>
      <c r="H107" s="39">
        <v>12</v>
      </c>
      <c r="I107" s="39" t="s">
        <v>282</v>
      </c>
      <c r="J107" s="40">
        <v>0</v>
      </c>
      <c r="K107" s="41"/>
      <c r="L107" s="40">
        <v>0</v>
      </c>
      <c r="M107" s="41"/>
      <c r="N107" s="40">
        <v>75048</v>
      </c>
      <c r="O107" s="41" t="s">
        <v>283</v>
      </c>
    </row>
    <row r="108" spans="1:15" ht="31.5" x14ac:dyDescent="0.25">
      <c r="A108" s="39">
        <v>14424</v>
      </c>
      <c r="B108" s="39" t="s">
        <v>189</v>
      </c>
      <c r="C108" s="36" t="s">
        <v>290</v>
      </c>
      <c r="D108" s="39">
        <v>14288</v>
      </c>
      <c r="E108" s="39">
        <v>2024</v>
      </c>
      <c r="F108" s="39" t="s">
        <v>186</v>
      </c>
      <c r="G108" s="39">
        <v>5</v>
      </c>
      <c r="H108" s="39">
        <v>12</v>
      </c>
      <c r="I108" s="39" t="s">
        <v>282</v>
      </c>
      <c r="J108" s="40">
        <v>0</v>
      </c>
      <c r="K108" s="41"/>
      <c r="L108" s="40">
        <v>0</v>
      </c>
      <c r="M108" s="41"/>
      <c r="N108" s="40">
        <v>996090</v>
      </c>
      <c r="O108" s="41" t="s">
        <v>283</v>
      </c>
    </row>
    <row r="109" spans="1:15" ht="31.5" x14ac:dyDescent="0.25">
      <c r="A109" s="36">
        <v>14425</v>
      </c>
      <c r="B109" s="36" t="s">
        <v>190</v>
      </c>
      <c r="C109" s="36" t="s">
        <v>290</v>
      </c>
      <c r="D109" s="36">
        <v>14288</v>
      </c>
      <c r="E109" s="36">
        <v>2024</v>
      </c>
      <c r="F109" s="36" t="s">
        <v>186</v>
      </c>
      <c r="G109" s="36">
        <v>5</v>
      </c>
      <c r="H109" s="36">
        <v>12</v>
      </c>
      <c r="I109" s="36" t="s">
        <v>282</v>
      </c>
      <c r="J109" s="37">
        <v>0</v>
      </c>
      <c r="K109" s="38"/>
      <c r="L109" s="37">
        <v>0</v>
      </c>
      <c r="M109" s="38"/>
      <c r="N109" s="37">
        <v>0</v>
      </c>
      <c r="O109" s="38"/>
    </row>
    <row r="110" spans="1:15" ht="31.5" x14ac:dyDescent="0.25">
      <c r="A110" s="36">
        <v>11394</v>
      </c>
      <c r="B110" s="36" t="s">
        <v>100</v>
      </c>
      <c r="C110" s="36" t="s">
        <v>290</v>
      </c>
      <c r="D110" s="36">
        <v>3888</v>
      </c>
      <c r="E110" s="36">
        <v>2024</v>
      </c>
      <c r="F110" s="36" t="s">
        <v>97</v>
      </c>
      <c r="G110" s="36">
        <v>5</v>
      </c>
      <c r="H110" s="36">
        <v>12</v>
      </c>
      <c r="I110" s="36" t="s">
        <v>278</v>
      </c>
      <c r="J110" s="37">
        <v>0</v>
      </c>
      <c r="K110" s="38"/>
      <c r="L110" s="37">
        <v>696777</v>
      </c>
      <c r="M110" s="38" t="s">
        <v>277</v>
      </c>
      <c r="N110" s="37">
        <v>0</v>
      </c>
      <c r="O110" s="38"/>
    </row>
    <row r="111" spans="1:15" ht="31.5" x14ac:dyDescent="0.25">
      <c r="A111" s="36">
        <v>8750</v>
      </c>
      <c r="B111" s="36" t="s">
        <v>146</v>
      </c>
      <c r="C111" s="36" t="s">
        <v>290</v>
      </c>
      <c r="D111" s="36">
        <v>13157</v>
      </c>
      <c r="E111" s="36">
        <v>2024</v>
      </c>
      <c r="F111" s="36" t="s">
        <v>71</v>
      </c>
      <c r="G111" s="36">
        <v>5</v>
      </c>
      <c r="H111" s="36">
        <v>12</v>
      </c>
      <c r="I111" s="36" t="s">
        <v>274</v>
      </c>
      <c r="J111" s="37">
        <v>0</v>
      </c>
      <c r="K111" s="38"/>
      <c r="L111" s="37">
        <v>0</v>
      </c>
      <c r="M111" s="38"/>
      <c r="N111" s="37">
        <v>205662</v>
      </c>
      <c r="O111" s="38" t="s">
        <v>275</v>
      </c>
    </row>
    <row r="112" spans="1:15" ht="31.5" x14ac:dyDescent="0.25">
      <c r="A112" s="39">
        <v>11404</v>
      </c>
      <c r="B112" s="39" t="s">
        <v>169</v>
      </c>
      <c r="C112" s="36" t="s">
        <v>290</v>
      </c>
      <c r="D112" s="39">
        <v>16665</v>
      </c>
      <c r="E112" s="39">
        <v>2024</v>
      </c>
      <c r="F112" s="39" t="s">
        <v>71</v>
      </c>
      <c r="G112" s="39">
        <v>5</v>
      </c>
      <c r="H112" s="39">
        <v>12</v>
      </c>
      <c r="I112" s="39" t="s">
        <v>274</v>
      </c>
      <c r="J112" s="40">
        <v>0</v>
      </c>
      <c r="K112" s="41" t="s">
        <v>277</v>
      </c>
      <c r="L112" s="40">
        <v>1119054.94</v>
      </c>
      <c r="M112" s="41" t="s">
        <v>277</v>
      </c>
      <c r="N112" s="40">
        <v>440667.9</v>
      </c>
      <c r="O112" s="41" t="s">
        <v>277</v>
      </c>
    </row>
    <row r="113" spans="1:15" ht="31.5" x14ac:dyDescent="0.25">
      <c r="A113" s="36">
        <v>16579</v>
      </c>
      <c r="B113" s="36" t="s">
        <v>95</v>
      </c>
      <c r="C113" s="36" t="s">
        <v>290</v>
      </c>
      <c r="D113" s="36">
        <v>3791</v>
      </c>
      <c r="E113" s="36">
        <v>2024</v>
      </c>
      <c r="F113" s="36" t="s">
        <v>71</v>
      </c>
      <c r="G113" s="36">
        <v>5</v>
      </c>
      <c r="H113" s="36">
        <v>12</v>
      </c>
      <c r="I113" s="36" t="s">
        <v>274</v>
      </c>
      <c r="J113" s="37">
        <v>0</v>
      </c>
      <c r="K113" s="38"/>
      <c r="L113" s="37">
        <v>0</v>
      </c>
      <c r="M113" s="38"/>
      <c r="N113" s="37">
        <v>0</v>
      </c>
      <c r="O113" s="38"/>
    </row>
    <row r="114" spans="1:15" ht="31.5" x14ac:dyDescent="0.25">
      <c r="A114" s="36">
        <v>8655</v>
      </c>
      <c r="B114" s="36" t="s">
        <v>168</v>
      </c>
      <c r="C114" s="36" t="s">
        <v>290</v>
      </c>
      <c r="D114" s="36">
        <v>16665</v>
      </c>
      <c r="E114" s="36">
        <v>2024</v>
      </c>
      <c r="F114" s="36" t="s">
        <v>71</v>
      </c>
      <c r="G114" s="36">
        <v>5</v>
      </c>
      <c r="H114" s="36">
        <v>12</v>
      </c>
      <c r="I114" s="36" t="s">
        <v>274</v>
      </c>
      <c r="J114" s="37">
        <v>0</v>
      </c>
      <c r="K114" s="38" t="s">
        <v>277</v>
      </c>
      <c r="L114" s="37">
        <v>0</v>
      </c>
      <c r="M114" s="38" t="s">
        <v>277</v>
      </c>
      <c r="N114" s="37">
        <v>308658</v>
      </c>
      <c r="O114" s="38" t="s">
        <v>277</v>
      </c>
    </row>
    <row r="115" spans="1:15" ht="31.5" x14ac:dyDescent="0.25">
      <c r="A115" s="39">
        <v>8644</v>
      </c>
      <c r="B115" s="39" t="s">
        <v>92</v>
      </c>
      <c r="C115" s="36" t="s">
        <v>290</v>
      </c>
      <c r="D115" s="39">
        <v>3791</v>
      </c>
      <c r="E115" s="39">
        <v>2024</v>
      </c>
      <c r="F115" s="39" t="s">
        <v>71</v>
      </c>
      <c r="G115" s="39">
        <v>5</v>
      </c>
      <c r="H115" s="39">
        <v>12</v>
      </c>
      <c r="I115" s="39" t="s">
        <v>274</v>
      </c>
      <c r="J115" s="40">
        <v>39271.53</v>
      </c>
      <c r="K115" s="41"/>
      <c r="L115" s="40">
        <v>805588.17</v>
      </c>
      <c r="M115" s="41"/>
      <c r="N115" s="40">
        <v>0</v>
      </c>
      <c r="O115" s="41"/>
    </row>
    <row r="116" spans="1:15" ht="31.5" x14ac:dyDescent="0.25">
      <c r="A116" s="36">
        <v>11004</v>
      </c>
      <c r="B116" s="36" t="s">
        <v>91</v>
      </c>
      <c r="C116" s="36" t="s">
        <v>290</v>
      </c>
      <c r="D116" s="36">
        <v>3791</v>
      </c>
      <c r="E116" s="36">
        <v>2024</v>
      </c>
      <c r="F116" s="36" t="s">
        <v>71</v>
      </c>
      <c r="G116" s="36">
        <v>5</v>
      </c>
      <c r="H116" s="36">
        <v>12</v>
      </c>
      <c r="I116" s="36" t="s">
        <v>274</v>
      </c>
      <c r="J116" s="37">
        <v>0</v>
      </c>
      <c r="K116" s="38"/>
      <c r="L116" s="37">
        <v>106301.87</v>
      </c>
      <c r="M116" s="38"/>
      <c r="N116" s="37">
        <v>10256539.34</v>
      </c>
      <c r="O116" s="38"/>
    </row>
    <row r="117" spans="1:15" ht="31.5" x14ac:dyDescent="0.25">
      <c r="A117" s="39">
        <v>11408</v>
      </c>
      <c r="B117" s="39" t="s">
        <v>173</v>
      </c>
      <c r="C117" s="36" t="s">
        <v>290</v>
      </c>
      <c r="D117" s="39">
        <v>16665</v>
      </c>
      <c r="E117" s="39">
        <v>2024</v>
      </c>
      <c r="F117" s="39" t="s">
        <v>71</v>
      </c>
      <c r="G117" s="39">
        <v>5</v>
      </c>
      <c r="H117" s="39">
        <v>12</v>
      </c>
      <c r="I117" s="39" t="s">
        <v>274</v>
      </c>
      <c r="J117" s="40">
        <v>0</v>
      </c>
      <c r="K117" s="41" t="s">
        <v>277</v>
      </c>
      <c r="L117" s="40">
        <v>0</v>
      </c>
      <c r="M117" s="41" t="s">
        <v>277</v>
      </c>
      <c r="N117" s="40">
        <v>0</v>
      </c>
      <c r="O117" s="41" t="s">
        <v>277</v>
      </c>
    </row>
    <row r="118" spans="1:15" ht="31.5" x14ac:dyDescent="0.25">
      <c r="A118" s="39">
        <v>8745</v>
      </c>
      <c r="B118" s="39" t="s">
        <v>88</v>
      </c>
      <c r="C118" s="36" t="s">
        <v>290</v>
      </c>
      <c r="D118" s="39">
        <v>3791</v>
      </c>
      <c r="E118" s="39">
        <v>2024</v>
      </c>
      <c r="F118" s="39" t="s">
        <v>71</v>
      </c>
      <c r="G118" s="39">
        <v>5</v>
      </c>
      <c r="H118" s="39">
        <v>12</v>
      </c>
      <c r="I118" s="39" t="s">
        <v>274</v>
      </c>
      <c r="J118" s="40">
        <v>0</v>
      </c>
      <c r="K118" s="41"/>
      <c r="L118" s="40">
        <v>211357.76</v>
      </c>
      <c r="M118" s="41"/>
      <c r="N118" s="40">
        <v>0</v>
      </c>
      <c r="O118" s="41"/>
    </row>
    <row r="119" spans="1:15" ht="42" x14ac:dyDescent="0.25">
      <c r="A119" s="36">
        <v>14426</v>
      </c>
      <c r="B119" s="36" t="s">
        <v>149</v>
      </c>
      <c r="C119" s="36" t="s">
        <v>290</v>
      </c>
      <c r="D119" s="36">
        <v>14286</v>
      </c>
      <c r="E119" s="36">
        <v>2024</v>
      </c>
      <c r="F119" s="36" t="s">
        <v>71</v>
      </c>
      <c r="G119" s="36">
        <v>5</v>
      </c>
      <c r="H119" s="36">
        <v>12</v>
      </c>
      <c r="I119" s="36" t="s">
        <v>274</v>
      </c>
      <c r="J119" s="37">
        <v>1186696.71</v>
      </c>
      <c r="K119" s="38" t="s">
        <v>277</v>
      </c>
      <c r="L119" s="37">
        <v>977615.61</v>
      </c>
      <c r="M119" s="38" t="s">
        <v>277</v>
      </c>
      <c r="N119" s="37">
        <v>591137.36</v>
      </c>
      <c r="O119" s="38" t="s">
        <v>277</v>
      </c>
    </row>
    <row r="120" spans="1:15" ht="31.5" x14ac:dyDescent="0.25">
      <c r="A120" s="36">
        <v>16532</v>
      </c>
      <c r="B120" s="36" t="s">
        <v>192</v>
      </c>
      <c r="C120" s="36" t="s">
        <v>290</v>
      </c>
      <c r="D120" s="36">
        <v>14288</v>
      </c>
      <c r="E120" s="36">
        <v>2024</v>
      </c>
      <c r="F120" s="36" t="s">
        <v>186</v>
      </c>
      <c r="G120" s="36">
        <v>5</v>
      </c>
      <c r="H120" s="36">
        <v>12</v>
      </c>
      <c r="I120" s="36" t="s">
        <v>282</v>
      </c>
      <c r="J120" s="37">
        <v>0</v>
      </c>
      <c r="K120" s="38"/>
      <c r="L120" s="37">
        <v>0</v>
      </c>
      <c r="M120" s="38"/>
      <c r="N120" s="37">
        <v>0</v>
      </c>
      <c r="O120" s="38"/>
    </row>
    <row r="121" spans="1:15" ht="31.5" x14ac:dyDescent="0.25">
      <c r="A121" s="39">
        <v>16533</v>
      </c>
      <c r="B121" s="39" t="s">
        <v>193</v>
      </c>
      <c r="C121" s="36" t="s">
        <v>290</v>
      </c>
      <c r="D121" s="39">
        <v>14288</v>
      </c>
      <c r="E121" s="39">
        <v>2024</v>
      </c>
      <c r="F121" s="39" t="s">
        <v>186</v>
      </c>
      <c r="G121" s="39">
        <v>5</v>
      </c>
      <c r="H121" s="39">
        <v>12</v>
      </c>
      <c r="I121" s="39" t="s">
        <v>282</v>
      </c>
      <c r="J121" s="40">
        <v>0</v>
      </c>
      <c r="K121" s="41"/>
      <c r="L121" s="40">
        <v>0</v>
      </c>
      <c r="M121" s="41"/>
      <c r="N121" s="40">
        <v>2532603</v>
      </c>
      <c r="O121" s="41" t="s">
        <v>283</v>
      </c>
    </row>
    <row r="122" spans="1:15" ht="31.5" x14ac:dyDescent="0.25">
      <c r="A122" s="39">
        <v>14427</v>
      </c>
      <c r="B122" s="39" t="s">
        <v>101</v>
      </c>
      <c r="C122" s="36" t="s">
        <v>290</v>
      </c>
      <c r="D122" s="39">
        <v>3888</v>
      </c>
      <c r="E122" s="39">
        <v>2024</v>
      </c>
      <c r="F122" s="39" t="s">
        <v>97</v>
      </c>
      <c r="G122" s="39">
        <v>5</v>
      </c>
      <c r="H122" s="39">
        <v>12</v>
      </c>
      <c r="I122" s="39" t="s">
        <v>278</v>
      </c>
      <c r="J122" s="40">
        <v>0</v>
      </c>
      <c r="K122" s="41"/>
      <c r="L122" s="40">
        <v>3207888</v>
      </c>
      <c r="M122" s="41" t="s">
        <v>277</v>
      </c>
      <c r="N122" s="40">
        <v>0</v>
      </c>
      <c r="O122" s="41"/>
    </row>
    <row r="123" spans="1:15" ht="31.5" x14ac:dyDescent="0.25">
      <c r="A123" s="39">
        <v>11915</v>
      </c>
      <c r="B123" s="39" t="s">
        <v>175</v>
      </c>
      <c r="C123" s="36" t="s">
        <v>290</v>
      </c>
      <c r="D123" s="39">
        <v>16665</v>
      </c>
      <c r="E123" s="39">
        <v>2024</v>
      </c>
      <c r="F123" s="39" t="s">
        <v>71</v>
      </c>
      <c r="G123" s="39">
        <v>5</v>
      </c>
      <c r="H123" s="39">
        <v>12</v>
      </c>
      <c r="I123" s="39" t="s">
        <v>274</v>
      </c>
      <c r="J123" s="40">
        <v>0</v>
      </c>
      <c r="K123" s="41" t="s">
        <v>277</v>
      </c>
      <c r="L123" s="40">
        <v>0</v>
      </c>
      <c r="M123" s="41" t="s">
        <v>277</v>
      </c>
      <c r="N123" s="40">
        <v>0</v>
      </c>
      <c r="O123" s="41" t="s">
        <v>277</v>
      </c>
    </row>
    <row r="124" spans="1:15" ht="31.5" x14ac:dyDescent="0.25">
      <c r="A124" s="36">
        <v>10327</v>
      </c>
      <c r="B124" s="36" t="s">
        <v>119</v>
      </c>
      <c r="C124" s="36" t="s">
        <v>290</v>
      </c>
      <c r="D124" s="36">
        <v>9991</v>
      </c>
      <c r="E124" s="36">
        <v>2024</v>
      </c>
      <c r="F124" s="36" t="s">
        <v>71</v>
      </c>
      <c r="G124" s="36">
        <v>5</v>
      </c>
      <c r="H124" s="36">
        <v>12</v>
      </c>
      <c r="I124" s="36" t="s">
        <v>274</v>
      </c>
      <c r="J124" s="37">
        <v>171879</v>
      </c>
      <c r="K124" s="38" t="s">
        <v>275</v>
      </c>
      <c r="L124" s="37">
        <v>0</v>
      </c>
      <c r="M124" s="38"/>
      <c r="N124" s="37">
        <v>10258012</v>
      </c>
      <c r="O124" s="38" t="s">
        <v>277</v>
      </c>
    </row>
    <row r="125" spans="1:15" ht="31.5" x14ac:dyDescent="0.25">
      <c r="A125" s="36">
        <v>11497</v>
      </c>
      <c r="B125" s="36" t="s">
        <v>104</v>
      </c>
      <c r="C125" s="36" t="s">
        <v>290</v>
      </c>
      <c r="D125" s="36">
        <v>4027</v>
      </c>
      <c r="E125" s="36">
        <v>2024</v>
      </c>
      <c r="F125" s="36" t="s">
        <v>71</v>
      </c>
      <c r="G125" s="36">
        <v>5</v>
      </c>
      <c r="H125" s="36">
        <v>12</v>
      </c>
      <c r="I125" s="36" t="s">
        <v>274</v>
      </c>
      <c r="J125" s="37">
        <v>131786.96</v>
      </c>
      <c r="K125" s="38" t="s">
        <v>277</v>
      </c>
      <c r="L125" s="37">
        <v>1997584.78</v>
      </c>
      <c r="M125" s="38" t="s">
        <v>277</v>
      </c>
      <c r="N125" s="37">
        <v>8156088.0099999998</v>
      </c>
      <c r="O125" s="38" t="s">
        <v>275</v>
      </c>
    </row>
    <row r="126" spans="1:15" ht="31.5" x14ac:dyDescent="0.25">
      <c r="A126" s="1">
        <v>11400</v>
      </c>
      <c r="B126" s="1" t="s">
        <v>203</v>
      </c>
      <c r="C126" s="36" t="s">
        <v>290</v>
      </c>
      <c r="D126" s="1">
        <v>11273</v>
      </c>
      <c r="E126" s="1">
        <v>2024</v>
      </c>
      <c r="F126" s="1" t="s">
        <v>97</v>
      </c>
      <c r="G126" s="1">
        <v>3</v>
      </c>
      <c r="H126" s="1">
        <v>9</v>
      </c>
      <c r="I126" s="1" t="s">
        <v>284</v>
      </c>
      <c r="J126" s="2">
        <v>0</v>
      </c>
      <c r="K126" s="42"/>
      <c r="L126" s="2">
        <v>0</v>
      </c>
      <c r="M126" s="42"/>
      <c r="N126" s="2">
        <v>0</v>
      </c>
      <c r="O126" s="42"/>
    </row>
    <row r="127" spans="1:15" ht="31.5" x14ac:dyDescent="0.25">
      <c r="A127" s="39">
        <v>11397</v>
      </c>
      <c r="B127" s="39" t="s">
        <v>125</v>
      </c>
      <c r="C127" s="36" t="s">
        <v>290</v>
      </c>
      <c r="D127" s="39">
        <v>12773</v>
      </c>
      <c r="E127" s="39">
        <v>2024</v>
      </c>
      <c r="F127" s="39" t="s">
        <v>71</v>
      </c>
      <c r="G127" s="39">
        <v>5</v>
      </c>
      <c r="H127" s="39">
        <v>12</v>
      </c>
      <c r="I127" s="39" t="s">
        <v>274</v>
      </c>
      <c r="J127" s="40">
        <v>0</v>
      </c>
      <c r="K127" s="41"/>
      <c r="L127" s="40">
        <v>0</v>
      </c>
      <c r="M127" s="41"/>
      <c r="N127" s="40">
        <v>0</v>
      </c>
      <c r="O127" s="41"/>
    </row>
    <row r="128" spans="1:15" ht="31.5" x14ac:dyDescent="0.25">
      <c r="A128" s="36">
        <v>11801</v>
      </c>
      <c r="B128" s="36" t="s">
        <v>166</v>
      </c>
      <c r="C128" s="36" t="s">
        <v>290</v>
      </c>
      <c r="D128" s="36">
        <v>16665</v>
      </c>
      <c r="E128" s="36">
        <v>2024</v>
      </c>
      <c r="F128" s="36" t="s">
        <v>71</v>
      </c>
      <c r="G128" s="36">
        <v>5</v>
      </c>
      <c r="H128" s="36">
        <v>12</v>
      </c>
      <c r="I128" s="36" t="s">
        <v>274</v>
      </c>
      <c r="J128" s="37">
        <v>607502.86</v>
      </c>
      <c r="K128" s="38" t="s">
        <v>277</v>
      </c>
      <c r="L128" s="37">
        <v>268292.34999999998</v>
      </c>
      <c r="M128" s="38" t="s">
        <v>277</v>
      </c>
      <c r="N128" s="37">
        <v>0</v>
      </c>
      <c r="O128" s="38" t="s">
        <v>277</v>
      </c>
    </row>
    <row r="129" spans="1:15" ht="31.5" x14ac:dyDescent="0.25">
      <c r="A129" s="36">
        <v>10991</v>
      </c>
      <c r="B129" s="36" t="s">
        <v>130</v>
      </c>
      <c r="C129" s="36" t="s">
        <v>290</v>
      </c>
      <c r="D129" s="36">
        <v>12775</v>
      </c>
      <c r="E129" s="36">
        <v>2024</v>
      </c>
      <c r="F129" s="36" t="s">
        <v>71</v>
      </c>
      <c r="G129" s="36">
        <v>5</v>
      </c>
      <c r="H129" s="36">
        <v>12</v>
      </c>
      <c r="I129" s="36" t="s">
        <v>274</v>
      </c>
      <c r="J129" s="37">
        <v>0</v>
      </c>
      <c r="K129" s="38" t="s">
        <v>275</v>
      </c>
      <c r="L129" s="37">
        <v>0</v>
      </c>
      <c r="M129" s="38" t="s">
        <v>275</v>
      </c>
      <c r="N129" s="37">
        <v>27989114</v>
      </c>
      <c r="O129" s="38" t="s">
        <v>275</v>
      </c>
    </row>
    <row r="130" spans="1:15" ht="31.5" x14ac:dyDescent="0.25">
      <c r="A130" s="36">
        <v>9784</v>
      </c>
      <c r="B130" s="36" t="s">
        <v>116</v>
      </c>
      <c r="C130" s="36" t="s">
        <v>290</v>
      </c>
      <c r="D130" s="36">
        <v>6755</v>
      </c>
      <c r="E130" s="36">
        <v>2024</v>
      </c>
      <c r="F130" s="36" t="s">
        <v>71</v>
      </c>
      <c r="G130" s="36">
        <v>5</v>
      </c>
      <c r="H130" s="36">
        <v>12</v>
      </c>
      <c r="I130" s="36" t="s">
        <v>274</v>
      </c>
      <c r="J130" s="37">
        <v>0</v>
      </c>
      <c r="K130" s="38"/>
      <c r="L130" s="37">
        <v>761874.82</v>
      </c>
      <c r="M130" s="38"/>
      <c r="N130" s="37">
        <v>0</v>
      </c>
      <c r="O130" s="38"/>
    </row>
    <row r="131" spans="1:15" ht="31.5" x14ac:dyDescent="0.25">
      <c r="A131" s="36">
        <v>14428</v>
      </c>
      <c r="B131" s="36" t="s">
        <v>182</v>
      </c>
      <c r="C131" s="36" t="s">
        <v>290</v>
      </c>
      <c r="D131" s="36">
        <v>12767</v>
      </c>
      <c r="E131" s="36">
        <v>2024</v>
      </c>
      <c r="F131" s="36" t="s">
        <v>71</v>
      </c>
      <c r="G131" s="36">
        <v>5</v>
      </c>
      <c r="H131" s="36">
        <v>12</v>
      </c>
      <c r="I131" s="36" t="s">
        <v>274</v>
      </c>
      <c r="J131" s="37">
        <v>0</v>
      </c>
      <c r="K131" s="38"/>
      <c r="L131" s="37">
        <v>68863.210000000006</v>
      </c>
      <c r="M131" s="38" t="s">
        <v>275</v>
      </c>
      <c r="N131" s="37">
        <v>0</v>
      </c>
      <c r="O131" s="38"/>
    </row>
    <row r="132" spans="1:15" ht="31.5" x14ac:dyDescent="0.25">
      <c r="A132" s="36">
        <v>12022</v>
      </c>
      <c r="B132" s="36" t="s">
        <v>174</v>
      </c>
      <c r="C132" s="36" t="s">
        <v>290</v>
      </c>
      <c r="D132" s="36">
        <v>16665</v>
      </c>
      <c r="E132" s="36">
        <v>2024</v>
      </c>
      <c r="F132" s="36" t="s">
        <v>71</v>
      </c>
      <c r="G132" s="36">
        <v>5</v>
      </c>
      <c r="H132" s="36">
        <v>12</v>
      </c>
      <c r="I132" s="36" t="s">
        <v>274</v>
      </c>
      <c r="J132" s="37">
        <v>0</v>
      </c>
      <c r="K132" s="38" t="s">
        <v>277</v>
      </c>
      <c r="L132" s="37">
        <v>6250</v>
      </c>
      <c r="M132" s="38" t="s">
        <v>277</v>
      </c>
      <c r="N132" s="37">
        <v>0</v>
      </c>
      <c r="O132" s="38" t="s">
        <v>277</v>
      </c>
    </row>
  </sheetData>
  <sortState xmlns:xlrd2="http://schemas.microsoft.com/office/spreadsheetml/2017/richdata2" ref="A2:O132">
    <sortCondition ref="C2:C132"/>
    <sortCondition ref="B2:B13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544004-7248-4312-b2d4-855665d7a2f6">
      <Terms xmlns="http://schemas.microsoft.com/office/infopath/2007/PartnerControls"/>
    </lcf76f155ced4ddcb4097134ff3c332f>
    <TaxCatchAll xmlns="257aff42-bc22-40b0-a140-1b9cabdf45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8" ma:contentTypeDescription="Create a new document." ma:contentTypeScope="" ma:versionID="7b9edcf895d26e9c75c3b2981bea33d7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4d1f53f2bc75da354bed9b48fde6597b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67DD6-9C3C-4E41-A046-CD7C26491CB9}">
  <ds:schemaRefs>
    <ds:schemaRef ds:uri="http://purl.org/dc/elements/1.1/"/>
    <ds:schemaRef ds:uri="257aff42-bc22-40b0-a140-1b9cabdf45a7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f1544004-7248-4312-b2d4-855665d7a2f6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7C433F-5EB0-45F7-9663-E443DBEB4A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2FEBF-E89E-4FB2-A66A-04E478E71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Acute Hospital+HHS Financials</vt:lpstr>
      <vt:lpstr>Non Acute Hospital Financials</vt:lpstr>
      <vt:lpstr>Temporary Labor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Jones</cp:lastModifiedBy>
  <dcterms:created xsi:type="dcterms:W3CDTF">2025-09-22T14:06:44Z</dcterms:created>
  <dcterms:modified xsi:type="dcterms:W3CDTF">2025-09-23T13:39:58Z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