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05"/>
  <workbookPr codeName="ThisWorkbook" defaultThemeVersion="166925"/>
  <mc:AlternateContent xmlns:mc="http://schemas.openxmlformats.org/markup-compatibility/2006">
    <mc:Choice Requires="x15">
      <x15ac:absPath xmlns:x15ac="http://schemas.microsoft.com/office/spreadsheetml/2010/11/ac" url="https://chiama.sharepoint.com/sites/PFA-Pricing/Shared Documents/Pricing/Cost Reports - 2023 forward/Rest Homes/FY2025 Cost Reports/2. Internal Communication and Deployment/"/>
    </mc:Choice>
  </mc:AlternateContent>
  <xr:revisionPtr revIDLastSave="0" documentId="8_{50F071CD-32EE-42EF-8159-A8DF3DC1AC92}" xr6:coauthVersionLast="47" xr6:coauthVersionMax="47" xr10:uidLastSave="{00000000-0000-0000-0000-000000000000}"/>
  <workbookProtection workbookAlgorithmName="SHA-512" workbookHashValue="GfHStiRaQBUs+DCHTAP9vm/ZOPrNLgN7ZiGVFbfa+IZlj0I/yFchTmX0OeA4n69K+/ZF9oDXGInqwZxq5GVHZw==" workbookSaltValue="cX7L62wZ15Liriwlm8rQEw==" workbookSpinCount="100000" lockStructure="1"/>
  <bookViews>
    <workbookView xWindow="-28920" yWindow="-120" windowWidth="29040" windowHeight="15720" tabRatio="776" xr2:uid="{7C9C4708-E3B0-4E60-B2D9-3416DFA4D449}"/>
  </bookViews>
  <sheets>
    <sheet name="User Guide" sheetId="24" r:id="rId1"/>
    <sheet name="General" sheetId="3" r:id="rId2"/>
    <sheet name="Disclosures" sheetId="20" r:id="rId3"/>
    <sheet name="Balance Sheet" sheetId="7" r:id="rId4"/>
    <sheet name="Profit Loss" sheetId="12" r:id="rId5"/>
    <sheet name="Resident Days" sheetId="15" r:id="rId6"/>
    <sheet name="Claimed Fixed Assets" sheetId="14" r:id="rId7"/>
    <sheet name="Mortgages &amp; Notes" sheetId="16" r:id="rId8"/>
    <sheet name="Wages &amp; Benefits" sheetId="17" r:id="rId9"/>
    <sheet name="Footnotes" sheetId="25" r:id="rId10"/>
    <sheet name="Certification" sheetId="23" r:id="rId11"/>
    <sheet name="HCF-2 RH" sheetId="8" r:id="rId12"/>
    <sheet name="RawData" sheetId="28" state="hidden" r:id="rId13"/>
    <sheet name="Set Up - to be hidden" sheetId="21" state="hidden" r:id="rId14"/>
  </sheets>
  <definedNames>
    <definedName name="AccountServ">'Set Up - to be hidden'!$B$1:$B$9</definedName>
    <definedName name="Bool">General!#REF!</definedName>
    <definedName name="CHOWType">'Set Up - to be hidden'!$J$1:$J$3</definedName>
    <definedName name="FacOwn">'Set Up - to be hidden'!$G$1:$G$2</definedName>
    <definedName name="LegalStatus">'Set Up - to be hidden'!$D$1:$D$10</definedName>
    <definedName name="NotesPayable">'Set Up - to be hidden'!$F$1:$F$5</definedName>
    <definedName name="OtherBusAct">General!$H$12:$H$15</definedName>
    <definedName name="OwnType">'Set Up - to be hidden'!$H$1:$H$3</definedName>
    <definedName name="_xlnm.Print_Area" localSheetId="11">'HCF-2 RH'!$A$1:$Y$246</definedName>
    <definedName name="ProfitNonProfit">'Set Up - to be hidden'!$E$1:$E$2</definedName>
    <definedName name="PropOwnType">'Set Up - to be hidden'!$I$1:$I$3</definedName>
    <definedName name="ResponsiblePersons">'Set Up - to be hidden'!$C$1:$C$3</definedName>
    <definedName name="ReviewType">'Set Up - to be hidden'!$K$1:$K$4</definedName>
    <definedName name="YesNo">'Set Up - to be hidden'!$A$1:$A$2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MG2" i="28" l="1" a="1"/>
  <c r="CMG2" i="28" s="1"/>
  <c r="CMA2" i="28" a="1"/>
  <c r="CMA2" i="28" s="1"/>
  <c r="CLT2" i="28" a="1"/>
  <c r="CLT2" i="28" s="1"/>
  <c r="CLN2" i="28" a="1"/>
  <c r="CLN2" i="28" s="1"/>
  <c r="CLH2" i="28" a="1"/>
  <c r="CLH2" i="28" s="1"/>
  <c r="CLB2" i="28" a="1"/>
  <c r="CLB2" i="28" s="1"/>
  <c r="CKV2" i="28" a="1"/>
  <c r="CKV2" i="28" s="1"/>
  <c r="CKP2" i="28" a="1"/>
  <c r="CKP2" i="28" s="1"/>
  <c r="CKJ2" i="28" a="1"/>
  <c r="CKJ2" i="28" s="1"/>
  <c r="CKA2" i="28" a="1"/>
  <c r="CKA2" i="28" s="1"/>
  <c r="CJR2" i="28" a="1"/>
  <c r="CJR2" i="28" s="1"/>
  <c r="CJI2" i="28" a="1"/>
  <c r="CJI2" i="28" s="1"/>
  <c r="CJA2" i="28" a="1"/>
  <c r="CJA2" i="28" s="1"/>
  <c r="CIR2" i="28" a="1"/>
  <c r="CIR2" i="28" s="1"/>
  <c r="CIJ2" i="28" a="1"/>
  <c r="CIJ2" i="28" s="1"/>
  <c r="CIB2" i="28" a="1"/>
  <c r="CIB2" i="28" s="1"/>
  <c r="CHT2" i="28" a="1"/>
  <c r="CHT2" i="28" s="1"/>
  <c r="CHL2" i="28" a="1"/>
  <c r="CHL2" i="28" s="1"/>
  <c r="CHD2" i="28" a="1"/>
  <c r="CHD2" i="28" s="1"/>
  <c r="CGU2" i="28" a="1"/>
  <c r="CGU2" i="28" s="1"/>
  <c r="CGL2" i="28" a="1"/>
  <c r="CGL2" i="28" s="1"/>
  <c r="CGD2" i="28" a="1"/>
  <c r="CGD2" i="28" s="1"/>
  <c r="CFV2" i="28" a="1"/>
  <c r="CFV2" i="28" s="1"/>
  <c r="CFN2" i="28" a="1"/>
  <c r="CFN2" i="28" s="1"/>
  <c r="CFF2" i="28" a="1"/>
  <c r="CFF2" i="28" s="1"/>
  <c r="CEX2" i="28" a="1"/>
  <c r="CEX2" i="28" s="1"/>
  <c r="CEP2" i="28" a="1"/>
  <c r="CEP2" i="28" s="1"/>
  <c r="CEH2" i="28" a="1"/>
  <c r="CEH2" i="28" s="1"/>
  <c r="CDZ2" i="28" a="1"/>
  <c r="CDZ2" i="28" s="1"/>
  <c r="CDN2" i="28" a="1"/>
  <c r="CDN2" i="28" s="1"/>
  <c r="CDB2" i="28" a="1"/>
  <c r="CDB2" i="28" s="1"/>
  <c r="CDA2" i="28"/>
  <c r="CCS2" i="28" a="1"/>
  <c r="CCS2" i="28" s="1"/>
  <c r="CCN2" i="28" a="1"/>
  <c r="CCN2" i="28" s="1"/>
  <c r="CCI2" i="28" a="1"/>
  <c r="CCI2" i="28" s="1"/>
  <c r="CCD2" i="28"/>
  <c r="CCD2" i="28" a="1"/>
  <c r="CBZ2" i="28" a="1"/>
  <c r="CBZ2" i="28" s="1"/>
  <c r="CBN2" i="28" a="1"/>
  <c r="CBN2" i="28" s="1"/>
  <c r="CBH2" i="28" a="1"/>
  <c r="CBH2" i="28" s="1"/>
  <c r="CAG2" i="28"/>
  <c r="BZN2" i="28"/>
  <c r="BZM2" i="28"/>
  <c r="BZL2" i="28"/>
  <c r="BZC2" i="28" a="1"/>
  <c r="BZC2" i="28" s="1"/>
  <c r="BZB2" i="28"/>
  <c r="BYZ2" i="28"/>
  <c r="BYU2" i="28" a="1"/>
  <c r="BYU2" i="28" s="1"/>
  <c r="BYT2" i="28"/>
  <c r="BYS2" i="28"/>
  <c r="BYM2" i="28" a="1"/>
  <c r="BYM2" i="28" s="1"/>
  <c r="BYJ2" i="28"/>
  <c r="BYJ2" i="28" a="1"/>
  <c r="BYH2" i="28" a="1"/>
  <c r="BYH2" i="28" s="1"/>
  <c r="BYG2" i="28"/>
  <c r="BYF2" i="28"/>
  <c r="BYE2" i="28"/>
  <c r="BXZ2" i="28" a="1"/>
  <c r="BXZ2" i="28" s="1"/>
  <c r="BXU2" i="28" a="1"/>
  <c r="BXU2" i="28" s="1"/>
  <c r="BXP2" i="28"/>
  <c r="BXP2" i="28" a="1"/>
  <c r="BXK2" i="28" a="1"/>
  <c r="BXK2" i="28" s="1"/>
  <c r="BXF2" i="28" a="1"/>
  <c r="BXF2" i="28" s="1"/>
  <c r="BXA2" i="28" a="1"/>
  <c r="BXA2" i="28" s="1"/>
  <c r="BWV2" i="28" a="1"/>
  <c r="BWV2" i="28" s="1"/>
  <c r="BWQ2" i="28" a="1"/>
  <c r="BWQ2" i="28" s="1"/>
  <c r="BWL2" i="28" a="1"/>
  <c r="BWL2" i="28" s="1"/>
  <c r="BWG2" i="28" a="1"/>
  <c r="BWG2" i="28" s="1"/>
  <c r="BWB2" i="28" a="1"/>
  <c r="BWB2" i="28" s="1"/>
  <c r="BVW2" i="28" a="1"/>
  <c r="BVW2" i="28" s="1"/>
  <c r="BVR2" i="28" a="1"/>
  <c r="BVR2" i="28" s="1"/>
  <c r="BVM2" i="28" a="1"/>
  <c r="BVM2" i="28" s="1"/>
  <c r="BVH2" i="28" a="1"/>
  <c r="BVH2" i="28" s="1"/>
  <c r="BUZ2" i="28" a="1"/>
  <c r="BUZ2" i="28" s="1"/>
  <c r="BUR2" i="28" a="1"/>
  <c r="BUR2" i="28" s="1"/>
  <c r="BUJ2" i="28" a="1"/>
  <c r="BUJ2" i="28" s="1"/>
  <c r="BUB2" i="28" a="1"/>
  <c r="BUB2" i="28" s="1"/>
  <c r="BTT2" i="28" a="1"/>
  <c r="BTT2" i="28" s="1"/>
  <c r="BTL2" i="28" a="1"/>
  <c r="BTL2" i="28" s="1"/>
  <c r="BTD2" i="28" a="1"/>
  <c r="BTD2" i="28" s="1"/>
  <c r="BSV2" i="28" a="1"/>
  <c r="BSV2" i="28" s="1"/>
  <c r="BSN2" i="28" a="1"/>
  <c r="BSN2" i="28" s="1"/>
  <c r="BSF2" i="28" a="1"/>
  <c r="BSF2" i="28" s="1"/>
  <c r="BRX2" i="28" a="1"/>
  <c r="BRX2" i="28" s="1"/>
  <c r="BRP2" i="28"/>
  <c r="BRP2" i="28" a="1"/>
  <c r="BRJ2" i="28" a="1"/>
  <c r="BRJ2" i="28" s="1"/>
  <c r="BRD2" i="28" a="1"/>
  <c r="BRD2" i="28" s="1"/>
  <c r="BQX2" i="28" a="1"/>
  <c r="BQX2" i="28" s="1"/>
  <c r="BQR2" i="28" a="1"/>
  <c r="BQR2" i="28" s="1"/>
  <c r="BQL2" i="28" a="1"/>
  <c r="BQL2" i="28" s="1"/>
  <c r="BQF2" i="28" a="1"/>
  <c r="BQF2" i="28" s="1"/>
  <c r="BPZ2" i="28" a="1"/>
  <c r="BPZ2" i="28" s="1"/>
  <c r="BPT2" i="28" a="1"/>
  <c r="BPT2" i="28" s="1"/>
  <c r="BPO2" i="28" a="1"/>
  <c r="BPO2" i="28" s="1"/>
  <c r="BPJ2" i="28" a="1"/>
  <c r="BPJ2" i="28" s="1"/>
  <c r="BPE2" i="28" a="1"/>
  <c r="BPE2" i="28" s="1"/>
  <c r="BOZ2" i="28" a="1"/>
  <c r="BOZ2" i="28" s="1"/>
  <c r="BOU2" i="28" a="1"/>
  <c r="BOU2" i="28" s="1"/>
  <c r="BOP2" i="28" a="1"/>
  <c r="BOP2" i="28" s="1"/>
  <c r="BOK2" i="28" a="1"/>
  <c r="BOK2" i="28" s="1"/>
  <c r="BOF2" i="28"/>
  <c r="BOF2" i="28" a="1"/>
  <c r="BOA2" i="28" a="1"/>
  <c r="BOA2" i="28" s="1"/>
  <c r="BNV2" i="28" a="1"/>
  <c r="BNV2" i="28" s="1"/>
  <c r="BNQ2" i="28" a="1"/>
  <c r="BNQ2" i="28" s="1"/>
  <c r="BNL2" i="28" a="1"/>
  <c r="BNL2" i="28" s="1"/>
  <c r="BNF2" i="28" a="1"/>
  <c r="BNF2" i="28" s="1"/>
  <c r="BMZ2" i="28" a="1"/>
  <c r="BMZ2" i="28" s="1"/>
  <c r="BMT2" i="28" a="1"/>
  <c r="BMT2" i="28" s="1"/>
  <c r="BMN2" i="28" a="1"/>
  <c r="BMN2" i="28" s="1"/>
  <c r="BMH2" i="28" a="1"/>
  <c r="BMH2" i="28" s="1"/>
  <c r="BLZ2" i="28" a="1"/>
  <c r="BLZ2" i="28" s="1"/>
  <c r="BLY2" i="28"/>
  <c r="BLT2" i="28" a="1"/>
  <c r="BLT2" i="28" s="1"/>
  <c r="BLS2" i="28"/>
  <c r="BLG2" i="28" a="1"/>
  <c r="BLG2" i="28" s="1"/>
  <c r="BLF2" i="28"/>
  <c r="BLE2" i="28"/>
  <c r="BLD2" i="28"/>
  <c r="BLC2" i="28"/>
  <c r="BLB2" i="28"/>
  <c r="BLA2" i="28"/>
  <c r="BKZ2" i="28"/>
  <c r="BKY2" i="28"/>
  <c r="BKX2" i="28"/>
  <c r="BKW2" i="28"/>
  <c r="BKV2" i="28"/>
  <c r="BKU2" i="28"/>
  <c r="BKT2" i="28"/>
  <c r="BKS2" i="28"/>
  <c r="BKR2" i="28"/>
  <c r="BKQ2" i="28"/>
  <c r="BKP2" i="28"/>
  <c r="BKO2" i="28"/>
  <c r="BKN2" i="28"/>
  <c r="BKM2" i="28"/>
  <c r="BKL2" i="28"/>
  <c r="BKK2" i="28"/>
  <c r="BKJ2" i="28"/>
  <c r="BKI2" i="28"/>
  <c r="BKH2" i="28"/>
  <c r="BKG2" i="28"/>
  <c r="BKF2" i="28"/>
  <c r="BKE2" i="28"/>
  <c r="BKD2" i="28"/>
  <c r="BKC2" i="28"/>
  <c r="BKB2" i="28"/>
  <c r="BKA2" i="28"/>
  <c r="BJZ2" i="28"/>
  <c r="BJL2" i="28" a="1"/>
  <c r="BJL2" i="28" s="1"/>
  <c r="BJK2" i="28"/>
  <c r="BJJ2" i="28"/>
  <c r="BJI2" i="28"/>
  <c r="BJH2" i="28"/>
  <c r="BJG2" i="28"/>
  <c r="BJF2" i="28"/>
  <c r="BJE2" i="28"/>
  <c r="BJD2" i="28"/>
  <c r="BJC2" i="28"/>
  <c r="BJB2" i="28"/>
  <c r="BJA2" i="28"/>
  <c r="BIZ2" i="28"/>
  <c r="BIY2" i="28"/>
  <c r="BIX2" i="28"/>
  <c r="BIW2" i="28"/>
  <c r="BIV2" i="28"/>
  <c r="BIU2" i="28"/>
  <c r="BIT2" i="28"/>
  <c r="BIS2" i="28"/>
  <c r="BIR2" i="28"/>
  <c r="BIQ2" i="28"/>
  <c r="BIP2" i="28"/>
  <c r="BIO2" i="28"/>
  <c r="BIN2" i="28"/>
  <c r="BIM2" i="28"/>
  <c r="BIL2" i="28"/>
  <c r="BIK2" i="28"/>
  <c r="BIJ2" i="28"/>
  <c r="BII2" i="28"/>
  <c r="BIH2" i="28"/>
  <c r="BIG2" i="28"/>
  <c r="BIF2" i="28"/>
  <c r="BIE2" i="28"/>
  <c r="BID2" i="28"/>
  <c r="BIC2" i="28"/>
  <c r="BIB2" i="28"/>
  <c r="BIA2" i="28"/>
  <c r="BHZ2" i="28"/>
  <c r="BHY2" i="28"/>
  <c r="BHX2" i="28"/>
  <c r="BHW2" i="28"/>
  <c r="BHV2" i="28"/>
  <c r="BHU2" i="28"/>
  <c r="BHT2" i="28"/>
  <c r="BHS2" i="28"/>
  <c r="BHR2" i="28"/>
  <c r="BHQ2" i="28"/>
  <c r="BHP2" i="28"/>
  <c r="BHO2" i="28"/>
  <c r="BHN2" i="28"/>
  <c r="BHM2" i="28"/>
  <c r="BHL2" i="28"/>
  <c r="BHK2" i="28"/>
  <c r="BHJ2" i="28"/>
  <c r="BHI2" i="28"/>
  <c r="BHH2" i="28"/>
  <c r="BHG2" i="28"/>
  <c r="BHF2" i="28"/>
  <c r="BHE2" i="28"/>
  <c r="BHD2" i="28"/>
  <c r="BHC2" i="28"/>
  <c r="BHB2" i="28"/>
  <c r="BHA2" i="28"/>
  <c r="BGZ2" i="28"/>
  <c r="BGY2" i="28"/>
  <c r="BGX2" i="28"/>
  <c r="BGW2" i="28"/>
  <c r="BGV2" i="28"/>
  <c r="BGU2" i="28"/>
  <c r="BGT2" i="28"/>
  <c r="BGS2" i="28"/>
  <c r="BGR2" i="28"/>
  <c r="BGQ2" i="28"/>
  <c r="BGP2" i="28"/>
  <c r="BGO2" i="28"/>
  <c r="BGN2" i="28"/>
  <c r="BGM2" i="28"/>
  <c r="BGL2" i="28"/>
  <c r="BGK2" i="28"/>
  <c r="BGJ2" i="28"/>
  <c r="BGI2" i="28"/>
  <c r="BGH2" i="28"/>
  <c r="BGG2" i="28"/>
  <c r="BGF2" i="28"/>
  <c r="BGE2" i="28"/>
  <c r="BGD2" i="28"/>
  <c r="BGC2" i="28"/>
  <c r="BGB2" i="28"/>
  <c r="BGA2" i="28"/>
  <c r="BFZ2" i="28"/>
  <c r="BFY2" i="28"/>
  <c r="BFX2" i="28"/>
  <c r="BFW2" i="28"/>
  <c r="BFV2" i="28"/>
  <c r="BFU2" i="28"/>
  <c r="BFT2" i="28"/>
  <c r="BFS2" i="28"/>
  <c r="BFR2" i="28"/>
  <c r="BFQ2" i="28"/>
  <c r="BFP2" i="28"/>
  <c r="BFO2" i="28"/>
  <c r="BFN2" i="28"/>
  <c r="BFM2" i="28"/>
  <c r="BFL2" i="28"/>
  <c r="BFK2" i="28"/>
  <c r="BFJ2" i="28"/>
  <c r="BFI2" i="28"/>
  <c r="BFH2" i="28"/>
  <c r="BFG2" i="28"/>
  <c r="BFF2" i="28"/>
  <c r="BFE2" i="28"/>
  <c r="BFD2" i="28"/>
  <c r="BFB2" i="28"/>
  <c r="BFA2" i="28"/>
  <c r="BEZ2" i="28"/>
  <c r="BEY2" i="28"/>
  <c r="BEX2" i="28"/>
  <c r="BEW2" i="28"/>
  <c r="BEV2" i="28"/>
  <c r="BEU2" i="28"/>
  <c r="BET2" i="28"/>
  <c r="BES2" i="28"/>
  <c r="BER2" i="28"/>
  <c r="BEQ2" i="28"/>
  <c r="BEP2" i="28"/>
  <c r="BEH2" i="28" a="1"/>
  <c r="BEH2" i="28" s="1"/>
  <c r="BEB2" i="28" a="1"/>
  <c r="BEB2" i="28" s="1"/>
  <c r="BDO2" i="28" a="1"/>
  <c r="BDO2" i="28" s="1"/>
  <c r="BDI2" i="28" a="1"/>
  <c r="BDI2" i="28" s="1"/>
  <c r="BDC2" i="28" a="1"/>
  <c r="BDC2" i="28" s="1"/>
  <c r="BCW2" i="28" a="1"/>
  <c r="BCW2" i="28" s="1"/>
  <c r="BCQ2" i="28" a="1"/>
  <c r="BCQ2" i="28" s="1"/>
  <c r="BCK2" i="28" a="1"/>
  <c r="BCK2" i="28" s="1"/>
  <c r="BCB2" i="28" a="1"/>
  <c r="BCB2" i="28" s="1"/>
  <c r="BBS2" i="28" a="1"/>
  <c r="BBS2" i="28" s="1"/>
  <c r="BBJ2" i="28" a="1"/>
  <c r="BBJ2" i="28" s="1"/>
  <c r="BBB2" i="28" a="1"/>
  <c r="BBB2" i="28" s="1"/>
  <c r="BAK2" i="28" a="1"/>
  <c r="BAK2" i="28" s="1"/>
  <c r="BAC2" i="28" a="1"/>
  <c r="BAC2" i="28" s="1"/>
  <c r="AZU2" i="28" a="1"/>
  <c r="AZU2" i="28" s="1"/>
  <c r="AZM2" i="28" a="1"/>
  <c r="AZM2" i="28" s="1"/>
  <c r="AZE2" i="28" a="1"/>
  <c r="AZE2" i="28" s="1"/>
  <c r="AYV2" i="28" a="1"/>
  <c r="AYV2" i="28" s="1"/>
  <c r="AYU2" i="28"/>
  <c r="AYM2" i="28" a="1"/>
  <c r="AYM2" i="28" s="1"/>
  <c r="AYE2" i="28" a="1"/>
  <c r="AYE2" i="28" s="1"/>
  <c r="AXW2" i="28" a="1"/>
  <c r="AXW2" i="28" s="1"/>
  <c r="AXO2" i="28" a="1"/>
  <c r="AXO2" i="28" s="1"/>
  <c r="AXG2" i="28" a="1"/>
  <c r="AXG2" i="28" s="1"/>
  <c r="AWY2" i="28"/>
  <c r="AWY2" i="28" a="1"/>
  <c r="AWQ2" i="28" a="1"/>
  <c r="AWQ2" i="28" s="1"/>
  <c r="AWI2" i="28" a="1"/>
  <c r="AWI2" i="28" s="1"/>
  <c r="AWA2" i="28" a="1"/>
  <c r="AWA2" i="28" s="1"/>
  <c r="AVX2" i="28" a="1"/>
  <c r="AVX2" i="28" s="1"/>
  <c r="AVT2" i="28" a="1"/>
  <c r="AVT2" i="28" s="1"/>
  <c r="AVS2" i="28"/>
  <c r="AVR2" i="28"/>
  <c r="AVO2" i="28" a="1"/>
  <c r="AVO2" i="28" s="1"/>
  <c r="AVI2" i="28" a="1"/>
  <c r="AVI2" i="28" s="1"/>
  <c r="AVH2" i="28"/>
  <c r="AVG2" i="28"/>
  <c r="AVF2" i="28"/>
  <c r="AVE2" i="28"/>
  <c r="AVD2" i="28"/>
  <c r="AVC2" i="28"/>
  <c r="AVB2" i="28"/>
  <c r="AVA2" i="28"/>
  <c r="AUZ2" i="28"/>
  <c r="AUY2" i="28"/>
  <c r="AUX2" i="28"/>
  <c r="AUW2" i="28"/>
  <c r="AUV2" i="28"/>
  <c r="AUU2" i="28"/>
  <c r="AUT2" i="28"/>
  <c r="AUP2" i="28" a="1"/>
  <c r="AUP2" i="28" s="1"/>
  <c r="AUA2" i="28" a="1"/>
  <c r="AUA2" i="28" s="1"/>
  <c r="ATK2" i="28" a="1"/>
  <c r="ATK2" i="28" s="1"/>
  <c r="ATJ2" i="28"/>
  <c r="ATI2" i="28"/>
  <c r="ATH2" i="28"/>
  <c r="ATG2" i="28"/>
  <c r="ATF2" i="28"/>
  <c r="ATE2" i="28"/>
  <c r="ATD2" i="28"/>
  <c r="ATC2" i="28"/>
  <c r="ATB2" i="28"/>
  <c r="ATA2" i="28"/>
  <c r="ASZ2" i="28"/>
  <c r="ASY2" i="28"/>
  <c r="ASX2" i="28"/>
  <c r="ASW2" i="28"/>
  <c r="ASV2" i="28"/>
  <c r="ASP2" i="28" a="1"/>
  <c r="ASP2" i="28" s="1"/>
  <c r="ASO2" i="28"/>
  <c r="ASN2" i="28"/>
  <c r="ARR2" i="28" a="1"/>
  <c r="ARR2" i="28" s="1"/>
  <c r="AQV2" i="28" a="1"/>
  <c r="AQV2" i="28" s="1"/>
  <c r="AQO2" i="28" a="1"/>
  <c r="AQO2" i="28" s="1"/>
  <c r="APA2" i="28" a="1"/>
  <c r="APA2" i="28" s="1"/>
  <c r="AOW2" i="28" a="1"/>
  <c r="AOW2" i="28" s="1"/>
  <c r="AOR2" i="28" a="1"/>
  <c r="AOR2" i="28" s="1"/>
  <c r="AON2" i="28" a="1"/>
  <c r="AON2" i="28" s="1"/>
  <c r="AOJ2" i="28" a="1"/>
  <c r="AOJ2" i="28" s="1"/>
  <c r="AOG2" i="28" a="1"/>
  <c r="AOG2" i="28" s="1"/>
  <c r="AOF2" i="28"/>
  <c r="AOB2" i="28" a="1"/>
  <c r="AOB2" i="28" s="1"/>
  <c r="ANX2" i="28" a="1"/>
  <c r="ANX2" i="28" s="1"/>
  <c r="ANT2" i="28" a="1"/>
  <c r="ANT2" i="28" s="1"/>
  <c r="ANS2" i="28"/>
  <c r="ANR2" i="28"/>
  <c r="ANN2" i="28" a="1"/>
  <c r="ANN2" i="28" s="1"/>
  <c r="ANJ2" i="28" a="1"/>
  <c r="ANJ2" i="28" s="1"/>
  <c r="ANF2" i="28" a="1"/>
  <c r="ANF2" i="28" s="1"/>
  <c r="ANA2" i="28" a="1"/>
  <c r="ANA2" i="28" s="1"/>
  <c r="AMV2" i="28" a="1"/>
  <c r="AMV2" i="28" s="1"/>
  <c r="AMP2" i="28" a="1"/>
  <c r="AMP2" i="28" s="1"/>
  <c r="AMK2" i="28" a="1"/>
  <c r="AMK2" i="28" s="1"/>
  <c r="AMF2" i="28" a="1"/>
  <c r="AMF2" i="28" s="1"/>
  <c r="AME2" i="28"/>
  <c r="ALO2" i="28" a="1"/>
  <c r="ALO2" i="28" s="1"/>
  <c r="AKY2" i="28" a="1"/>
  <c r="AKY2" i="28" s="1"/>
  <c r="AKI2" i="28" a="1"/>
  <c r="AKI2" i="28" s="1"/>
  <c r="AJS2" i="28" a="1"/>
  <c r="AJS2" i="28" s="1"/>
  <c r="AJR2" i="28"/>
  <c r="AJM2" i="28" a="1"/>
  <c r="AJM2" i="28" s="1"/>
  <c r="AJH2" i="28" a="1"/>
  <c r="AJH2" i="28" s="1"/>
  <c r="AJC2" i="28" a="1"/>
  <c r="AJC2" i="28" s="1"/>
  <c r="AIQ2" i="28"/>
  <c r="AIP2" i="28"/>
  <c r="AHV2" i="28"/>
  <c r="AHU2" i="28"/>
  <c r="AHT2" i="28"/>
  <c r="AHR2" i="28"/>
  <c r="AHQ2" i="28"/>
  <c r="AHP2" i="28"/>
  <c r="AHN2" i="28"/>
  <c r="AHM2" i="28"/>
  <c r="AHL2" i="28"/>
  <c r="AHK2" i="28"/>
  <c r="AHJ2" i="28"/>
  <c r="AHH2" i="28"/>
  <c r="AHG2" i="28"/>
  <c r="AHF2" i="28"/>
  <c r="AHE2" i="28"/>
  <c r="AHC2" i="28"/>
  <c r="AHB2" i="28"/>
  <c r="AHA2" i="28"/>
  <c r="AGZ2" i="28"/>
  <c r="AGY2" i="28"/>
  <c r="AGX2" i="28"/>
  <c r="AGW2" i="28"/>
  <c r="AGV2" i="28"/>
  <c r="AGU2" i="28"/>
  <c r="AGT2" i="28"/>
  <c r="AGS2" i="28"/>
  <c r="AGR2" i="28"/>
  <c r="AGQ2" i="28"/>
  <c r="AGP2" i="28"/>
  <c r="AGO2" i="28"/>
  <c r="AGN2" i="28"/>
  <c r="AGM2" i="28"/>
  <c r="AGL2" i="28"/>
  <c r="AGK2" i="28"/>
  <c r="AGJ2" i="28"/>
  <c r="AGI2" i="28"/>
  <c r="AGH2" i="28"/>
  <c r="AGG2" i="28"/>
  <c r="AGF2" i="28"/>
  <c r="AGE2" i="28"/>
  <c r="AGD2" i="28"/>
  <c r="AGC2" i="28"/>
  <c r="AGB2" i="28"/>
  <c r="AFZ2" i="28"/>
  <c r="AFY2" i="28"/>
  <c r="AFX2" i="28"/>
  <c r="AFW2" i="28"/>
  <c r="AFU2" i="28"/>
  <c r="AFT2" i="28"/>
  <c r="AFS2" i="28"/>
  <c r="AFR2" i="28"/>
  <c r="AFQ2" i="28"/>
  <c r="AFP2" i="28"/>
  <c r="AFO2" i="28"/>
  <c r="AFM2" i="28"/>
  <c r="AFL2" i="28"/>
  <c r="AFK2" i="28"/>
  <c r="AFJ2" i="28"/>
  <c r="AFI2" i="28"/>
  <c r="AFH2" i="28"/>
  <c r="AFG2" i="28"/>
  <c r="AFE2" i="28"/>
  <c r="AFD2" i="28"/>
  <c r="AFC2" i="28"/>
  <c r="AEZ2" i="28"/>
  <c r="AEY2" i="28"/>
  <c r="AEV2" i="28"/>
  <c r="AEU2" i="28"/>
  <c r="AES2" i="28"/>
  <c r="AER2" i="28"/>
  <c r="AEQ2" i="28"/>
  <c r="AEP2" i="28"/>
  <c r="AEO2" i="28"/>
  <c r="AEN2" i="28"/>
  <c r="AEM2" i="28"/>
  <c r="AEL2" i="28"/>
  <c r="AEK2" i="28"/>
  <c r="AEJ2" i="28"/>
  <c r="AEI2" i="28"/>
  <c r="AEH2" i="28"/>
  <c r="AEG2" i="28"/>
  <c r="AEF2" i="28"/>
  <c r="AEE2" i="28"/>
  <c r="AED2" i="28"/>
  <c r="AEC2" i="28"/>
  <c r="AEB2" i="28"/>
  <c r="AEA2" i="28"/>
  <c r="ADY2" i="28"/>
  <c r="ADX2" i="28"/>
  <c r="ADV2" i="28"/>
  <c r="ADU2" i="28"/>
  <c r="ADT2" i="28"/>
  <c r="ADS2" i="28"/>
  <c r="ADR2" i="28"/>
  <c r="ADQ2" i="28"/>
  <c r="ADP2" i="28"/>
  <c r="ADO2" i="28"/>
  <c r="ADN2" i="28"/>
  <c r="ADM2" i="28"/>
  <c r="ADL2" i="28"/>
  <c r="ADK2" i="28"/>
  <c r="ADJ2" i="28"/>
  <c r="ADI2" i="28"/>
  <c r="ADG2" i="28"/>
  <c r="ADF2" i="28"/>
  <c r="ADE2" i="28"/>
  <c r="ADD2" i="28"/>
  <c r="ADC2" i="28"/>
  <c r="ADB2" i="28"/>
  <c r="ACX2" i="28"/>
  <c r="ACW2" i="28"/>
  <c r="ACV2" i="28"/>
  <c r="ACT2" i="28"/>
  <c r="ACS2" i="28"/>
  <c r="ACR2" i="28"/>
  <c r="ACQ2" i="28"/>
  <c r="ACP2" i="28"/>
  <c r="ACO2" i="28"/>
  <c r="ACN2" i="28"/>
  <c r="ACM2" i="28"/>
  <c r="ACL2" i="28"/>
  <c r="ACK2" i="28"/>
  <c r="ACJ2" i="28"/>
  <c r="ACI2" i="28"/>
  <c r="ACH2" i="28"/>
  <c r="ACG2" i="28"/>
  <c r="ACE2" i="28"/>
  <c r="ACD2" i="28"/>
  <c r="ACC2" i="28"/>
  <c r="ACB2" i="28"/>
  <c r="ACA2" i="28"/>
  <c r="ABZ2" i="28"/>
  <c r="ABY2" i="28"/>
  <c r="ABW2" i="28"/>
  <c r="ABV2" i="28"/>
  <c r="ABU2" i="28"/>
  <c r="ABS2" i="28"/>
  <c r="ABR2" i="28"/>
  <c r="ABO2" i="28"/>
  <c r="ABM2" i="28"/>
  <c r="ABL2" i="28"/>
  <c r="ABK2" i="28"/>
  <c r="ABJ2" i="28"/>
  <c r="ABI2" i="28"/>
  <c r="ABH2" i="28"/>
  <c r="ABG2" i="28"/>
  <c r="ABF2" i="28"/>
  <c r="ABE2" i="28"/>
  <c r="ABD2" i="28"/>
  <c r="ABC2" i="28"/>
  <c r="ABB2" i="28"/>
  <c r="ABA2" i="28"/>
  <c r="AAZ2" i="28"/>
  <c r="AAY2" i="28"/>
  <c r="AAX2" i="28"/>
  <c r="AAW2" i="28"/>
  <c r="AAV2" i="28"/>
  <c r="AAU2" i="28"/>
  <c r="AAT2" i="28"/>
  <c r="AAS2" i="28"/>
  <c r="AAR2" i="28"/>
  <c r="AAQ2" i="28"/>
  <c r="AAP2" i="28"/>
  <c r="AAO2" i="28"/>
  <c r="AAN2" i="28"/>
  <c r="AAM2" i="28"/>
  <c r="AAL2" i="28"/>
  <c r="AAK2" i="28"/>
  <c r="AAJ2" i="28"/>
  <c r="AAI2" i="28"/>
  <c r="AAH2" i="28"/>
  <c r="AAG2" i="28"/>
  <c r="AAF2" i="28"/>
  <c r="AAE2" i="28"/>
  <c r="AAD2" i="28"/>
  <c r="AAC2" i="28"/>
  <c r="AAB2" i="28"/>
  <c r="AAA2" i="28"/>
  <c r="ZZ2" i="28"/>
  <c r="ZY2" i="28"/>
  <c r="ZX2" i="28"/>
  <c r="ZW2" i="28"/>
  <c r="ZV2" i="28"/>
  <c r="ZU2" i="28"/>
  <c r="ZT2" i="28"/>
  <c r="ZS2" i="28"/>
  <c r="ZR2" i="28"/>
  <c r="ZQ2" i="28"/>
  <c r="ZP2" i="28"/>
  <c r="ZO2" i="28"/>
  <c r="ZN2" i="28"/>
  <c r="ZM2" i="28"/>
  <c r="ZL2" i="28"/>
  <c r="ZK2" i="28"/>
  <c r="ZJ2" i="28"/>
  <c r="ZI2" i="28"/>
  <c r="ZH2" i="28"/>
  <c r="ZG2" i="28"/>
  <c r="ZF2" i="28"/>
  <c r="ZE2" i="28"/>
  <c r="ZD2" i="28"/>
  <c r="ZC2" i="28"/>
  <c r="ZB2" i="28"/>
  <c r="ZA2" i="28"/>
  <c r="YZ2" i="28"/>
  <c r="YY2" i="28"/>
  <c r="YX2" i="28"/>
  <c r="YW2" i="28"/>
  <c r="YV2" i="28"/>
  <c r="YU2" i="28"/>
  <c r="YT2" i="28"/>
  <c r="YS2" i="28"/>
  <c r="YR2" i="28"/>
  <c r="YQ2" i="28"/>
  <c r="YP2" i="28"/>
  <c r="YO2" i="28"/>
  <c r="YN2" i="28"/>
  <c r="YM2" i="28"/>
  <c r="YL2" i="28"/>
  <c r="YK2" i="28"/>
  <c r="YJ2" i="28"/>
  <c r="YI2" i="28"/>
  <c r="YH2" i="28"/>
  <c r="YG2" i="28"/>
  <c r="YF2" i="28"/>
  <c r="YE2" i="28"/>
  <c r="YD2" i="28"/>
  <c r="YC2" i="28"/>
  <c r="YB2" i="28"/>
  <c r="YA2" i="28"/>
  <c r="XZ2" i="28"/>
  <c r="XY2" i="28"/>
  <c r="XX2" i="28"/>
  <c r="XW2" i="28"/>
  <c r="XV2" i="28"/>
  <c r="XU2" i="28"/>
  <c r="XT2" i="28"/>
  <c r="XS2" i="28"/>
  <c r="XR2" i="28"/>
  <c r="XQ2" i="28"/>
  <c r="XP2" i="28"/>
  <c r="XO2" i="28"/>
  <c r="XN2" i="28"/>
  <c r="XM2" i="28"/>
  <c r="XJ2" i="28"/>
  <c r="XI2" i="28"/>
  <c r="XH2" i="28"/>
  <c r="XG2" i="28"/>
  <c r="XF2" i="28"/>
  <c r="XE2" i="28"/>
  <c r="XD2" i="28"/>
  <c r="XB2" i="28"/>
  <c r="XA2" i="28"/>
  <c r="WZ2" i="28"/>
  <c r="WY2" i="28"/>
  <c r="WX2" i="28"/>
  <c r="WV2" i="28"/>
  <c r="WU2" i="28"/>
  <c r="WT2" i="28"/>
  <c r="WS2" i="28"/>
  <c r="WR2" i="28"/>
  <c r="WQ2" i="28"/>
  <c r="WP2" i="28"/>
  <c r="WO2" i="28"/>
  <c r="WN2" i="28"/>
  <c r="WM2" i="28"/>
  <c r="WL2" i="28"/>
  <c r="WK2" i="28"/>
  <c r="WJ2" i="28"/>
  <c r="WI2" i="28"/>
  <c r="WH2" i="28"/>
  <c r="WG2" i="28"/>
  <c r="WF2" i="28"/>
  <c r="WE2" i="28"/>
  <c r="WD2" i="28"/>
  <c r="WC2" i="28"/>
  <c r="WB2" i="28"/>
  <c r="WA2" i="28"/>
  <c r="VZ2" i="28"/>
  <c r="VY2" i="28"/>
  <c r="VX2" i="28"/>
  <c r="VW2" i="28"/>
  <c r="VV2" i="28"/>
  <c r="VU2" i="28"/>
  <c r="VT2" i="28"/>
  <c r="VS2" i="28"/>
  <c r="VR2" i="28"/>
  <c r="VQ2" i="28"/>
  <c r="VP2" i="28"/>
  <c r="VN2" i="28"/>
  <c r="VM2" i="28"/>
  <c r="VL2" i="28"/>
  <c r="VK2" i="28"/>
  <c r="VJ2" i="28"/>
  <c r="VI2" i="28"/>
  <c r="VH2" i="28"/>
  <c r="VG2" i="28"/>
  <c r="VF2" i="28"/>
  <c r="VE2" i="28"/>
  <c r="VD2" i="28"/>
  <c r="VC2" i="28"/>
  <c r="VA2" i="28"/>
  <c r="UZ2" i="28"/>
  <c r="UY2" i="28"/>
  <c r="UX2" i="28"/>
  <c r="UW2" i="28"/>
  <c r="UV2" i="28"/>
  <c r="UU2" i="28"/>
  <c r="US2" i="28"/>
  <c r="UR2" i="28"/>
  <c r="UQ2" i="28"/>
  <c r="UN2" i="28"/>
  <c r="UM2" i="28"/>
  <c r="UL2" i="28"/>
  <c r="UJ2" i="28"/>
  <c r="UI2" i="28"/>
  <c r="UH2" i="28"/>
  <c r="UG2" i="28"/>
  <c r="UF2" i="28"/>
  <c r="UE2" i="28"/>
  <c r="UD2" i="28"/>
  <c r="UC2" i="28"/>
  <c r="UB2" i="28"/>
  <c r="UA2" i="28"/>
  <c r="TZ2" i="28"/>
  <c r="TY2" i="28"/>
  <c r="TX2" i="28"/>
  <c r="TW2" i="28"/>
  <c r="TV2" i="28"/>
  <c r="TU2" i="28"/>
  <c r="TT2" i="28"/>
  <c r="TS2" i="28"/>
  <c r="TR2" i="28"/>
  <c r="TQ2" i="28"/>
  <c r="TP2" i="28"/>
  <c r="TO2" i="28"/>
  <c r="TM2" i="28"/>
  <c r="TL2" i="28"/>
  <c r="TK2" i="28"/>
  <c r="TJ2" i="28"/>
  <c r="TI2" i="28"/>
  <c r="TH2" i="28"/>
  <c r="TG2" i="28"/>
  <c r="TF2" i="28"/>
  <c r="TE2" i="28"/>
  <c r="TD2" i="28"/>
  <c r="TC2" i="28"/>
  <c r="TB2" i="28"/>
  <c r="TA2" i="28"/>
  <c r="SZ2" i="28"/>
  <c r="SY2" i="28"/>
  <c r="SX2" i="28"/>
  <c r="SW2" i="28"/>
  <c r="SU2" i="28"/>
  <c r="ST2" i="28"/>
  <c r="SS2" i="28"/>
  <c r="SR2" i="28"/>
  <c r="SQ2" i="28"/>
  <c r="SP2" i="28"/>
  <c r="SO2" i="28"/>
  <c r="SM2" i="28"/>
  <c r="SL2" i="28"/>
  <c r="SK2" i="28"/>
  <c r="SJ2" i="28"/>
  <c r="SI2" i="28"/>
  <c r="SH2" i="28"/>
  <c r="SG2" i="28"/>
  <c r="SF2" i="28"/>
  <c r="SE2" i="28"/>
  <c r="SC2" i="28"/>
  <c r="SB2" i="28"/>
  <c r="SA2" i="28"/>
  <c r="RZ2" i="28"/>
  <c r="RY2" i="28"/>
  <c r="RX2" i="28"/>
  <c r="RW2" i="28"/>
  <c r="RV2" i="28"/>
  <c r="RU2" i="28"/>
  <c r="RT2" i="28"/>
  <c r="RS2" i="28"/>
  <c r="RR2" i="28"/>
  <c r="RQ2" i="28"/>
  <c r="RP2" i="28"/>
  <c r="RO2" i="28"/>
  <c r="RN2" i="28"/>
  <c r="RM2" i="28"/>
  <c r="RL2" i="28"/>
  <c r="RK2" i="28"/>
  <c r="RJ2" i="28"/>
  <c r="RI2" i="28"/>
  <c r="RH2" i="28"/>
  <c r="RG2" i="28"/>
  <c r="RF2" i="28"/>
  <c r="RE2" i="28"/>
  <c r="RD2" i="28"/>
  <c r="RC2" i="28"/>
  <c r="RB2" i="28"/>
  <c r="RA2" i="28"/>
  <c r="QZ2" i="28"/>
  <c r="QY2" i="28"/>
  <c r="QX2" i="28"/>
  <c r="QW2" i="28"/>
  <c r="QV2" i="28"/>
  <c r="QU2" i="28"/>
  <c r="QT2" i="28"/>
  <c r="QS2" i="28"/>
  <c r="QR2" i="28"/>
  <c r="QQ2" i="28"/>
  <c r="QP2" i="28"/>
  <c r="QO2" i="28"/>
  <c r="QN2" i="28"/>
  <c r="QM2" i="28"/>
  <c r="QL2" i="28"/>
  <c r="QK2" i="28"/>
  <c r="QJ2" i="28"/>
  <c r="QI2" i="28"/>
  <c r="QH2" i="28"/>
  <c r="QG2" i="28"/>
  <c r="QF2" i="28"/>
  <c r="QE2" i="28"/>
  <c r="QD2" i="28"/>
  <c r="QC2" i="28"/>
  <c r="QB2" i="28"/>
  <c r="QA2" i="28"/>
  <c r="PZ2" i="28"/>
  <c r="PY2" i="28"/>
  <c r="PX2" i="28"/>
  <c r="PW2" i="28"/>
  <c r="PV2" i="28"/>
  <c r="PU2" i="28"/>
  <c r="PT2" i="28"/>
  <c r="PS2" i="28"/>
  <c r="PR2" i="28"/>
  <c r="PQ2" i="28"/>
  <c r="PP2" i="28"/>
  <c r="PO2" i="28"/>
  <c r="PN2" i="28"/>
  <c r="PM2" i="28"/>
  <c r="PL2" i="28"/>
  <c r="PK2" i="28"/>
  <c r="PJ2" i="28"/>
  <c r="PI2" i="28"/>
  <c r="PH2" i="28"/>
  <c r="PG2" i="28"/>
  <c r="PF2" i="28"/>
  <c r="PE2" i="28"/>
  <c r="PD2" i="28"/>
  <c r="PC2" i="28"/>
  <c r="PB2" i="28"/>
  <c r="PA2" i="28"/>
  <c r="OZ2" i="28"/>
  <c r="OY2" i="28"/>
  <c r="OX2" i="28"/>
  <c r="OW2" i="28"/>
  <c r="OV2" i="28"/>
  <c r="OU2" i="28"/>
  <c r="OT2" i="28"/>
  <c r="OS2" i="28"/>
  <c r="OR2" i="28"/>
  <c r="OQ2" i="28"/>
  <c r="OP2" i="28"/>
  <c r="OO2" i="28"/>
  <c r="ON2" i="28"/>
  <c r="OM2" i="28"/>
  <c r="OL2" i="28"/>
  <c r="OK2" i="28"/>
  <c r="OJ2" i="28"/>
  <c r="OI2" i="28"/>
  <c r="OH2" i="28"/>
  <c r="OG2" i="28"/>
  <c r="OF2" i="28"/>
  <c r="OE2" i="28"/>
  <c r="OD2" i="28"/>
  <c r="OC2" i="28"/>
  <c r="OB2" i="28"/>
  <c r="OA2" i="28"/>
  <c r="NZ2" i="28"/>
  <c r="NY2" i="28"/>
  <c r="NX2" i="28"/>
  <c r="NW2" i="28"/>
  <c r="NV2" i="28"/>
  <c r="NU2" i="28"/>
  <c r="NT2" i="28"/>
  <c r="NS2" i="28"/>
  <c r="NR2" i="28"/>
  <c r="NQ2" i="28"/>
  <c r="NP2" i="28"/>
  <c r="NO2" i="28"/>
  <c r="NN2" i="28"/>
  <c r="NM2" i="28"/>
  <c r="NL2" i="28"/>
  <c r="NK2" i="28"/>
  <c r="NJ2" i="28"/>
  <c r="NI2" i="28"/>
  <c r="NH2" i="28"/>
  <c r="NG2" i="28"/>
  <c r="NF2" i="28"/>
  <c r="NE2" i="28"/>
  <c r="ND2" i="28"/>
  <c r="NC2" i="28"/>
  <c r="NB2" i="28"/>
  <c r="NA2" i="28"/>
  <c r="MZ2" i="28"/>
  <c r="MY2" i="28"/>
  <c r="MX2" i="28"/>
  <c r="MW2" i="28"/>
  <c r="MV2" i="28"/>
  <c r="MU2" i="28"/>
  <c r="MT2" i="28"/>
  <c r="MS2" i="28"/>
  <c r="MR2" i="28"/>
  <c r="MQ2" i="28"/>
  <c r="MP2" i="28"/>
  <c r="MO2" i="28"/>
  <c r="MN2" i="28"/>
  <c r="MM2" i="28"/>
  <c r="ML2" i="28"/>
  <c r="MK2" i="28"/>
  <c r="MJ2" i="28"/>
  <c r="MI2" i="28"/>
  <c r="MH2" i="28"/>
  <c r="MG2" i="28"/>
  <c r="MF2" i="28"/>
  <c r="ME2" i="28"/>
  <c r="MD2" i="28"/>
  <c r="MC2" i="28"/>
  <c r="MB2" i="28"/>
  <c r="MA2" i="28"/>
  <c r="LZ2" i="28"/>
  <c r="LY2" i="28"/>
  <c r="LX2" i="28"/>
  <c r="LW2" i="28"/>
  <c r="LV2" i="28"/>
  <c r="LU2" i="28"/>
  <c r="LT2" i="28"/>
  <c r="LS2" i="28"/>
  <c r="LR2" i="28"/>
  <c r="LQ2" i="28"/>
  <c r="LP2" i="28"/>
  <c r="LO2" i="28"/>
  <c r="LN2" i="28"/>
  <c r="LM2" i="28"/>
  <c r="LL2" i="28"/>
  <c r="LK2" i="28"/>
  <c r="LJ2" i="28"/>
  <c r="LI2" i="28"/>
  <c r="LH2" i="28"/>
  <c r="LG2" i="28"/>
  <c r="LF2" i="28"/>
  <c r="LE2" i="28"/>
  <c r="LD2" i="28"/>
  <c r="LC2" i="28"/>
  <c r="LB2" i="28"/>
  <c r="LA2" i="28"/>
  <c r="KZ2" i="28"/>
  <c r="KY2" i="28"/>
  <c r="KX2" i="28"/>
  <c r="KW2" i="28"/>
  <c r="KV2" i="28"/>
  <c r="KU2" i="28"/>
  <c r="KT2" i="28"/>
  <c r="KS2" i="28"/>
  <c r="KR2" i="28"/>
  <c r="KQ2" i="28"/>
  <c r="KP2" i="28"/>
  <c r="KO2" i="28"/>
  <c r="KN2" i="28"/>
  <c r="KM2" i="28"/>
  <c r="KL2" i="28"/>
  <c r="KK2" i="28"/>
  <c r="KJ2" i="28"/>
  <c r="KI2" i="28"/>
  <c r="KH2" i="28"/>
  <c r="KG2" i="28"/>
  <c r="KF2" i="28"/>
  <c r="KE2" i="28"/>
  <c r="KD2" i="28"/>
  <c r="KC2" i="28"/>
  <c r="KB2" i="28"/>
  <c r="KA2" i="28"/>
  <c r="JZ2" i="28"/>
  <c r="JY2" i="28"/>
  <c r="JX2" i="28"/>
  <c r="JW2" i="28"/>
  <c r="JV2" i="28"/>
  <c r="JU2" i="28"/>
  <c r="JT2" i="28"/>
  <c r="JS2" i="28"/>
  <c r="JR2" i="28"/>
  <c r="JQ2" i="28"/>
  <c r="JP2" i="28"/>
  <c r="JO2" i="28"/>
  <c r="JN2" i="28"/>
  <c r="JM2" i="28"/>
  <c r="JL2" i="28"/>
  <c r="JK2" i="28"/>
  <c r="JJ2" i="28"/>
  <c r="JI2" i="28"/>
  <c r="JH2" i="28"/>
  <c r="JG2" i="28"/>
  <c r="JF2" i="28"/>
  <c r="JE2" i="28"/>
  <c r="JD2" i="28"/>
  <c r="JC2" i="28"/>
  <c r="JB2" i="28"/>
  <c r="JA2" i="28"/>
  <c r="IZ2" i="28"/>
  <c r="IY2" i="28"/>
  <c r="IX2" i="28"/>
  <c r="IW2" i="28"/>
  <c r="IV2" i="28"/>
  <c r="IU2" i="28"/>
  <c r="IT2" i="28"/>
  <c r="IS2" i="28"/>
  <c r="IR2" i="28"/>
  <c r="IQ2" i="28"/>
  <c r="IP2" i="28"/>
  <c r="IO2" i="28"/>
  <c r="IN2" i="28"/>
  <c r="IM2" i="28"/>
  <c r="IL2" i="28"/>
  <c r="IK2" i="28"/>
  <c r="IJ2" i="28"/>
  <c r="II2" i="28"/>
  <c r="IH2" i="28"/>
  <c r="IG2" i="28"/>
  <c r="IF2" i="28"/>
  <c r="IE2" i="28"/>
  <c r="ID2" i="28"/>
  <c r="IC2" i="28"/>
  <c r="IB2" i="28"/>
  <c r="IA2" i="28"/>
  <c r="HZ2" i="28"/>
  <c r="HY2" i="28"/>
  <c r="HX2" i="28"/>
  <c r="HW2" i="28"/>
  <c r="HV2" i="28"/>
  <c r="HU2" i="28"/>
  <c r="HT2" i="28"/>
  <c r="HS2" i="28"/>
  <c r="HR2" i="28"/>
  <c r="HQ2" i="28"/>
  <c r="HP2" i="28"/>
  <c r="HO2" i="28"/>
  <c r="HN2" i="28"/>
  <c r="HM2" i="28"/>
  <c r="HL2" i="28"/>
  <c r="HK2" i="28"/>
  <c r="HJ2" i="28"/>
  <c r="HI2" i="28"/>
  <c r="HH2" i="28"/>
  <c r="HG2" i="28"/>
  <c r="HF2" i="28"/>
  <c r="HE2" i="28"/>
  <c r="HD2" i="28"/>
  <c r="HC2" i="28"/>
  <c r="HB2" i="28"/>
  <c r="HA2" i="28"/>
  <c r="GZ2" i="28"/>
  <c r="GY2" i="28"/>
  <c r="GX2" i="28"/>
  <c r="GW2" i="28"/>
  <c r="GV2" i="28"/>
  <c r="GU2" i="28"/>
  <c r="GT2" i="28"/>
  <c r="GS2" i="28"/>
  <c r="GR2" i="28"/>
  <c r="GQ2" i="28"/>
  <c r="GP2" i="28"/>
  <c r="GO2" i="28"/>
  <c r="GN2" i="28"/>
  <c r="GM2" i="28"/>
  <c r="GL2" i="28"/>
  <c r="GK2" i="28"/>
  <c r="GJ2" i="28"/>
  <c r="GI2" i="28"/>
  <c r="GH2" i="28"/>
  <c r="GG2" i="28"/>
  <c r="GF2" i="28"/>
  <c r="GE2" i="28"/>
  <c r="GD2" i="28"/>
  <c r="GC2" i="28"/>
  <c r="GB2" i="28"/>
  <c r="GA2" i="28"/>
  <c r="FZ2" i="28"/>
  <c r="FY2" i="28"/>
  <c r="FX2" i="28"/>
  <c r="FW2" i="28"/>
  <c r="FV2" i="28"/>
  <c r="FU2" i="28"/>
  <c r="FT2" i="28"/>
  <c r="FS2" i="28"/>
  <c r="FN2" i="28"/>
  <c r="FM2" i="28"/>
  <c r="FL2" i="28"/>
  <c r="FK2" i="28"/>
  <c r="FJ2" i="28"/>
  <c r="FH2" i="28"/>
  <c r="FG2" i="28"/>
  <c r="FF2" i="28"/>
  <c r="FE2" i="28"/>
  <c r="FC2" i="28"/>
  <c r="FB2" i="28"/>
  <c r="FA2" i="28"/>
  <c r="EY2" i="28"/>
  <c r="EX2" i="28"/>
  <c r="EW2" i="28"/>
  <c r="EV2" i="28"/>
  <c r="ET2" i="28"/>
  <c r="ES2" i="28"/>
  <c r="ER2" i="28"/>
  <c r="EQ2" i="28"/>
  <c r="EP2" i="28"/>
  <c r="EO2" i="28"/>
  <c r="EN2" i="28"/>
  <c r="EM2" i="28"/>
  <c r="EL2" i="28"/>
  <c r="EK2" i="28"/>
  <c r="EJ2" i="28"/>
  <c r="EI2" i="28"/>
  <c r="EH2" i="28"/>
  <c r="EG2" i="28"/>
  <c r="EF2" i="28"/>
  <c r="EE2" i="28"/>
  <c r="EC2" i="28"/>
  <c r="EB2" i="28"/>
  <c r="EA2" i="28"/>
  <c r="DZ2" i="28"/>
  <c r="DY2" i="28"/>
  <c r="DX2" i="28"/>
  <c r="DW2" i="28"/>
  <c r="DV2" i="28"/>
  <c r="DU2" i="28"/>
  <c r="DT2" i="28"/>
  <c r="DS2" i="28"/>
  <c r="DQ2" i="28"/>
  <c r="DP2" i="28"/>
  <c r="DO2" i="28"/>
  <c r="DN2" i="28"/>
  <c r="DM2" i="28"/>
  <c r="DL2" i="28"/>
  <c r="DJ2" i="28"/>
  <c r="DI2" i="28"/>
  <c r="DH2" i="28"/>
  <c r="DG2" i="28"/>
  <c r="DF2" i="28"/>
  <c r="DE2" i="28"/>
  <c r="DD2" i="28"/>
  <c r="DC2" i="28"/>
  <c r="DB2" i="28"/>
  <c r="DA2" i="28"/>
  <c r="CZ2" i="28"/>
  <c r="CY2" i="28"/>
  <c r="CX2" i="28"/>
  <c r="CW2" i="28"/>
  <c r="CV2" i="28"/>
  <c r="CU2" i="28"/>
  <c r="CS2" i="28"/>
  <c r="CR2" i="28"/>
  <c r="CQ2" i="28"/>
  <c r="CP2" i="28"/>
  <c r="CO2" i="28"/>
  <c r="CN2" i="28"/>
  <c r="CM2" i="28"/>
  <c r="CL2" i="28"/>
  <c r="CK2" i="28"/>
  <c r="CJ2" i="28"/>
  <c r="CI2" i="28"/>
  <c r="CH2" i="28"/>
  <c r="CG2" i="28"/>
  <c r="CF2" i="28"/>
  <c r="CE2" i="28"/>
  <c r="CD2" i="28"/>
  <c r="CC2" i="28"/>
  <c r="CB2" i="28"/>
  <c r="CA2" i="28"/>
  <c r="BZ2" i="28"/>
  <c r="BX2" i="28"/>
  <c r="BW2" i="28"/>
  <c r="BV2" i="28"/>
  <c r="BU2" i="28"/>
  <c r="BT2" i="28"/>
  <c r="BS2" i="28"/>
  <c r="BR2" i="28"/>
  <c r="BQ2" i="28"/>
  <c r="BP2" i="28"/>
  <c r="BO2" i="28"/>
  <c r="BN2" i="28"/>
  <c r="BM2" i="28"/>
  <c r="BL2" i="28"/>
  <c r="BK2" i="28"/>
  <c r="BJ2" i="28"/>
  <c r="BI2" i="28"/>
  <c r="BH2" i="28"/>
  <c r="BG2" i="28"/>
  <c r="AV2" i="28" a="1"/>
  <c r="AV2" i="28" s="1"/>
  <c r="AL2" i="28" a="1"/>
  <c r="AL2" i="28" s="1"/>
  <c r="F2" i="28" a="1"/>
  <c r="F2" i="28" s="1"/>
  <c r="K111" i="12" l="1"/>
  <c r="AOM2" i="28" s="1"/>
  <c r="M62" i="12"/>
  <c r="D104" i="12" l="1"/>
  <c r="UO2" i="28" s="1"/>
  <c r="D43" i="12"/>
  <c r="C12" i="17" l="1"/>
  <c r="C44" i="17" l="1"/>
  <c r="C42" i="17"/>
  <c r="C40" i="17"/>
  <c r="C38" i="17"/>
  <c r="BFC2" i="28" s="1"/>
  <c r="C36" i="17"/>
  <c r="C34" i="17"/>
  <c r="C32" i="17"/>
  <c r="C30" i="17"/>
  <c r="C28" i="17"/>
  <c r="C26" i="17"/>
  <c r="C24" i="17"/>
  <c r="C22" i="17"/>
  <c r="C20" i="17"/>
  <c r="C18" i="17"/>
  <c r="C16" i="17"/>
  <c r="C14" i="17"/>
  <c r="C10" i="17"/>
  <c r="BEO2" i="28" s="1"/>
  <c r="D226" i="12" l="1"/>
  <c r="D237" i="12"/>
  <c r="AIV2" i="28" s="1" a="1"/>
  <c r="AIV2" i="28" s="1"/>
  <c r="AIR2" i="28" l="1"/>
  <c r="D33" i="12"/>
  <c r="D23" i="12"/>
  <c r="SD2" i="28" s="1"/>
  <c r="D34" i="12" l="1"/>
  <c r="SN2" i="28" s="1"/>
  <c r="D220" i="12" l="1"/>
  <c r="D228" i="12" l="1"/>
  <c r="AIS2" i="28" l="1"/>
  <c r="K164" i="12" l="1"/>
  <c r="D160" i="12" s="1"/>
  <c r="H182" i="8"/>
  <c r="H181" i="8"/>
  <c r="H180" i="8"/>
  <c r="H179" i="8"/>
  <c r="F57" i="8"/>
  <c r="C196" i="8" l="1"/>
  <c r="F178" i="8"/>
  <c r="D168" i="8"/>
  <c r="D144" i="8"/>
  <c r="K16" i="14"/>
  <c r="K14" i="14"/>
  <c r="K12" i="14"/>
  <c r="F114" i="12"/>
  <c r="F106" i="12"/>
  <c r="D65" i="7"/>
  <c r="D35" i="7"/>
  <c r="D20" i="7"/>
  <c r="D13" i="7"/>
  <c r="D98" i="7"/>
  <c r="D93" i="7"/>
  <c r="D87" i="7"/>
  <c r="D78" i="7"/>
  <c r="M54" i="20"/>
  <c r="Q224" i="8"/>
  <c r="Q225" i="8"/>
  <c r="Q226" i="8"/>
  <c r="Q227" i="8"/>
  <c r="Q228" i="8"/>
  <c r="Q229" i="8"/>
  <c r="Q230" i="8"/>
  <c r="H24" i="16"/>
  <c r="H25" i="16"/>
  <c r="H26" i="16"/>
  <c r="H27" i="16"/>
  <c r="H28" i="16"/>
  <c r="H23" i="16"/>
  <c r="Q10" i="16"/>
  <c r="Q11" i="16"/>
  <c r="Q12" i="16"/>
  <c r="Q13" i="16"/>
  <c r="Q14" i="16"/>
  <c r="Q15" i="16"/>
  <c r="Q16" i="16"/>
  <c r="Q9" i="16"/>
  <c r="F43" i="20"/>
  <c r="F44" i="20"/>
  <c r="F45" i="20"/>
  <c r="F46" i="20"/>
  <c r="F47" i="20"/>
  <c r="F42" i="20"/>
  <c r="J243" i="8"/>
  <c r="T231" i="8"/>
  <c r="S231" i="8"/>
  <c r="K231" i="8"/>
  <c r="J231" i="8"/>
  <c r="F58" i="8"/>
  <c r="F59" i="8"/>
  <c r="F60" i="8"/>
  <c r="F61" i="8"/>
  <c r="F62" i="8"/>
  <c r="BZO2" i="28" l="1" a="1"/>
  <c r="EU2" i="28"/>
  <c r="BY2" i="28"/>
  <c r="D104" i="8"/>
  <c r="D68" i="7"/>
  <c r="D99" i="7"/>
  <c r="E183" i="8"/>
  <c r="C213" i="8"/>
  <c r="J179" i="8"/>
  <c r="BZO2" i="28" l="1"/>
  <c r="CDH2" i="28" a="1"/>
  <c r="EZ2" i="28"/>
  <c r="J13" i="14"/>
  <c r="D124" i="7"/>
  <c r="D26" i="7"/>
  <c r="CDH2" i="28" l="1"/>
  <c r="D37" i="7"/>
  <c r="I25" i="12"/>
  <c r="K119" i="12"/>
  <c r="D110" i="12" s="1"/>
  <c r="CT2" i="28" l="1"/>
  <c r="D47" i="12"/>
  <c r="G43" i="12"/>
  <c r="D213" i="8"/>
  <c r="E209" i="8"/>
  <c r="E210" i="8"/>
  <c r="E211" i="8"/>
  <c r="E212" i="8"/>
  <c r="E208" i="8"/>
  <c r="D98" i="8"/>
  <c r="D156" i="8"/>
  <c r="CAH2" i="28" s="1" a="1"/>
  <c r="M69" i="8"/>
  <c r="M70" i="8"/>
  <c r="M71" i="8"/>
  <c r="M72" i="8"/>
  <c r="M73" i="8"/>
  <c r="M74" i="8"/>
  <c r="M75" i="8"/>
  <c r="M68" i="8"/>
  <c r="P82" i="8"/>
  <c r="P83" i="8"/>
  <c r="P84" i="8"/>
  <c r="P85" i="8"/>
  <c r="P81" i="8"/>
  <c r="H82" i="8"/>
  <c r="H83" i="8"/>
  <c r="H84" i="8"/>
  <c r="H85" i="8"/>
  <c r="H81" i="8"/>
  <c r="M55" i="20"/>
  <c r="M56" i="20"/>
  <c r="M57" i="20"/>
  <c r="M58" i="20"/>
  <c r="M59" i="20"/>
  <c r="M60" i="20"/>
  <c r="M53" i="20"/>
  <c r="P67" i="20"/>
  <c r="P68" i="20"/>
  <c r="P69" i="20"/>
  <c r="P70" i="20"/>
  <c r="P66" i="20"/>
  <c r="H67" i="20"/>
  <c r="H68" i="20"/>
  <c r="H69" i="20"/>
  <c r="H70" i="20"/>
  <c r="H66" i="20"/>
  <c r="D212" i="12"/>
  <c r="E183" i="12"/>
  <c r="F192" i="12"/>
  <c r="F191" i="12"/>
  <c r="F190" i="12"/>
  <c r="F189" i="12"/>
  <c r="ACU2" i="28" s="1"/>
  <c r="F188" i="12"/>
  <c r="F187" i="12"/>
  <c r="F186" i="12"/>
  <c r="F182" i="12"/>
  <c r="F176" i="12"/>
  <c r="F174" i="12"/>
  <c r="F173" i="12"/>
  <c r="F165" i="12"/>
  <c r="F163" i="12"/>
  <c r="F116" i="12"/>
  <c r="F115" i="12"/>
  <c r="G114" i="12"/>
  <c r="F113" i="12"/>
  <c r="F112" i="12"/>
  <c r="F111" i="12"/>
  <c r="F107" i="12"/>
  <c r="G106" i="12"/>
  <c r="F103" i="12"/>
  <c r="F101" i="12"/>
  <c r="ABQ2" i="28" s="1"/>
  <c r="F99" i="12"/>
  <c r="F97" i="12"/>
  <c r="ABN2" i="28" s="1"/>
  <c r="F95" i="12"/>
  <c r="F94" i="12"/>
  <c r="F89" i="12"/>
  <c r="F85" i="12"/>
  <c r="F84" i="12"/>
  <c r="F83" i="12"/>
  <c r="F79" i="12"/>
  <c r="F76" i="12"/>
  <c r="F65" i="12"/>
  <c r="F61" i="12"/>
  <c r="F53" i="12"/>
  <c r="F46" i="12"/>
  <c r="F45" i="12"/>
  <c r="F41" i="12"/>
  <c r="D193" i="12"/>
  <c r="D183" i="12"/>
  <c r="D177" i="12"/>
  <c r="D166" i="12"/>
  <c r="E161" i="12"/>
  <c r="E154" i="12"/>
  <c r="D154" i="12"/>
  <c r="E143" i="12"/>
  <c r="D143" i="12"/>
  <c r="E138" i="12"/>
  <c r="D138" i="12"/>
  <c r="E132" i="12"/>
  <c r="D132" i="12"/>
  <c r="E124" i="12"/>
  <c r="D124" i="12"/>
  <c r="D100" i="12"/>
  <c r="D90" i="12"/>
  <c r="D86" i="12"/>
  <c r="D77" i="12"/>
  <c r="E72" i="12"/>
  <c r="D72" i="12"/>
  <c r="D66" i="12"/>
  <c r="D62" i="12"/>
  <c r="E58" i="12"/>
  <c r="D58" i="12"/>
  <c r="D54" i="12"/>
  <c r="A46" i="12"/>
  <c r="D31" i="14"/>
  <c r="E31" i="14" s="1"/>
  <c r="D30" i="14"/>
  <c r="E30" i="14" s="1"/>
  <c r="D29" i="14"/>
  <c r="E29" i="14" s="1"/>
  <c r="D28" i="14"/>
  <c r="E28" i="14" s="1"/>
  <c r="D27" i="14"/>
  <c r="E27" i="14" s="1"/>
  <c r="D26" i="14"/>
  <c r="H242" i="8"/>
  <c r="H241" i="8"/>
  <c r="H240" i="8"/>
  <c r="H239" i="8"/>
  <c r="H238" i="8"/>
  <c r="H237" i="8"/>
  <c r="U230" i="8"/>
  <c r="U229" i="8"/>
  <c r="U228" i="8"/>
  <c r="U227" i="8"/>
  <c r="U226" i="8"/>
  <c r="U225" i="8"/>
  <c r="U224" i="8"/>
  <c r="U223" i="8"/>
  <c r="Q223" i="8"/>
  <c r="J180" i="8"/>
  <c r="J15" i="14" s="1"/>
  <c r="J181" i="8"/>
  <c r="J17" i="14" s="1"/>
  <c r="J182" i="8"/>
  <c r="J19" i="14" s="1"/>
  <c r="K13" i="14"/>
  <c r="H183" i="8"/>
  <c r="I183" i="8"/>
  <c r="C183" i="8"/>
  <c r="F182" i="8"/>
  <c r="F181" i="8"/>
  <c r="F180" i="8"/>
  <c r="F179" i="8"/>
  <c r="C32" i="14"/>
  <c r="G181" i="12"/>
  <c r="G180" i="12"/>
  <c r="G179" i="12"/>
  <c r="G175" i="12"/>
  <c r="G172" i="12"/>
  <c r="G168" i="12"/>
  <c r="G167" i="12"/>
  <c r="G159" i="12"/>
  <c r="G164" i="12"/>
  <c r="G157" i="12"/>
  <c r="G156" i="12"/>
  <c r="G153" i="12"/>
  <c r="G152" i="12"/>
  <c r="G150" i="12"/>
  <c r="G149" i="12"/>
  <c r="G147" i="12"/>
  <c r="G146" i="12"/>
  <c r="G141" i="12"/>
  <c r="G142" i="12"/>
  <c r="G140" i="12"/>
  <c r="G135" i="12"/>
  <c r="G136" i="12"/>
  <c r="G137" i="12"/>
  <c r="G134" i="12"/>
  <c r="G127" i="12"/>
  <c r="G128" i="12"/>
  <c r="G129" i="12"/>
  <c r="G130" i="12"/>
  <c r="G131" i="12"/>
  <c r="G88" i="12"/>
  <c r="D109" i="12"/>
  <c r="D107" i="7"/>
  <c r="A84" i="7"/>
  <c r="A85" i="7" s="1"/>
  <c r="F46" i="7"/>
  <c r="F47" i="7"/>
  <c r="F48" i="7"/>
  <c r="A48" i="7"/>
  <c r="A49" i="7" s="1"/>
  <c r="A50" i="7" s="1"/>
  <c r="A51" i="7" s="1"/>
  <c r="G160" i="12"/>
  <c r="D59" i="15"/>
  <c r="D58" i="15"/>
  <c r="D57" i="15"/>
  <c r="D56" i="15"/>
  <c r="D55" i="15"/>
  <c r="D54" i="15"/>
  <c r="G126" i="12"/>
  <c r="G123" i="12"/>
  <c r="G122" i="12"/>
  <c r="G121" i="12"/>
  <c r="G120" i="12"/>
  <c r="G119" i="12"/>
  <c r="G98" i="12"/>
  <c r="G96" i="12"/>
  <c r="G93" i="12"/>
  <c r="G92" i="12"/>
  <c r="G75" i="12"/>
  <c r="G74" i="12"/>
  <c r="G71" i="12"/>
  <c r="G70" i="12"/>
  <c r="G69" i="12"/>
  <c r="G68" i="12"/>
  <c r="G64" i="12"/>
  <c r="G60" i="12"/>
  <c r="G57" i="12"/>
  <c r="G56" i="12"/>
  <c r="G52" i="12"/>
  <c r="G50" i="12"/>
  <c r="G44" i="12"/>
  <c r="D71" i="15"/>
  <c r="D49" i="15"/>
  <c r="D38" i="15"/>
  <c r="D27" i="15"/>
  <c r="D16" i="15"/>
  <c r="F49" i="7"/>
  <c r="F50" i="7"/>
  <c r="F51" i="7"/>
  <c r="F45" i="7"/>
  <c r="F44" i="7"/>
  <c r="G40" i="12"/>
  <c r="L95" i="12"/>
  <c r="L88" i="12"/>
  <c r="A41" i="12"/>
  <c r="A20" i="12"/>
  <c r="CAH2" i="28" l="1"/>
  <c r="CBB2" i="28" a="1"/>
  <c r="BYL2" i="28"/>
  <c r="UT2" i="28"/>
  <c r="ATT2" i="28" a="1"/>
  <c r="AQA2" i="28" a="1"/>
  <c r="APT2" i="28" a="1"/>
  <c r="APM2" i="28" a="1"/>
  <c r="APF2" i="28" a="1"/>
  <c r="XK2" i="28"/>
  <c r="WW2" i="28"/>
  <c r="AHD2" i="28"/>
  <c r="VO2" i="28"/>
  <c r="AFV2" i="28"/>
  <c r="UK2" i="28"/>
  <c r="TN2" i="28"/>
  <c r="ADW2" i="28"/>
  <c r="ADA2" i="28"/>
  <c r="DK2" i="28"/>
  <c r="A21" i="12"/>
  <c r="A22" i="12" s="1"/>
  <c r="E26" i="14"/>
  <c r="D169" i="8"/>
  <c r="CAQ2" i="28" s="1" a="1"/>
  <c r="K19" i="14"/>
  <c r="K17" i="14"/>
  <c r="K15" i="14"/>
  <c r="F110" i="12"/>
  <c r="G192" i="12"/>
  <c r="G191" i="12"/>
  <c r="G190" i="12"/>
  <c r="G189" i="12"/>
  <c r="G188" i="12"/>
  <c r="G187" i="12"/>
  <c r="G186" i="12"/>
  <c r="G182" i="12"/>
  <c r="G176" i="12"/>
  <c r="G174" i="12"/>
  <c r="G173" i="12"/>
  <c r="G165" i="12"/>
  <c r="G163" i="12"/>
  <c r="G116" i="12"/>
  <c r="G115" i="12"/>
  <c r="G113" i="12"/>
  <c r="G112" i="12"/>
  <c r="G111" i="12"/>
  <c r="G107" i="12"/>
  <c r="G103" i="12"/>
  <c r="G101" i="12"/>
  <c r="G99" i="12"/>
  <c r="G97" i="12"/>
  <c r="G95" i="12"/>
  <c r="G89" i="12"/>
  <c r="G85" i="12"/>
  <c r="G84" i="12"/>
  <c r="G79" i="12"/>
  <c r="G76" i="12"/>
  <c r="G65" i="12"/>
  <c r="G61" i="12"/>
  <c r="F54" i="12"/>
  <c r="G46" i="12"/>
  <c r="D48" i="12"/>
  <c r="F52" i="7"/>
  <c r="G94" i="12"/>
  <c r="F100" i="12"/>
  <c r="G41" i="12"/>
  <c r="H243" i="8"/>
  <c r="F183" i="8"/>
  <c r="U231" i="8"/>
  <c r="D103" i="8" s="1"/>
  <c r="Q231" i="8"/>
  <c r="D60" i="15"/>
  <c r="G45" i="12"/>
  <c r="F47" i="12"/>
  <c r="E213" i="8"/>
  <c r="D205" i="12" s="1"/>
  <c r="G58" i="12"/>
  <c r="G183" i="12"/>
  <c r="F86" i="12"/>
  <c r="F77" i="12"/>
  <c r="F177" i="12"/>
  <c r="G53" i="12"/>
  <c r="F193" i="12"/>
  <c r="F81" i="12"/>
  <c r="F183" i="12"/>
  <c r="F66" i="12"/>
  <c r="F62" i="12"/>
  <c r="G83" i="12"/>
  <c r="F166" i="12"/>
  <c r="F90" i="12"/>
  <c r="G143" i="12"/>
  <c r="F109" i="12"/>
  <c r="ABX2" i="28" s="1"/>
  <c r="D184" i="12"/>
  <c r="G124" i="12"/>
  <c r="G138" i="12"/>
  <c r="G161" i="12"/>
  <c r="G72" i="12"/>
  <c r="G154" i="12"/>
  <c r="G132" i="12"/>
  <c r="E90" i="12"/>
  <c r="E166" i="12"/>
  <c r="E77" i="12"/>
  <c r="E81" i="12"/>
  <c r="E100" i="12"/>
  <c r="D161" i="12"/>
  <c r="E66" i="12"/>
  <c r="E177" i="12"/>
  <c r="E54" i="12"/>
  <c r="E47" i="12"/>
  <c r="E62" i="12"/>
  <c r="D32" i="14"/>
  <c r="J20" i="14"/>
  <c r="J183" i="8"/>
  <c r="E32" i="14"/>
  <c r="L96" i="12"/>
  <c r="D108" i="7"/>
  <c r="J29" i="16"/>
  <c r="D102" i="12" s="1"/>
  <c r="T17" i="16"/>
  <c r="S17" i="16"/>
  <c r="U10" i="16"/>
  <c r="U11" i="16"/>
  <c r="U12" i="16"/>
  <c r="U13" i="16"/>
  <c r="U14" i="16"/>
  <c r="U15" i="16"/>
  <c r="U16" i="16"/>
  <c r="U9" i="16"/>
  <c r="K17" i="16"/>
  <c r="J17" i="16"/>
  <c r="CBB2" i="28" l="1"/>
  <c r="CAQ2" i="28"/>
  <c r="ATT2" i="28"/>
  <c r="AQA2" i="28"/>
  <c r="APT2" i="28"/>
  <c r="APM2" i="28"/>
  <c r="APF2" i="28"/>
  <c r="CDT2" i="28" a="1"/>
  <c r="CBT2" i="28" a="1"/>
  <c r="AUH2" i="28" a="1"/>
  <c r="AQH2" i="28" a="1"/>
  <c r="AHS2" i="28"/>
  <c r="ACY2" i="28"/>
  <c r="XC2" i="28"/>
  <c r="AGA2" i="28"/>
  <c r="AEX2" i="28"/>
  <c r="ABP2" i="28"/>
  <c r="AET2" i="28"/>
  <c r="ADZ2" i="28"/>
  <c r="SV2" i="28"/>
  <c r="FD2" i="28"/>
  <c r="DR2" i="28"/>
  <c r="D113" i="8"/>
  <c r="D80" i="12"/>
  <c r="G62" i="12"/>
  <c r="G77" i="12"/>
  <c r="G66" i="12"/>
  <c r="G90" i="12"/>
  <c r="E48" i="12"/>
  <c r="E169" i="8"/>
  <c r="C202" i="8"/>
  <c r="G109" i="12"/>
  <c r="F102" i="12"/>
  <c r="G110" i="12"/>
  <c r="E184" i="12"/>
  <c r="E169" i="12"/>
  <c r="G193" i="12"/>
  <c r="G177" i="12"/>
  <c r="G166" i="12"/>
  <c r="F169" i="12"/>
  <c r="D169" i="12"/>
  <c r="G100" i="12"/>
  <c r="G86" i="12"/>
  <c r="G54" i="12"/>
  <c r="F48" i="12"/>
  <c r="D69" i="7"/>
  <c r="G47" i="12"/>
  <c r="F184" i="12"/>
  <c r="G104" i="12"/>
  <c r="H29" i="16"/>
  <c r="U17" i="16"/>
  <c r="D108" i="12" s="1"/>
  <c r="Q17" i="16"/>
  <c r="C20" i="14"/>
  <c r="I20" i="14"/>
  <c r="H20" i="14"/>
  <c r="E20" i="14"/>
  <c r="D20" i="14"/>
  <c r="F19" i="14"/>
  <c r="K18" i="14"/>
  <c r="F18" i="14"/>
  <c r="F17" i="14"/>
  <c r="F16" i="14"/>
  <c r="F15" i="14"/>
  <c r="F14" i="14"/>
  <c r="F13" i="14"/>
  <c r="F12" i="14"/>
  <c r="F11" i="14"/>
  <c r="F10" i="14"/>
  <c r="A76" i="7"/>
  <c r="A77" i="7" s="1"/>
  <c r="A79" i="7" s="1"/>
  <c r="A81" i="7" s="1"/>
  <c r="A82" i="7" s="1"/>
  <c r="A59" i="7"/>
  <c r="A60" i="7" s="1"/>
  <c r="A61" i="7" s="1"/>
  <c r="A62" i="7" s="1"/>
  <c r="A63" i="7" s="1"/>
  <c r="A64" i="7" s="1"/>
  <c r="A65" i="7" s="1"/>
  <c r="A66" i="7" s="1"/>
  <c r="A45" i="7"/>
  <c r="A32" i="7"/>
  <c r="A33" i="7" s="1"/>
  <c r="CDT2" i="28" l="1"/>
  <c r="CBT2" i="28"/>
  <c r="AUH2" i="28"/>
  <c r="AQH2" i="28"/>
  <c r="BZA2" i="28"/>
  <c r="AFF2" i="28"/>
  <c r="BDU2" i="28" a="1"/>
  <c r="BAS2" i="28" a="1"/>
  <c r="ARG2" i="28" a="1"/>
  <c r="AHW2" i="28"/>
  <c r="AHI2" i="28"/>
  <c r="AFA2" i="28"/>
  <c r="AEW2" i="28"/>
  <c r="ED2" i="28"/>
  <c r="D81" i="12"/>
  <c r="G80" i="12"/>
  <c r="G81" i="12" s="1"/>
  <c r="F105" i="12"/>
  <c r="G102" i="12"/>
  <c r="A26" i="12"/>
  <c r="G184" i="12"/>
  <c r="G169" i="12"/>
  <c r="G48" i="12"/>
  <c r="F108" i="12"/>
  <c r="D117" i="12"/>
  <c r="E105" i="12"/>
  <c r="D131" i="7"/>
  <c r="K20" i="14"/>
  <c r="F20" i="14"/>
  <c r="BDU2" i="28" l="1"/>
  <c r="BAS2" i="28"/>
  <c r="ARG2" i="28"/>
  <c r="VB2" i="28"/>
  <c r="ASC2" i="28" a="1"/>
  <c r="AHO2" i="28"/>
  <c r="ABT2" i="28"/>
  <c r="ADH2" i="28"/>
  <c r="FP2" i="28"/>
  <c r="D105" i="12"/>
  <c r="A27" i="12"/>
  <c r="G105" i="12"/>
  <c r="F117" i="12"/>
  <c r="ACF2" i="28" s="1"/>
  <c r="C38" i="14"/>
  <c r="AUO2" i="28" s="1"/>
  <c r="E194" i="12"/>
  <c r="G108" i="12"/>
  <c r="ASC2" i="28" l="1"/>
  <c r="UP2" i="28"/>
  <c r="AFB2" i="28"/>
  <c r="D194" i="12"/>
  <c r="XL2" i="28" s="1"/>
  <c r="A28" i="12"/>
  <c r="G117" i="12"/>
  <c r="F194" i="12"/>
  <c r="ACZ2" i="28" s="1"/>
  <c r="D208" i="12"/>
  <c r="D211" i="12" s="1"/>
  <c r="D201" i="12"/>
  <c r="D119" i="7"/>
  <c r="AFN2" i="28" l="1"/>
  <c r="FI2" i="28"/>
  <c r="D221" i="12"/>
  <c r="D229" i="12" s="1"/>
  <c r="D200" i="12"/>
  <c r="A29" i="12"/>
  <c r="G194" i="12"/>
  <c r="D202" i="12"/>
  <c r="D203" i="12" s="1"/>
  <c r="D125" i="7"/>
  <c r="FO2" i="28" s="1"/>
  <c r="AIT2" i="28" l="1"/>
  <c r="AHX2" i="28"/>
  <c r="D132" i="7"/>
  <c r="D133" i="7" s="1"/>
  <c r="D222" i="12"/>
  <c r="D213" i="12"/>
  <c r="A30" i="12"/>
  <c r="AHY2" i="28" l="1" a="1"/>
  <c r="D230" i="12"/>
  <c r="AIM2" i="28" a="1"/>
  <c r="FQ2" i="28"/>
  <c r="FR2" i="28"/>
  <c r="A31" i="12"/>
  <c r="AHY2" i="28" l="1"/>
  <c r="AIM2" i="28"/>
  <c r="D239" i="12"/>
  <c r="AIU2" i="28"/>
  <c r="A32" i="12"/>
  <c r="AJB2" i="2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<sst xmlns="http://schemas.openxmlformats.org/spreadsheetml/2006/main" count="4164" uniqueCount="3491">
  <si>
    <t>Resident Care Facility Cost Report User Guide</t>
  </si>
  <si>
    <t xml:space="preserve">The HCF-4 serves the dual purpose of being a report to the Center that accurately reflects the complete financial condition of the facility, and at the same time, a claim for reimbursement. To accomplish the latter, columns numbered 2 and 3, labeled "Self-Disallowed Expenses" and "Automatically Disallowed Expenses" on the Statement of Profit and Loss have been provided to report non-allowable expenses and additional costs allocated to the facility by the management and/or realty companies. Additionally, column 2, "Self-Disallowed Expenses", is to be used for reporting specific costs that are NOT "ordinary and necessary" from a generally-accepted accounting or IRS standpoint, and which are not directly related to the care of publicly-aided residents; thus not reimbursable under current regulations. It is expected that the preparers and signatories of this cost report have a strong understanding of the regulations that govern cost reporting and reimbursement (101 CMR 204.00). </t>
  </si>
  <si>
    <t>Cell Key</t>
  </si>
  <si>
    <t>Blue</t>
  </si>
  <si>
    <t>Input by Data Submitter</t>
  </si>
  <si>
    <t>Orange</t>
  </si>
  <si>
    <t>Computation</t>
  </si>
  <si>
    <t>Yellow</t>
  </si>
  <si>
    <t>Derived from another Tab</t>
  </si>
  <si>
    <t>Dotted Blue</t>
  </si>
  <si>
    <t>From Cell on this Tab</t>
  </si>
  <si>
    <t>Red</t>
  </si>
  <si>
    <t>Non-Allowable Expense</t>
  </si>
  <si>
    <t>Red Border Blue</t>
  </si>
  <si>
    <t>Accepts Negative values</t>
  </si>
  <si>
    <t>Tips For Completing the Cost Report</t>
  </si>
  <si>
    <t>Cost Report Due Date:</t>
  </si>
  <si>
    <t>Use whole dollar amounts.</t>
  </si>
  <si>
    <t>For accounts or fields with no amounts or entry, leave blank.</t>
  </si>
  <si>
    <t xml:space="preserve">For assistance with completing this form, email the LTCF Help Desk at: </t>
  </si>
  <si>
    <t>Costreports.LTCF@Chiamass.gov</t>
  </si>
  <si>
    <t>Cost Report Instructions</t>
  </si>
  <si>
    <t>Detailed instructions for each line in the cost report is located at :</t>
  </si>
  <si>
    <t>Information for Data Submitters: Resident Care Facility Cost Reports</t>
  </si>
  <si>
    <t xml:space="preserve">* </t>
  </si>
  <si>
    <t>Preparer is to refer to the instruction guide for properly completing this line.</t>
  </si>
  <si>
    <t>**</t>
  </si>
  <si>
    <t>Preparer is required to provide details in the Footnotes schedule of this cost report.</t>
  </si>
  <si>
    <t>Cost Report Schedule and Table Index</t>
  </si>
  <si>
    <t>General Information</t>
  </si>
  <si>
    <t>Facility Information</t>
  </si>
  <si>
    <t>Table 1</t>
  </si>
  <si>
    <t>Other Business Activities</t>
  </si>
  <si>
    <t>Table 1A</t>
  </si>
  <si>
    <t>Bed License Information</t>
  </si>
  <si>
    <t>Table 1B</t>
  </si>
  <si>
    <t>Contact Information</t>
  </si>
  <si>
    <t>Table 2</t>
  </si>
  <si>
    <t>Preparer Information</t>
  </si>
  <si>
    <t>Table 3</t>
  </si>
  <si>
    <t>Disclosures</t>
  </si>
  <si>
    <t>Direct and Indirect Owners</t>
  </si>
  <si>
    <t>Other Owned Facilities</t>
  </si>
  <si>
    <t>Indebtedness</t>
  </si>
  <si>
    <t>Related Party Transactions</t>
  </si>
  <si>
    <t>Table 4</t>
  </si>
  <si>
    <t>Sole Proprietor, Partnership, Corporate Information</t>
  </si>
  <si>
    <t>Table 5</t>
  </si>
  <si>
    <t>Five Highest Paid Salaries</t>
  </si>
  <si>
    <t>Table 6</t>
  </si>
  <si>
    <t>Balance Sheet</t>
  </si>
  <si>
    <t>Current Assets</t>
  </si>
  <si>
    <t>Fixed Assets</t>
  </si>
  <si>
    <t>Deferred Charges and Other Assets</t>
  </si>
  <si>
    <t>Current Liabilities</t>
  </si>
  <si>
    <t>Long-Term Liabilities</t>
  </si>
  <si>
    <t>Net Worth</t>
  </si>
  <si>
    <t xml:space="preserve">Balance Sheet Check </t>
  </si>
  <si>
    <t>Table 7</t>
  </si>
  <si>
    <t>Profit Loss</t>
  </si>
  <si>
    <t>Gross Income</t>
  </si>
  <si>
    <t>Detail of Ancillary Services Expenses</t>
  </si>
  <si>
    <t>Expenses</t>
  </si>
  <si>
    <t>Detail of Clerical Salaries</t>
  </si>
  <si>
    <t>Table 2A</t>
  </si>
  <si>
    <t>Detail of Other Accounting Expenses</t>
  </si>
  <si>
    <t>Table 2B</t>
  </si>
  <si>
    <t>Detail of Other Operating Expenses</t>
  </si>
  <si>
    <t>Table 2C</t>
  </si>
  <si>
    <t>Detail of Other Rent Expenses</t>
  </si>
  <si>
    <t>Table 2D</t>
  </si>
  <si>
    <t>Detail of Other Medical Services Expenses</t>
  </si>
  <si>
    <t>Table 2E</t>
  </si>
  <si>
    <t>Reconciliation of Reported Operating Expenses to Allowable Operating Expenses</t>
  </si>
  <si>
    <t>Reconciliation of Cost Reported Net Income to Financial Statement (Book) Net Income</t>
  </si>
  <si>
    <t>Resident Days</t>
  </si>
  <si>
    <t>Resident Days January 1 - March 31</t>
  </si>
  <si>
    <t>Resident Days April 1 - June 30</t>
  </si>
  <si>
    <t>Resident Days July 1- September 30</t>
  </si>
  <si>
    <t>Resident Days October 1 - December 31</t>
  </si>
  <si>
    <t>Annual Resident Day January 1 - December 31</t>
  </si>
  <si>
    <t>Additional Patient Day Information</t>
  </si>
  <si>
    <t>Claimed Fixed Assets</t>
  </si>
  <si>
    <t>Claimed Fixed Asset Expenses</t>
  </si>
  <si>
    <t>Other Claimed Fixed Asset Expenses</t>
  </si>
  <si>
    <t>Total Claimed Fixed Asset Expenses</t>
  </si>
  <si>
    <t>General Fixed Costs Information</t>
  </si>
  <si>
    <t>Changes in Facility or Realty Company Ownership</t>
  </si>
  <si>
    <t>New Facilities, Major Additions and Substantial Capital Expenditures</t>
  </si>
  <si>
    <t>Determination of Need Project Details</t>
  </si>
  <si>
    <t>Mortgages &amp; Notes</t>
  </si>
  <si>
    <t>Mortgages and Notes Supporting Fixed Assets</t>
  </si>
  <si>
    <t>Working Capital Debt</t>
  </si>
  <si>
    <t>Wages &amp; Benefits</t>
  </si>
  <si>
    <t>Detail of Staff, Hours, Salary, and Benefits by Position</t>
  </si>
  <si>
    <t>Footnotes</t>
  </si>
  <si>
    <t>Footnotes and Explanations</t>
  </si>
  <si>
    <t>Certification</t>
  </si>
  <si>
    <t>Certification by Preparer</t>
  </si>
  <si>
    <t>Certification by Owner, Partner, or Officer</t>
  </si>
  <si>
    <t>HCF-3 RH - Management Company</t>
  </si>
  <si>
    <t>Preparer to Complete Paper Version</t>
  </si>
  <si>
    <t>NA</t>
  </si>
  <si>
    <t>HCF-2 RH - Realty Company</t>
  </si>
  <si>
    <t>Part I - Facility Specific Realty Company Information and Disclosures</t>
  </si>
  <si>
    <t>Part I</t>
  </si>
  <si>
    <t>Part II - Condensed Facility Specific Realty Company Financial Information</t>
  </si>
  <si>
    <t>Part II</t>
  </si>
  <si>
    <t>Part III - Facility Specific Realty Company Claimed Fixed Asset Expenses</t>
  </si>
  <si>
    <t>Part III</t>
  </si>
  <si>
    <t>Part IV - Facility Specific Realty Company Mortgages &amp; Notes Payable</t>
  </si>
  <si>
    <t>Part IV</t>
  </si>
  <si>
    <t>RESIDENT CARE FACILITY CY2025 COST REPORT (HCF-4)</t>
  </si>
  <si>
    <t>SCHEDULE : GENERAL INFORMATION</t>
  </si>
  <si>
    <t>Please check one:</t>
  </si>
  <si>
    <t>New Facility Requesting a Rate</t>
  </si>
  <si>
    <t>Refer to 101 CMR 204.00 for what type of cost data must be submitted.</t>
  </si>
  <si>
    <t>Private Facility Requesting a Public Rate</t>
  </si>
  <si>
    <t>Annual Report</t>
  </si>
  <si>
    <t>Report of Major Addition or Substantial Capital Expenditure</t>
  </si>
  <si>
    <t>Line #</t>
  </si>
  <si>
    <t>Description</t>
  </si>
  <si>
    <t>Other Business Activity</t>
  </si>
  <si>
    <t>Select Yes/No from Dropdown Menu</t>
  </si>
  <si>
    <t>VPN</t>
  </si>
  <si>
    <t>1A.1</t>
  </si>
  <si>
    <t>Child Day Care</t>
  </si>
  <si>
    <t>Provider ID/MMIS ID</t>
  </si>
  <si>
    <t>1A.2</t>
  </si>
  <si>
    <t>Adult Day Care</t>
  </si>
  <si>
    <t>Balance Sheet Date (MM/DD/YYYY)</t>
  </si>
  <si>
    <t>1A.3</t>
  </si>
  <si>
    <t>Assisted Living</t>
  </si>
  <si>
    <t>Name of Facility</t>
  </si>
  <si>
    <t>1A.4</t>
  </si>
  <si>
    <t xml:space="preserve">Other: </t>
  </si>
  <si>
    <t xml:space="preserve">Explain: </t>
  </si>
  <si>
    <t>Street Address</t>
  </si>
  <si>
    <t>1.6</t>
  </si>
  <si>
    <t>City</t>
  </si>
  <si>
    <t>1.7</t>
  </si>
  <si>
    <t>Zip</t>
  </si>
  <si>
    <t>1.8</t>
  </si>
  <si>
    <t>Telephone</t>
  </si>
  <si>
    <t>1.9</t>
  </si>
  <si>
    <t>Federal Employer Identification Number</t>
  </si>
  <si>
    <t>1.10</t>
  </si>
  <si>
    <t>Responsible Person's Name</t>
  </si>
  <si>
    <t>1.11</t>
  </si>
  <si>
    <t xml:space="preserve">Responsible Person's Email </t>
  </si>
  <si>
    <t>1.12</t>
  </si>
  <si>
    <t>Responsible Person's Affiliation (Select from Dropdown Menu)</t>
  </si>
  <si>
    <t>1.13</t>
  </si>
  <si>
    <t>List Name of Person to Receive Rate Notifications</t>
  </si>
  <si>
    <t>1.14</t>
  </si>
  <si>
    <t>List Email of Person to Receive Rate Notifications</t>
  </si>
  <si>
    <t>1.15</t>
  </si>
  <si>
    <t>Status (Select Profit/Non-Profit from Dropdown Menu)</t>
  </si>
  <si>
    <t>1.16</t>
  </si>
  <si>
    <t>Legal Status (Select from Dropdown Menu)</t>
  </si>
  <si>
    <t>1.17</t>
  </si>
  <si>
    <t>Does this facility have other business activities? If Yes, Explain in Table 1A.</t>
  </si>
  <si>
    <t>1.18</t>
  </si>
  <si>
    <t>Enter the number of Level IV licensed geriatric beds.</t>
  </si>
  <si>
    <t>1.19</t>
  </si>
  <si>
    <t>Enter the facility's constructed bed capacity.</t>
  </si>
  <si>
    <t>1.20</t>
  </si>
  <si>
    <t>Has there been a change in licensed beds during the year? If yes, complete Bed License Information Table 1B in the adjacent table.</t>
  </si>
  <si>
    <t xml:space="preserve">Bed License Information </t>
  </si>
  <si>
    <t>Date of purchase by current owner (MM/DD/YYYY)</t>
  </si>
  <si>
    <t>Has the facility had a change in long-term financing during this cost report year?</t>
  </si>
  <si>
    <t>Date From</t>
  </si>
  <si>
    <t>Date To</t>
  </si>
  <si>
    <t># of Beds</t>
  </si>
  <si>
    <t>Is the facility managed by a management company?</t>
  </si>
  <si>
    <t>1B.1</t>
  </si>
  <si>
    <t>If line 1.23 is Yes, list the COMB# of the management company as reported on the management company cost report.</t>
  </si>
  <si>
    <t>1B.2</t>
  </si>
  <si>
    <t>1.25</t>
  </si>
  <si>
    <t>If line 1.23 is Yes, list the name of the management company as reported on the management company cost report.</t>
  </si>
  <si>
    <t>1B.3</t>
  </si>
  <si>
    <t>1.26</t>
  </si>
  <si>
    <t>Are you completing the HCF-2 RH  (Realty Company Report) Tab in this Excel Workbook?</t>
  </si>
  <si>
    <t>1.27</t>
  </si>
  <si>
    <t>List realty company name(s) as reported on each realty company cost report.</t>
  </si>
  <si>
    <t>1.28</t>
  </si>
  <si>
    <t>Does the Balance Sheet schedule include any capitalized leases reported as assets? If yes, report the lease payments as a liability and include the lease on the Mortgages &amp; Notes schedule.</t>
  </si>
  <si>
    <t>1.29</t>
  </si>
  <si>
    <t>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t>
  </si>
  <si>
    <t>1.30</t>
  </si>
  <si>
    <t>Does the Profit Loss schedule include any expenses for services of non-paid workers (volunteers) as provided in 101 CMR 204.07(6)? If yes, provide details of amounts and account numbers in the Footnotes schedule.</t>
  </si>
  <si>
    <t>1.31</t>
  </si>
  <si>
    <t>Did you report any employee's salary in more than one expense account? If yes, explain methodology of cost-splitting the salary in the Footnotes schedule.</t>
  </si>
  <si>
    <t>1.32</t>
  </si>
  <si>
    <t>Did you report any accrued expenses incurred in periods other than the current cost report period? If yes, you must report details of accrued expenses not related to the current cost report period in the Footnotes schedule.</t>
  </si>
  <si>
    <t xml:space="preserve"> </t>
  </si>
  <si>
    <t>2.1</t>
  </si>
  <si>
    <t>Contact Person Name</t>
  </si>
  <si>
    <t>2.2</t>
  </si>
  <si>
    <t>Residential Care Facility or Firm Name</t>
  </si>
  <si>
    <t>2.3</t>
  </si>
  <si>
    <t>Title</t>
  </si>
  <si>
    <t>2.4</t>
  </si>
  <si>
    <t>2.5</t>
  </si>
  <si>
    <t>State</t>
  </si>
  <si>
    <t>Zip Code</t>
  </si>
  <si>
    <t>2.8</t>
  </si>
  <si>
    <t>Phone Number</t>
  </si>
  <si>
    <t>2.9</t>
  </si>
  <si>
    <t xml:space="preserve">Email Address </t>
  </si>
  <si>
    <t xml:space="preserve">Please use this section to provide contact information for a "Preparer," who is the authorizing person of this report, and is not the "Owner."  If you are the sole authorized individual completing this report, please check the box below in Line 3.1. </t>
  </si>
  <si>
    <t>3.1</t>
  </si>
  <si>
    <t xml:space="preserve"> I am the sole individual completing this cost report as an Owner, Partner, or Officer, and do not have a Preparer formally attesting to this information.</t>
  </si>
  <si>
    <t>3.2</t>
  </si>
  <si>
    <t>Preparer Name</t>
  </si>
  <si>
    <t>3.3</t>
  </si>
  <si>
    <t>Preparer's Affiliation</t>
  </si>
  <si>
    <t>3.4</t>
  </si>
  <si>
    <t>Nursing Facility or Firm Name</t>
  </si>
  <si>
    <t>3.5</t>
  </si>
  <si>
    <t>3.6</t>
  </si>
  <si>
    <t>3.7</t>
  </si>
  <si>
    <t>3.8</t>
  </si>
  <si>
    <t>3.9</t>
  </si>
  <si>
    <t>3.10</t>
  </si>
  <si>
    <t>3.11</t>
  </si>
  <si>
    <t>Email Address</t>
  </si>
  <si>
    <t>3.12</t>
  </si>
  <si>
    <t>Type of Accounting Service Performed</t>
  </si>
  <si>
    <t>SCHEDULE : DISCLOSURES</t>
  </si>
  <si>
    <r>
      <rPr>
        <b/>
        <sz val="11"/>
        <color theme="1"/>
        <rFont val="Calibri"/>
        <family val="2"/>
        <scheme val="minor"/>
      </rPr>
      <t xml:space="preserve">IMPORTANT: </t>
    </r>
    <r>
      <rPr>
        <sz val="11"/>
        <color theme="1"/>
        <rFont val="Calibri"/>
        <family val="2"/>
        <scheme val="minor"/>
      </rPr>
      <t xml:space="preserve">This schedule is an integral part of the  HCF-4 cost report. This schedule must be completed in its entirety. When completing this schedule the following definitions of direct and indirect beneficial owner apply: 1) A </t>
    </r>
    <r>
      <rPr>
        <b/>
        <sz val="11"/>
        <color theme="1"/>
        <rFont val="Calibri"/>
        <family val="2"/>
        <scheme val="minor"/>
      </rPr>
      <t>direct owner</t>
    </r>
    <r>
      <rPr>
        <sz val="11"/>
        <color theme="1"/>
        <rFont val="Calibri"/>
        <family val="2"/>
        <scheme val="minor"/>
      </rPr>
      <t xml:space="preserve"> is defined as a person or entity having any rights or benefits of ownership and having </t>
    </r>
    <r>
      <rPr>
        <b/>
        <i/>
        <sz val="11"/>
        <color theme="1"/>
        <rFont val="Calibri"/>
        <family val="2"/>
        <scheme val="minor"/>
      </rPr>
      <t>an interest of record</t>
    </r>
    <r>
      <rPr>
        <sz val="11"/>
        <color theme="1"/>
        <rFont val="Calibri"/>
        <family val="2"/>
        <scheme val="minor"/>
      </rPr>
      <t xml:space="preserve"> in any partnership, joint venture, corporation or other entity. 2) An </t>
    </r>
    <r>
      <rPr>
        <b/>
        <sz val="11"/>
        <color theme="1"/>
        <rFont val="Calibri"/>
        <family val="2"/>
        <scheme val="minor"/>
      </rPr>
      <t>indirect beneficial owner</t>
    </r>
    <r>
      <rPr>
        <sz val="11"/>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1"/>
        <color theme="1"/>
        <rFont val="Calibri"/>
        <family val="2"/>
        <scheme val="minor"/>
      </rPr>
      <t>resulting in benefits of ownership which are not of record</t>
    </r>
    <r>
      <rPr>
        <sz val="11"/>
        <color theme="1"/>
        <rFont val="Calibri"/>
        <family val="2"/>
        <scheme val="minor"/>
      </rPr>
      <t xml:space="preserve">. It is incumbent upon the owner to fully disclose such interest. This schedule MUST be completed in entirety. </t>
    </r>
  </si>
  <si>
    <t xml:space="preserve">List all direct and indirect owners with an interest of 5% or more in this facility. If the facility is owned by a corporation, chain, or trust, list the name of the corporation, chain, or beneficial owner under "Owner Name". </t>
  </si>
  <si>
    <t>Owner Name (Last, First)</t>
  </si>
  <si>
    <t>Address</t>
  </si>
  <si>
    <t>Percent Ownership</t>
  </si>
  <si>
    <t>Select Ownership Type</t>
  </si>
  <si>
    <t>Select Direct or Indirect?</t>
  </si>
  <si>
    <t>List the name(s) of any other nursing and/or residential care facilities in which the owners listed in Table 1 own, directly or indirectly, an interest of 5% or more.</t>
  </si>
  <si>
    <t>Nursing and/or Resident Care Facility</t>
  </si>
  <si>
    <t>Name of Owner</t>
  </si>
  <si>
    <t>Company Address</t>
  </si>
  <si>
    <t>% Ownership</t>
  </si>
  <si>
    <t>List any indebtedness (mortgages, deeds, trust instruments, notes, or other financial information) of (1) the facility to the direct or indirect owners listed in Table 1 or (2) that the direct or indirect owners listed in Table 1 owe to the facility.</t>
  </si>
  <si>
    <t>Select type of debt</t>
  </si>
  <si>
    <t>Select Payable From</t>
  </si>
  <si>
    <t>Original Debt Amount</t>
  </si>
  <si>
    <t>Date Issued</t>
  </si>
  <si>
    <t>Balance 12/31</t>
  </si>
  <si>
    <t>Select Payable To</t>
  </si>
  <si>
    <t>List Owners Name</t>
  </si>
  <si>
    <t>Indicate any entity, person, or related party as defined in 101 CMR 204.00 and that (a) provides services, facilities, goods and/or supplies to this company; or (b) receives any salary, fee, or other compensation from this company. Indicate the amount paid by this company for this reporting year. (Attach Addendum if necessary.)</t>
  </si>
  <si>
    <t>Entity/Person</t>
  </si>
  <si>
    <t>Goods/Services</t>
  </si>
  <si>
    <t>Billing/Compensation</t>
  </si>
  <si>
    <t>Mark up</t>
  </si>
  <si>
    <t>Cost</t>
  </si>
  <si>
    <t>Account Posted</t>
  </si>
  <si>
    <t>Sole Proprietor, Partnership, or Corporate Information</t>
  </si>
  <si>
    <t>This schedule is used to report the names of the legal owners of the business and to disclose the salary and other compensation paid to owners as well as what accounts were charged. Sole proprietors should report the same amount as reported in the draw account and under no circumstances should any amount be claimed for personal services in an account other than draw. If additional space is needed, use the Footnotes and Explanations Tab.</t>
  </si>
  <si>
    <t>Select Owner, Partner, Officer</t>
  </si>
  <si>
    <t>Owner Name</t>
  </si>
  <si>
    <t>Owner Title</t>
  </si>
  <si>
    <t>% Time Devoted</t>
  </si>
  <si>
    <t>Salary</t>
  </si>
  <si>
    <t>Employee Benefits</t>
  </si>
  <si>
    <t>Payroll Taxes</t>
  </si>
  <si>
    <t>Workers' Comp.</t>
  </si>
  <si>
    <t>Gr. Life/Health Ins.</t>
  </si>
  <si>
    <t>Draw</t>
  </si>
  <si>
    <t>Other</t>
  </si>
  <si>
    <t>Total</t>
  </si>
  <si>
    <t>List the names, salaries, and benefits of the five employees who have the highest compensation being claimed on this report.</t>
  </si>
  <si>
    <t>Name</t>
  </si>
  <si>
    <t>% Time Devoted - Administrative</t>
  </si>
  <si>
    <t>% Time Devoted-  Plant Operation, Maintenance, and Security</t>
  </si>
  <si>
    <t>% Time Devoted - Medical Services</t>
  </si>
  <si>
    <t>% Time Devoted - Other</t>
  </si>
  <si>
    <t>Total Time (Must equal 100%)</t>
  </si>
  <si>
    <t>SCHEDULE : BALANCE SHEET</t>
  </si>
  <si>
    <t>Account #</t>
  </si>
  <si>
    <t>Account Balance</t>
  </si>
  <si>
    <t>Cash and Cash Equivalents</t>
  </si>
  <si>
    <t>Cash - Checking Account</t>
  </si>
  <si>
    <t>Cash - On Hand</t>
  </si>
  <si>
    <t>Temporary Investments</t>
  </si>
  <si>
    <t>Other Cash</t>
  </si>
  <si>
    <t>1.100</t>
  </si>
  <si>
    <t>Total Cash  and Cash Equivalents</t>
  </si>
  <si>
    <t>Accounts Receivable</t>
  </si>
  <si>
    <t>Private Patients</t>
  </si>
  <si>
    <t>Publicly-Aided - MA LV IV (Billed)</t>
  </si>
  <si>
    <t>Publicly-Aided - MA Commission for the Blind LV IV</t>
  </si>
  <si>
    <t>Publicly-Aided - VA and Other Public</t>
  </si>
  <si>
    <t>Reserve for Bad Debts</t>
  </si>
  <si>
    <t>1.200</t>
  </si>
  <si>
    <t>Total Accounts Receivable</t>
  </si>
  <si>
    <t>Loans Receivable</t>
  </si>
  <si>
    <t>Loans Receivable from Officers/Owners</t>
  </si>
  <si>
    <t>Loans Receivable from Employees</t>
  </si>
  <si>
    <t>Loans Receivable from Affiliates/Related Parties</t>
  </si>
  <si>
    <t>Other Loans Receivable</t>
  </si>
  <si>
    <t>1.300</t>
  </si>
  <si>
    <t>Total Loans Receivable</t>
  </si>
  <si>
    <t>Interest Receivable</t>
  </si>
  <si>
    <t>Supply Inventory</t>
  </si>
  <si>
    <t>Prepaid Expenses</t>
  </si>
  <si>
    <t>Prepaid Interest</t>
  </si>
  <si>
    <t>Prepaid Insurance</t>
  </si>
  <si>
    <t>Prepaid Taxes</t>
  </si>
  <si>
    <t>Capitalized Pre-Opening Costs *</t>
  </si>
  <si>
    <t>Other Prepaid Expenses *</t>
  </si>
  <si>
    <t>1.400</t>
  </si>
  <si>
    <t>Subtotal Prepaid Expenses</t>
  </si>
  <si>
    <t>Other Current Assets</t>
  </si>
  <si>
    <t>100</t>
  </si>
  <si>
    <t>Total Current Assets</t>
  </si>
  <si>
    <t>Do not report fully depreciated assets on this table.</t>
  </si>
  <si>
    <t>1</t>
  </si>
  <si>
    <t>2</t>
  </si>
  <si>
    <t>3</t>
  </si>
  <si>
    <t>Accumulated Depreciation</t>
  </si>
  <si>
    <t>Net Book Value</t>
  </si>
  <si>
    <t>Land</t>
  </si>
  <si>
    <t>Building</t>
  </si>
  <si>
    <t>Building Improvements</t>
  </si>
  <si>
    <t>Leasehold Improvements</t>
  </si>
  <si>
    <t>Other Improvements</t>
  </si>
  <si>
    <t>Equipment</t>
  </si>
  <si>
    <t>Motor Vehicles</t>
  </si>
  <si>
    <t>Software/Limited Life Assets</t>
  </si>
  <si>
    <t>200</t>
  </si>
  <si>
    <t>1500.0</t>
  </si>
  <si>
    <t>Total Non-Current Fixed Assets</t>
  </si>
  <si>
    <t xml:space="preserve">Deferred Charges and Other Assets </t>
  </si>
  <si>
    <t>Organization Expense</t>
  </si>
  <si>
    <t>Purchased Goodwill</t>
  </si>
  <si>
    <t>Leasehold Deposits</t>
  </si>
  <si>
    <t>Utility Deposits</t>
  </si>
  <si>
    <t>Cash Surrender Value of Officer Life Insur.</t>
  </si>
  <si>
    <t>Mortgage Acquisition Costs *</t>
  </si>
  <si>
    <t>Accumulated Amortization of Mortgage Acquisition Costs</t>
  </si>
  <si>
    <t>Unamortized Mortgage Acquisition Costs</t>
  </si>
  <si>
    <t>Construction in Progress *</t>
  </si>
  <si>
    <t>Other **</t>
  </si>
  <si>
    <t>3.100</t>
  </si>
  <si>
    <t>Total Deferred Charges and Other Assets</t>
  </si>
  <si>
    <t>300</t>
  </si>
  <si>
    <t>Total Assets</t>
  </si>
  <si>
    <t>Accounts Payable</t>
  </si>
  <si>
    <t>4.1</t>
  </si>
  <si>
    <t>Trade Payables</t>
  </si>
  <si>
    <t>Accrued Expenses</t>
  </si>
  <si>
    <t>Due to Commonwealth of MA</t>
  </si>
  <si>
    <t>4.100</t>
  </si>
  <si>
    <t>Total Accounts Payable</t>
  </si>
  <si>
    <t>Patient Funds Due</t>
  </si>
  <si>
    <t>Notes and Loans Payable (See Mortgages &amp; Notes Schedule)</t>
  </si>
  <si>
    <t>Officer, Owner, or Related Parties</t>
  </si>
  <si>
    <t>Subsidiaries and Affiliates</t>
  </si>
  <si>
    <t>Banks</t>
  </si>
  <si>
    <t>Other Short-Term Financing</t>
  </si>
  <si>
    <t>4.10</t>
  </si>
  <si>
    <t>Payment Due Within One Year on Long-Term Debt *</t>
  </si>
  <si>
    <t>4.200</t>
  </si>
  <si>
    <t>Total Notes and Loans Payable</t>
  </si>
  <si>
    <t>Accrued Salaries and Payroll Liabilities</t>
  </si>
  <si>
    <t xml:space="preserve">Accrued Salaries  </t>
  </si>
  <si>
    <t>Accrued Payroll Tax Withheld</t>
  </si>
  <si>
    <t>Accrued Employee Taxes Payable</t>
  </si>
  <si>
    <t>Other Payroll Liabilities</t>
  </si>
  <si>
    <t>4.300</t>
  </si>
  <si>
    <t>Total Accrued Salaries and Payroll Liabilities</t>
  </si>
  <si>
    <t>Other Current Liabilities</t>
  </si>
  <si>
    <t>State and Federal Taxes Payable</t>
  </si>
  <si>
    <t>Accrued Interest Payable</t>
  </si>
  <si>
    <t>4.400</t>
  </si>
  <si>
    <t>Total Other Current Liabilities</t>
  </si>
  <si>
    <t>Total Current Liabilities</t>
  </si>
  <si>
    <t>Long-Term Liabilities (See Mortgages &amp; Notes Schedule)</t>
  </si>
  <si>
    <t>Mortgages *</t>
  </si>
  <si>
    <t>Other Long Term Debt *</t>
  </si>
  <si>
    <t>Total Long-Term Liabilities</t>
  </si>
  <si>
    <t>N/A</t>
  </si>
  <si>
    <t>Total Liabilities</t>
  </si>
  <si>
    <t>Proprietorship or Partnership Capital</t>
  </si>
  <si>
    <t>Capital</t>
  </si>
  <si>
    <t>Proprietor Drawings</t>
  </si>
  <si>
    <t>Partner Drawings</t>
  </si>
  <si>
    <t>Net Profit(Loss) - Current Year</t>
  </si>
  <si>
    <t>Total Proprietorship or Partnership Capital</t>
  </si>
  <si>
    <t>Capital Stock</t>
  </si>
  <si>
    <t>Additional Paid in Capital</t>
  </si>
  <si>
    <t>Treasury Stock</t>
  </si>
  <si>
    <t>Retained Earnings</t>
  </si>
  <si>
    <t>Total Corporation Capital</t>
  </si>
  <si>
    <t>Total Liabilities and Net Worth</t>
  </si>
  <si>
    <t>Balance Sheet Check</t>
  </si>
  <si>
    <t>7.1</t>
  </si>
  <si>
    <t>Difference</t>
  </si>
  <si>
    <t>Footnote Legend</t>
  </si>
  <si>
    <t>Preparer is to refer to the instruction guide for properly completing this line.  A link to the instructions is provided in the User Guide Tab.</t>
  </si>
  <si>
    <t>SCHEDULE : Profit Loss Statement</t>
  </si>
  <si>
    <t>Reported Amount</t>
  </si>
  <si>
    <t>Private</t>
  </si>
  <si>
    <t>DTA</t>
  </si>
  <si>
    <t>MA DTA Patient Resource Income</t>
  </si>
  <si>
    <t>Non-MA DTA</t>
  </si>
  <si>
    <t>MA Commission for the Blind</t>
  </si>
  <si>
    <t>VA and Other Public</t>
  </si>
  <si>
    <t>Adult Day Care Income</t>
  </si>
  <si>
    <t>Other Non-Nursing Income</t>
  </si>
  <si>
    <t>COVID-Related Supplemental Payments</t>
  </si>
  <si>
    <t>Ancillary Services (Use Table 1A to Right to Itemize Expenses)</t>
  </si>
  <si>
    <t>Table 1A : Detail of Ancillary Services Expenses</t>
  </si>
  <si>
    <t>Report these amounts as non-allowable expenses on main schedule.</t>
  </si>
  <si>
    <t>Medicaid (DMA)</t>
  </si>
  <si>
    <t xml:space="preserve"> Expense Classification</t>
  </si>
  <si>
    <t>Amount</t>
  </si>
  <si>
    <t>Non-MA Medicaid</t>
  </si>
  <si>
    <t>VA &amp; Other Public</t>
  </si>
  <si>
    <t>Total Ancillary Services</t>
  </si>
  <si>
    <t>Miscellaneous and Recoverable Income</t>
  </si>
  <si>
    <t>1A.5</t>
  </si>
  <si>
    <t>Endowment &amp; Other Nonrecoverable **</t>
  </si>
  <si>
    <t>1A.100</t>
  </si>
  <si>
    <t>Total Ancillary Expenses</t>
  </si>
  <si>
    <t>Laundry Recoverable Income</t>
  </si>
  <si>
    <t>Vending Machines Recoverable Income</t>
  </si>
  <si>
    <t xml:space="preserve">Bad Debt Recovery </t>
  </si>
  <si>
    <t>Prior Year Retroactive Adjustment</t>
  </si>
  <si>
    <t>Interest Income</t>
  </si>
  <si>
    <t>Operating Costs Recoverable</t>
  </si>
  <si>
    <t>Fixed Costs Recoverable</t>
  </si>
  <si>
    <t>Total Miscellaneous and Recoverable Income</t>
  </si>
  <si>
    <t>3000.0</t>
  </si>
  <si>
    <t>Total Gross Income</t>
  </si>
  <si>
    <t>Reported Expenses</t>
  </si>
  <si>
    <t xml:space="preserve"> Self Disallowed Expenses  (9945.0)   </t>
  </si>
  <si>
    <t>Automatically Disallowed Expenses (9939.0)</t>
  </si>
  <si>
    <t>Total Allowable Expenses</t>
  </si>
  <si>
    <t>Administrative Expenses</t>
  </si>
  <si>
    <t>Administrative/Responsible Person Salaries</t>
  </si>
  <si>
    <t>Officer Salaries*</t>
  </si>
  <si>
    <t>Other Expenses</t>
  </si>
  <si>
    <t>Clerical Salaries (Use Table 2A to Right to Itemize Salaries)</t>
  </si>
  <si>
    <t>Electronic Data Processing, Payroll, and Bookkeeping Services</t>
  </si>
  <si>
    <t>Table 2A : Detail of Clerical Salaries</t>
  </si>
  <si>
    <t xml:space="preserve">Management Fees </t>
  </si>
  <si>
    <t>Employee Name</t>
  </si>
  <si>
    <t>Job Title</t>
  </si>
  <si>
    <t>Brief Job Description</t>
  </si>
  <si>
    <t>Gross Salary</t>
  </si>
  <si>
    <t>Management Consultants*</t>
  </si>
  <si>
    <t>2A.1</t>
  </si>
  <si>
    <t>Total Other Expenses</t>
  </si>
  <si>
    <t>2A.2</t>
  </si>
  <si>
    <t>Total Administrative Expenses</t>
  </si>
  <si>
    <t>2A.3</t>
  </si>
  <si>
    <t>General Supplies &amp; Expenses</t>
  </si>
  <si>
    <t>2A.4</t>
  </si>
  <si>
    <t>Office Supplies</t>
  </si>
  <si>
    <t>2A.5</t>
  </si>
  <si>
    <t>2A.6</t>
  </si>
  <si>
    <t>Phone</t>
  </si>
  <si>
    <t>2A.7</t>
  </si>
  <si>
    <t>Directory Advertising</t>
  </si>
  <si>
    <t>2A.8</t>
  </si>
  <si>
    <t>Total Telephone Expenses</t>
  </si>
  <si>
    <t>2A.9</t>
  </si>
  <si>
    <t>Travel Expenses</t>
  </si>
  <si>
    <t xml:space="preserve">2A.10 </t>
  </si>
  <si>
    <t>2.10</t>
  </si>
  <si>
    <t>Motor Vehicle Expense*</t>
  </si>
  <si>
    <t>2A.11</t>
  </si>
  <si>
    <t>Conventions and Meetings</t>
  </si>
  <si>
    <t>2A.12</t>
  </si>
  <si>
    <t>Total Travel Expenses</t>
  </si>
  <si>
    <t>2A.13</t>
  </si>
  <si>
    <t>Advertising Expenses</t>
  </si>
  <si>
    <t>2A.14</t>
  </si>
  <si>
    <t>Help Wanted</t>
  </si>
  <si>
    <t>2A.15</t>
  </si>
  <si>
    <t>Promotional</t>
  </si>
  <si>
    <t>2A.16</t>
  </si>
  <si>
    <t>Total Advertising Expenses</t>
  </si>
  <si>
    <t>2A.100</t>
  </si>
  <si>
    <t>Total Clerical Salaries</t>
  </si>
  <si>
    <t>Licenses and Dues Expenses</t>
  </si>
  <si>
    <t>Note: Use Column 2 of the main expense schedule to disallow any disallowed salaries for clerical staff that worked on other business activities.</t>
  </si>
  <si>
    <t>Licenses and Dues: Patient Care Related Portion</t>
  </si>
  <si>
    <t>Licenses and Dues: Not Related to Patient Care</t>
  </si>
  <si>
    <t>Total Licenses and Dues Expenses</t>
  </si>
  <si>
    <t>Education and Training Expenses</t>
  </si>
  <si>
    <t>Staff Development: Coordinator Salary</t>
  </si>
  <si>
    <t>Administration Training</t>
  </si>
  <si>
    <t xml:space="preserve">Other Required Education </t>
  </si>
  <si>
    <t>Job Related Education</t>
  </si>
  <si>
    <t>Total Education and Training Expenses</t>
  </si>
  <si>
    <t>Employee Benefits - Pensions **</t>
  </si>
  <si>
    <t>Employee Benefits - Other</t>
  </si>
  <si>
    <t>Officer Profit Sharing and Other Benefits</t>
  </si>
  <si>
    <t>Total Employee Benefits</t>
  </si>
  <si>
    <t>Accounting Expenses</t>
  </si>
  <si>
    <t>Accounting: Appeal Services</t>
  </si>
  <si>
    <t>Accounting: Other (Use Table 2B to Right to Itemize Expenses)</t>
  </si>
  <si>
    <t>Table 2B : Detail of Other Accounting Expenses</t>
  </si>
  <si>
    <t>Total Accounting Expenses</t>
  </si>
  <si>
    <t>Part 1: Purchased Service Accounting Expenses</t>
  </si>
  <si>
    <t>Legal Expenses</t>
  </si>
  <si>
    <t>Vendor Name</t>
  </si>
  <si>
    <t>Date Occurred (MM/DD/YYYY)</t>
  </si>
  <si>
    <t>Select Code</t>
  </si>
  <si>
    <t>Brief Description of Service</t>
  </si>
  <si>
    <t>Legal: Appeal Service</t>
  </si>
  <si>
    <t>2B.1</t>
  </si>
  <si>
    <t>Legal: Division of Administrative Law Appeals - Filing Fees</t>
  </si>
  <si>
    <t>2B.2</t>
  </si>
  <si>
    <t>Other Legal</t>
  </si>
  <si>
    <t>2B.3</t>
  </si>
  <si>
    <t>Total Legal Expenses</t>
  </si>
  <si>
    <t>2B.4</t>
  </si>
  <si>
    <t>2B.5</t>
  </si>
  <si>
    <t>Payroll Taxes - Other</t>
  </si>
  <si>
    <t>2B.100</t>
  </si>
  <si>
    <t>Sub-Total</t>
  </si>
  <si>
    <t>Payroll Taxes - Officers</t>
  </si>
  <si>
    <t>Part II: Employee's Responsibilities Only</t>
  </si>
  <si>
    <t>Total Payroll Taxes</t>
  </si>
  <si>
    <t xml:space="preserve">Description of Responsibilities </t>
  </si>
  <si>
    <t xml:space="preserve">  % of time</t>
  </si>
  <si>
    <t>Insurance Expense</t>
  </si>
  <si>
    <t>2B.6</t>
  </si>
  <si>
    <t>2.30</t>
  </si>
  <si>
    <t>Insurance: Department of Unemployment Assistance Claims (DUA) - A&amp;G Portion</t>
  </si>
  <si>
    <t>2B.7</t>
  </si>
  <si>
    <t>Insurance: Malpractice and General Liability *</t>
  </si>
  <si>
    <t>2B.8</t>
  </si>
  <si>
    <t>Key Person Insurance</t>
  </si>
  <si>
    <t>2B.9</t>
  </si>
  <si>
    <t>Insurance: Building Improvements and Equipment</t>
  </si>
  <si>
    <t>2B.200</t>
  </si>
  <si>
    <t>Workers' Comp - Other</t>
  </si>
  <si>
    <t>2B.300</t>
  </si>
  <si>
    <t xml:space="preserve">Total Other Accounting </t>
  </si>
  <si>
    <t>Workers' Comp - Officers</t>
  </si>
  <si>
    <t>Group Life/Health - Other</t>
  </si>
  <si>
    <t>Accounting Expense Codes</t>
  </si>
  <si>
    <t>Group Life/Health - Officers</t>
  </si>
  <si>
    <t>A. HCF-4 Cost Report Prep</t>
  </si>
  <si>
    <t>D. Personal Tax Prep</t>
  </si>
  <si>
    <t>G. SEC Filings</t>
  </si>
  <si>
    <t>Total Insurance Expenses</t>
  </si>
  <si>
    <t>B. Medicare Cost Report Prep</t>
  </si>
  <si>
    <t>E. Management Advisory Services</t>
  </si>
  <si>
    <t xml:space="preserve">H. Other Allowable Accounting (Explain) </t>
  </si>
  <si>
    <t>Interest on Late Payments, Penalties</t>
  </si>
  <si>
    <t>C. Corporate Tax Prep</t>
  </si>
  <si>
    <t xml:space="preserve">F. Certified Financial Statement Audit </t>
  </si>
  <si>
    <t>I. Other Non-Allowable Accounting (Explain)</t>
  </si>
  <si>
    <t>Interest on Working Capital</t>
  </si>
  <si>
    <t xml:space="preserve">Explain if using Code H and/or  I : </t>
  </si>
  <si>
    <t>2.40</t>
  </si>
  <si>
    <t>Pre-Opening Expenses</t>
  </si>
  <si>
    <t>Other Operating Expenses (Use Table 2C to Right to Itemize Expenses)</t>
  </si>
  <si>
    <t>Total General Supplies and Expenses</t>
  </si>
  <si>
    <t>Real Estate Taxes</t>
  </si>
  <si>
    <t>Table 2C: Detail of Other Operating Expenses</t>
  </si>
  <si>
    <t>Personal Property Taxes*</t>
  </si>
  <si>
    <t>Interest Long-Term (See Mortgages &amp; Notes Schedule)</t>
  </si>
  <si>
    <t>2C.1</t>
  </si>
  <si>
    <t>Rent - Real Property</t>
  </si>
  <si>
    <t>2C.3</t>
  </si>
  <si>
    <t>Other Rent (Use Table 2D to Right to Itemize Expenses)</t>
  </si>
  <si>
    <t>2C.4</t>
  </si>
  <si>
    <t>Depreciation - Building</t>
  </si>
  <si>
    <t>2C.100</t>
  </si>
  <si>
    <t>Depreciation - Building Improvements</t>
  </si>
  <si>
    <t>Depreciation - Leasehold Improvements</t>
  </si>
  <si>
    <t>Table 2D:  Detail of Other Rent Expenses</t>
  </si>
  <si>
    <t>2.50</t>
  </si>
  <si>
    <t>Depreciation - Other Improvements</t>
  </si>
  <si>
    <t>Depreciation - Equipment</t>
  </si>
  <si>
    <t>2D.1</t>
  </si>
  <si>
    <t>Equipment Rental</t>
  </si>
  <si>
    <t>Depreciation - Software/Limited Life Assets</t>
  </si>
  <si>
    <t>2D.2</t>
  </si>
  <si>
    <t>Total Fixed Costs</t>
  </si>
  <si>
    <t>2D.3</t>
  </si>
  <si>
    <t>Plant Operation, Maintenance &amp; Security</t>
  </si>
  <si>
    <t>2D.4</t>
  </si>
  <si>
    <t>Plant Operations, Maintenance &amp; Security - Salaries</t>
  </si>
  <si>
    <t>2D.100</t>
  </si>
  <si>
    <t>Plant Operations, Maintenance &amp; Security - Purchased Service</t>
  </si>
  <si>
    <t>Plant Operations, Maintenance &amp; Security - Supplies and Expenses</t>
  </si>
  <si>
    <t>Plant Operations, Maintenance &amp; Security - Utilities</t>
  </si>
  <si>
    <t>Plant Operations, Maintenance &amp; Security - Repairs</t>
  </si>
  <si>
    <t>Total Plant Operation, Maintenance &amp; Security</t>
  </si>
  <si>
    <t>Dietary</t>
  </si>
  <si>
    <t>Dietary - Salaries</t>
  </si>
  <si>
    <t>Dietary - Food</t>
  </si>
  <si>
    <t>2.60</t>
  </si>
  <si>
    <t>Dietary - Purchased Service</t>
  </si>
  <si>
    <t>Dietician - Salary</t>
  </si>
  <si>
    <t>Dietician - Purchased Service</t>
  </si>
  <si>
    <t>Dietary - Supplies and Expenses</t>
  </si>
  <si>
    <t>2.1600</t>
  </si>
  <si>
    <t>Total Dietary</t>
  </si>
  <si>
    <t>Laundry</t>
  </si>
  <si>
    <t>Laundry - Salaries</t>
  </si>
  <si>
    <t>Laundry - Purchased Service</t>
  </si>
  <si>
    <t>Laundry - Supplies and Expenses</t>
  </si>
  <si>
    <t>Laundry - Linen and Bedding</t>
  </si>
  <si>
    <t>2.1700</t>
  </si>
  <si>
    <t>Total Laundry</t>
  </si>
  <si>
    <t>Housekeeping</t>
  </si>
  <si>
    <t>Housekeeping - Salaries</t>
  </si>
  <si>
    <t>Housekeeping -Purchased Service</t>
  </si>
  <si>
    <t>2.70</t>
  </si>
  <si>
    <t>Housekeeping -Supplies and Expenses</t>
  </si>
  <si>
    <t>2.1800</t>
  </si>
  <si>
    <t>Total Housekeeping</t>
  </si>
  <si>
    <t>Nursing</t>
  </si>
  <si>
    <t>Registered Nurses</t>
  </si>
  <si>
    <t>RN Salaries</t>
  </si>
  <si>
    <t>RN Purchased Service</t>
  </si>
  <si>
    <t>LPN Salaries</t>
  </si>
  <si>
    <t>LPN Purchased Service</t>
  </si>
  <si>
    <t>Nurses Aides</t>
  </si>
  <si>
    <t>Nurses Aides Salaries</t>
  </si>
  <si>
    <t>Nurses Aides Purchased Service</t>
  </si>
  <si>
    <t>2.1900</t>
  </si>
  <si>
    <t>Total Nursing</t>
  </si>
  <si>
    <t>Medical Services</t>
  </si>
  <si>
    <t>Quality Assurance Professional</t>
  </si>
  <si>
    <t>Community Support Coordinator</t>
  </si>
  <si>
    <t>Physicians' Services</t>
  </si>
  <si>
    <t>Table 2E:  Detail of Other Medical Services Expenses</t>
  </si>
  <si>
    <t>Employee Physicals</t>
  </si>
  <si>
    <t>2.80</t>
  </si>
  <si>
    <t>Other Medical Services Expenses (Use Table 2E to Right to Itemize Expenses)</t>
  </si>
  <si>
    <t>2E.1</t>
  </si>
  <si>
    <t>Total Physicians' Services</t>
  </si>
  <si>
    <t>2E.2</t>
  </si>
  <si>
    <t>Medical Supplies &amp; Drugs</t>
  </si>
  <si>
    <t>2E.3</t>
  </si>
  <si>
    <t>Legend Drugs</t>
  </si>
  <si>
    <t>2E.4</t>
  </si>
  <si>
    <t>House Supplies Not Resold</t>
  </si>
  <si>
    <t>2E.100</t>
  </si>
  <si>
    <t>Resold to Private Patients</t>
  </si>
  <si>
    <t>2.2100</t>
  </si>
  <si>
    <t>Total Medical Supplies and Drugs</t>
  </si>
  <si>
    <t>Pharmacy Consultant</t>
  </si>
  <si>
    <t>Social Service Worker (Including Behavioral Health)</t>
  </si>
  <si>
    <t>2.2200</t>
  </si>
  <si>
    <t>Total Medical Services</t>
  </si>
  <si>
    <t>Restorative &amp; Recreational Therapy</t>
  </si>
  <si>
    <t>Restorative Therapy</t>
  </si>
  <si>
    <t>Indirect Restorative Therapy Salaries</t>
  </si>
  <si>
    <t>Direct Restorative Therapy Salaries</t>
  </si>
  <si>
    <t>Direct Restorative Therapy Benefits</t>
  </si>
  <si>
    <t>Indirect Restorative Therapy Consultants</t>
  </si>
  <si>
    <t>2.90</t>
  </si>
  <si>
    <t>Direct Restorative Therapy Consultants</t>
  </si>
  <si>
    <t>2.2300</t>
  </si>
  <si>
    <t>Total Restorative Therapy</t>
  </si>
  <si>
    <t>Recreational Therapy</t>
  </si>
  <si>
    <t>Recreational Therapy - Salaries</t>
  </si>
  <si>
    <t>Recreational Therapy - Purchased Service</t>
  </si>
  <si>
    <t>Recreational Therapy - Supplies and Expenses</t>
  </si>
  <si>
    <t>Recreational Therapy - Transportation</t>
  </si>
  <si>
    <t>2.2400</t>
  </si>
  <si>
    <t>Total Recreational Therapy</t>
  </si>
  <si>
    <t>Total Restorative &amp; Recreational Therapy</t>
  </si>
  <si>
    <t>Bad Accts.-Taxes-Refunds-Day Care</t>
  </si>
  <si>
    <t>Bad Accounts - Refunds, Taxes, Day Care</t>
  </si>
  <si>
    <t>Fines, Late Charges, and Penalties</t>
  </si>
  <si>
    <t>State &amp; Federal Income Taxes</t>
  </si>
  <si>
    <t xml:space="preserve">Massachusetts Excise Tax  </t>
  </si>
  <si>
    <t>Refunds and Allowances</t>
  </si>
  <si>
    <t>Adult Day Care Costs*</t>
  </si>
  <si>
    <t>Other Non-Nursing Costs*</t>
  </si>
  <si>
    <t>Total Bad Accts.-Taxes-Refunds-Day Care</t>
  </si>
  <si>
    <t>4000.0</t>
  </si>
  <si>
    <t>Total Expenses</t>
  </si>
  <si>
    <t>A/C # 4000.0</t>
  </si>
  <si>
    <t>A/C #9945.0</t>
  </si>
  <si>
    <t>A/C # 9939.0</t>
  </si>
  <si>
    <t xml:space="preserve"> Amount</t>
  </si>
  <si>
    <t>Total Reported Operating Expenses</t>
  </si>
  <si>
    <t>Less: Self-Disallowed Expenses</t>
  </si>
  <si>
    <t>Less: Automatically Disallowed Expenses</t>
  </si>
  <si>
    <t>Total Non-Allowable Expenses</t>
  </si>
  <si>
    <t>Allocated Administrative and General from Management Company (HCF-3)</t>
  </si>
  <si>
    <t>Other Operating Expense Add-Back from Realty Company (HCF-2 RH)</t>
  </si>
  <si>
    <t xml:space="preserve">Allocated Other Operating Expense Add-Back from Management Company </t>
  </si>
  <si>
    <t>Allocated Fixed Asset Expenses from Management Company (HCF-3)</t>
  </si>
  <si>
    <t>Claimed Fixed Asset Expenses from Claimed Fixed Assets Schedule</t>
  </si>
  <si>
    <t>Allocated Direct Variable (Dietician, Indirect Therapy &amp; QA) Management Company Add-Back Expenses</t>
  </si>
  <si>
    <t>Allocated Direct Director of Nurses Management Company Add-Back Expenses</t>
  </si>
  <si>
    <t>4001.2</t>
  </si>
  <si>
    <t>Total Allowable Add-Back Expenses</t>
  </si>
  <si>
    <t>Less: Recoverable Income (offsetting operating expenses)</t>
  </si>
  <si>
    <t>4002.0</t>
  </si>
  <si>
    <t xml:space="preserve">Total Allowable Operating Expenses Claimed </t>
  </si>
  <si>
    <t xml:space="preserve">Reconciliation of Cost Report Net Income to Financial Statement (Book) Net Income </t>
  </si>
  <si>
    <t>Cost Report Net Income</t>
  </si>
  <si>
    <t>Total Cost Report Income</t>
  </si>
  <si>
    <t>Total Cost Report Expenses</t>
  </si>
  <si>
    <t>Net Income (Loss) Cost Report</t>
  </si>
  <si>
    <t>Financial Statement Net Income</t>
  </si>
  <si>
    <t>Financial Statement Reported Income</t>
  </si>
  <si>
    <t>Financial Statement Reported Expenses</t>
  </si>
  <si>
    <t>Net Income (Loss) Financial Statement</t>
  </si>
  <si>
    <t>Variance</t>
  </si>
  <si>
    <t>Variance Between Cost Report and Financial Statements: Income</t>
  </si>
  <si>
    <t>Variance Between Cost Report and Financial Statements: Expenses</t>
  </si>
  <si>
    <t>Variance Between Cost Report and Financial Statements: Net Income</t>
  </si>
  <si>
    <t>Reconciling Items</t>
  </si>
  <si>
    <t>Reconciling Item: Explain</t>
  </si>
  <si>
    <t>Total Reconciling Items</t>
  </si>
  <si>
    <t>Reconciliation</t>
  </si>
  <si>
    <t>Difference between Total Reconciling Items and Variance Between Cost Report and Financial Statements: Net Income ***</t>
  </si>
  <si>
    <t>***</t>
  </si>
  <si>
    <t>This should be zero. The variance in the net income should be accounted for by the reconciling items.</t>
  </si>
  <si>
    <t>SCHEDULE : RESIDENT DAYS</t>
  </si>
  <si>
    <t>Payer Description</t>
  </si>
  <si>
    <t>Reported Days</t>
  </si>
  <si>
    <t>1.1</t>
  </si>
  <si>
    <t>0210.5 &amp; 0210.0</t>
  </si>
  <si>
    <t>DTA: SSI/SSP</t>
  </si>
  <si>
    <t>1.2</t>
  </si>
  <si>
    <t>0212.5 &amp; 0212.0</t>
  </si>
  <si>
    <t>DTA: Massachusetts EAEDC</t>
  </si>
  <si>
    <t>1.3</t>
  </si>
  <si>
    <t>0215.4 &amp; 0215.0</t>
  </si>
  <si>
    <t>Non-Massachusetts DTA</t>
  </si>
  <si>
    <t>1.4</t>
  </si>
  <si>
    <t>0260.5 &amp; 0260.0</t>
  </si>
  <si>
    <t>1.5</t>
  </si>
  <si>
    <t>0270.5 &amp; 0270.0</t>
  </si>
  <si>
    <t>Veterans Administration and Other Public **</t>
  </si>
  <si>
    <t>0290.5 &amp; 0290.0</t>
  </si>
  <si>
    <t>0200.0</t>
  </si>
  <si>
    <t>Total Resident Days January 1 - March 31</t>
  </si>
  <si>
    <t>0310.5 &amp; 0310.0</t>
  </si>
  <si>
    <t>0312.5 &amp; 0312.0</t>
  </si>
  <si>
    <t>0315.4 &amp; 0315.0</t>
  </si>
  <si>
    <t>0360.5 &amp; 0360.0</t>
  </si>
  <si>
    <t>0370.5 &amp; 0370.0</t>
  </si>
  <si>
    <t>0390.5 &amp; 0390.0</t>
  </si>
  <si>
    <t>0300.0</t>
  </si>
  <si>
    <t>Total Resident Days April 1 - June 30</t>
  </si>
  <si>
    <t>Resident Days July 1 - September 30</t>
  </si>
  <si>
    <t>0410.5 &amp; 0410.0</t>
  </si>
  <si>
    <t>0412.5 &amp; 0412.0</t>
  </si>
  <si>
    <t>0415.4 &amp; 0415.0</t>
  </si>
  <si>
    <t>0460.5 &amp; 0460.0</t>
  </si>
  <si>
    <t>0470.5 &amp; 0470.0</t>
  </si>
  <si>
    <t>0490.5 &amp; 0490.0</t>
  </si>
  <si>
    <t>0400.0</t>
  </si>
  <si>
    <t>Total Resident Days July 1 - September 30</t>
  </si>
  <si>
    <t>0510.5 &amp; 0510.0</t>
  </si>
  <si>
    <t>0512.5 &amp; 0512.0</t>
  </si>
  <si>
    <t>0515.4 &amp; 0515.0</t>
  </si>
  <si>
    <t>0560.5 &amp; 0560.0</t>
  </si>
  <si>
    <t>0570.5 &amp; 0570.0</t>
  </si>
  <si>
    <t>0590.5 &amp; 0590.0</t>
  </si>
  <si>
    <t>0500.0</t>
  </si>
  <si>
    <t>Total Resident Days October 1 - December 31</t>
  </si>
  <si>
    <t>Annual Resident Days January 1-December 31</t>
  </si>
  <si>
    <t>Total Reported Days</t>
  </si>
  <si>
    <t>0610.5 &amp; 0610.0</t>
  </si>
  <si>
    <t>0612.5 &amp; 0612.0</t>
  </si>
  <si>
    <t>0615.4 &amp; 0615.0</t>
  </si>
  <si>
    <t>0660.5 &amp; 0660.0</t>
  </si>
  <si>
    <t>0670.5 &amp; 0670.0</t>
  </si>
  <si>
    <t>0690.5 &amp; 0690.0</t>
  </si>
  <si>
    <t>0600.0</t>
  </si>
  <si>
    <t>Total Annual Resident Days</t>
  </si>
  <si>
    <t>Reported Admission/Community Support Days</t>
  </si>
  <si>
    <t>0140.0</t>
  </si>
  <si>
    <t>Number of Admissions</t>
  </si>
  <si>
    <t>0150.0</t>
  </si>
  <si>
    <t>Number of Discharges</t>
  </si>
  <si>
    <t>0170.0</t>
  </si>
  <si>
    <t>Number of Public Community Support Admissions</t>
  </si>
  <si>
    <t>0175.0</t>
  </si>
  <si>
    <t>Number of Total Community Support Admissions</t>
  </si>
  <si>
    <t>0180.0</t>
  </si>
  <si>
    <t>Public Community Support Resident Days</t>
  </si>
  <si>
    <t>0182.0</t>
  </si>
  <si>
    <t>Private Community Support Resident Days</t>
  </si>
  <si>
    <t>600</t>
  </si>
  <si>
    <t>0185.0</t>
  </si>
  <si>
    <t>Total Community Support Resident Days</t>
  </si>
  <si>
    <t>SCHEDULE : CLAIMED FIXED ASSETS</t>
  </si>
  <si>
    <t>Note: This table does not include all fixed assets for the facility; only those that can be claimed as residential care facility fixed assets.   Allowable basis is the portion of fixed assets used for the care of publicly-aided residents. Claimed deletions include retired, sold, written-off, damaged, and fully depreciated assets. If the facility runs other non-nursing or residential care programs, such as an adult day care program, the related fixed asset expenses must be NOT be reported on this schedule and the allocation methodology for allocating fixed asset expenses must be reported in the Footnotes and Explanations schedule.</t>
  </si>
  <si>
    <t>4</t>
  </si>
  <si>
    <t>5</t>
  </si>
  <si>
    <t>6</t>
  </si>
  <si>
    <t>7</t>
  </si>
  <si>
    <t>8</t>
  </si>
  <si>
    <t>9</t>
  </si>
  <si>
    <t>Allowable Cost Basis Beginning Balance</t>
  </si>
  <si>
    <t xml:space="preserve">Claimed  Additions </t>
  </si>
  <si>
    <t>Claimed  Deletions</t>
  </si>
  <si>
    <t>Allowable Cost Basis Ending Balance</t>
  </si>
  <si>
    <t>Depreciation  %</t>
  </si>
  <si>
    <t>Depreciation HCF-4</t>
  </si>
  <si>
    <t>Non-Allowable Depreciation Expense</t>
  </si>
  <si>
    <t>Add-Backs from HCF-2 RH if applicable</t>
  </si>
  <si>
    <t>Claimed Net Depreciation Expense</t>
  </si>
  <si>
    <t>Land HCF-4</t>
  </si>
  <si>
    <t>Land HCF-2</t>
  </si>
  <si>
    <t>Building HCF-4</t>
  </si>
  <si>
    <t>Building HCF-2</t>
  </si>
  <si>
    <t>Improvements HCF-4</t>
  </si>
  <si>
    <t>Improvements HCF-2</t>
  </si>
  <si>
    <t>Equipment HCF-4</t>
  </si>
  <si>
    <t>Equipment HCF-2</t>
  </si>
  <si>
    <t>Software/Limited Life Assets HCF-4</t>
  </si>
  <si>
    <t>Software/Limited Life Assets HCF-2</t>
  </si>
  <si>
    <t>Total Claimed Fixed Asset Depreciation Expense</t>
  </si>
  <si>
    <t xml:space="preserve"> Report other claimed fixed asset expenses other than depreciation below.  If the facility runs other non-nursing or residential care programs, such as an adult day care program, the related fixed asset expenses must NOT be reported on this schedule and the allocation methodology for allocating fixed asset expenses must be reported in the Footnotes and Explanations schedule.</t>
  </si>
  <si>
    <t>Claimed Fixed Asset Expenses - Rest Home (HCF-4)</t>
  </si>
  <si>
    <t>Claimed Fixed Asset Expenses - Realty Company (HCF-2 RH)</t>
  </si>
  <si>
    <t>Total Other Claimed Fixed Asset Expenses</t>
  </si>
  <si>
    <t>Long-Term Interest Claimed *</t>
  </si>
  <si>
    <t>MA Corporate Excise Tax - Non-Income Portion</t>
  </si>
  <si>
    <t>Building Insurance</t>
  </si>
  <si>
    <t xml:space="preserve">Real Estate Taxes </t>
  </si>
  <si>
    <t>Personal Property Taxes</t>
  </si>
  <si>
    <t>Other Claimed Fixed Assets**</t>
  </si>
  <si>
    <t>Total Claimed Fixed Asset Other Expenses</t>
  </si>
  <si>
    <t>Total Fixed Assets Expenses Claimed</t>
  </si>
  <si>
    <t>A/C 9500.0</t>
  </si>
  <si>
    <t>General Fixed Cost Information</t>
  </si>
  <si>
    <t>Is this a new facility?</t>
  </si>
  <si>
    <t>What is the year the facility was built? (YYYY)</t>
  </si>
  <si>
    <t>Was there a change of ownership of this facility during the reporting period?</t>
  </si>
  <si>
    <t>Was there a change of ownership of company that owns the real assets of the facility (realty company) during the reporting period?</t>
  </si>
  <si>
    <t>Select Type of Ownership Change</t>
  </si>
  <si>
    <t>Transaction Date</t>
  </si>
  <si>
    <t>Purchased From</t>
  </si>
  <si>
    <t>Purchased By</t>
  </si>
  <si>
    <t>Sale Price</t>
  </si>
  <si>
    <t>Sale of Residential Care Facility Between Current Owners (e.g. related parties)</t>
  </si>
  <si>
    <t>Sale of Residential Care Facility to Unrelated Third Party</t>
  </si>
  <si>
    <t>Sale of Realty Company</t>
  </si>
  <si>
    <t>New Facilities, Major Additions, and Substantial Capital Expenditures</t>
  </si>
  <si>
    <t>Response</t>
  </si>
  <si>
    <t>Reference</t>
  </si>
  <si>
    <t>Is this a new facility? If so, does this cost report project the reasonably anticipated costs and anticipated resident days for a twelve-month period?</t>
  </si>
  <si>
    <t>Refer to regulation 101 CMR 204.08(1)(a)</t>
  </si>
  <si>
    <t>Did your facility have any major additions that became operational during the year? If so, does this cost report project the reasonably anticipated costs and anticipated resident days for a twelve-month period?</t>
  </si>
  <si>
    <t>If yes to the above question(s), provide the date the facility or major additions became operational. (MM/DD/YYYY)</t>
  </si>
  <si>
    <t>Did your facility file a petition with CHIA for an administrative adjustment for substantial capital expenditures during the year?</t>
  </si>
  <si>
    <t>Refer to regulation 101 CMR 204.08(2)(a) 1.</t>
  </si>
  <si>
    <t>If yes to question 6.4, provide the date of the petition. (MM/DD/YYYY)</t>
  </si>
  <si>
    <t>Were the substantial capital expenditures subject to a Determination of Need (DON) approval by the Department of Public Health (DPH)? If yes, complete DON Schedule below.</t>
  </si>
  <si>
    <t>If yes to question 6.6, list expenditures.</t>
  </si>
  <si>
    <t>Improvements</t>
  </si>
  <si>
    <t>Limited Life Assets</t>
  </si>
  <si>
    <t>Determination of Need (DON) Project Details</t>
  </si>
  <si>
    <t>List the DON project number.</t>
  </si>
  <si>
    <t>Please briefly describe the DON project.</t>
  </si>
  <si>
    <t>What is the date of the original DON approval?   (MM/DD/YYYY)</t>
  </si>
  <si>
    <t xml:space="preserve">What is the approved Maximum Capital Expenditure of the original DON?   </t>
  </si>
  <si>
    <t>Has this facility received a letter from the DPH Office of Determination of Need approving any significant change in the capital project resulting in an increase in the Maximum Capital Expenditure?</t>
  </si>
  <si>
    <t>What is the date that assets were placed into service this period? (MM/DD/YYYY)</t>
  </si>
  <si>
    <t>List the net book value and category of fixed assets that were written off or retired during this reporting year as a result of the DON project.</t>
  </si>
  <si>
    <t>SCHEDULE : MORTGAGES AND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</si>
  <si>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of December 31 and Total Expenses must match amounts reported on the Balance Sheet and the Profit or Loss schedules.</t>
  </si>
  <si>
    <t>Select Type of Notes Payable</t>
  </si>
  <si>
    <t>Lender Name</t>
  </si>
  <si>
    <t xml:space="preserve"> Related Party Yes/No Selection</t>
  </si>
  <si>
    <t>Date Mortgage Acquired</t>
  </si>
  <si>
    <t>Due Date</t>
  </si>
  <si>
    <t>Number of Months Amortized</t>
  </si>
  <si>
    <t>Monthly Payments</t>
  </si>
  <si>
    <t>Original Loan Amount</t>
  </si>
  <si>
    <t>Mortgage Acquisition Costs</t>
  </si>
  <si>
    <t>Amortization of Mortgage Acquisition Costs</t>
  </si>
  <si>
    <t>Beginning Loan Balance: Jan 1</t>
  </si>
  <si>
    <t>Beginning Balance - New Loans</t>
  </si>
  <si>
    <t>Principal Payments</t>
  </si>
  <si>
    <t>Pay Off Amount</t>
  </si>
  <si>
    <t>Pay Off Date</t>
  </si>
  <si>
    <t>Ending Loan Balance: Dec 31</t>
  </si>
  <si>
    <t xml:space="preserve">Interest Rate % </t>
  </si>
  <si>
    <t>Interest Expense</t>
  </si>
  <si>
    <t>Period Expenses</t>
  </si>
  <si>
    <t>Total Fixed Interest (Amortization, Interest and Period Expenses)</t>
  </si>
  <si>
    <t>TOTALS</t>
  </si>
  <si>
    <t>(A)</t>
  </si>
  <si>
    <t>(B)</t>
  </si>
  <si>
    <t xml:space="preserve">(C) </t>
  </si>
  <si>
    <t>(A) + (B) + (C)</t>
  </si>
  <si>
    <t>A/C # 4520.8</t>
  </si>
  <si>
    <t>Beginning Balance: Jan 1</t>
  </si>
  <si>
    <t>New Loan Amount</t>
  </si>
  <si>
    <t>Start Date</t>
  </si>
  <si>
    <t>Ending Balance: Dec 31</t>
  </si>
  <si>
    <t>2.6</t>
  </si>
  <si>
    <t>A/C # 2100.0 less 2160.0</t>
  </si>
  <si>
    <t>A/C # 4430.0</t>
  </si>
  <si>
    <t>SCHEDULE : WAGES AND BENEFITS</t>
  </si>
  <si>
    <t xml:space="preserve"> Description</t>
  </si>
  <si>
    <t>Number of FTE (Round to one decimal place)</t>
  </si>
  <si>
    <t>Number of Staff (Round to one decimal place)</t>
  </si>
  <si>
    <t>Total Hours (Round to one decimal place)</t>
  </si>
  <si>
    <t>Total Salaries</t>
  </si>
  <si>
    <t>Group Life/Health Benefits</t>
  </si>
  <si>
    <t>Pensions</t>
  </si>
  <si>
    <t>Other Benefits</t>
  </si>
  <si>
    <t>Staff Development</t>
  </si>
  <si>
    <t>Maintenance Staff</t>
  </si>
  <si>
    <t>Dietary Staff</t>
  </si>
  <si>
    <t>Dietician</t>
  </si>
  <si>
    <t>Laundry Staff</t>
  </si>
  <si>
    <t>Housekeeping Staff</t>
  </si>
  <si>
    <t>Quality Assurance</t>
  </si>
  <si>
    <t>Social Services Staff</t>
  </si>
  <si>
    <t>Restorative - Indirect Salaries</t>
  </si>
  <si>
    <t>Restorative - Direct Salaries</t>
  </si>
  <si>
    <t>Recreational Staff</t>
  </si>
  <si>
    <t>Administrator</t>
  </si>
  <si>
    <t>Officer</t>
  </si>
  <si>
    <t>Clerical Staff</t>
  </si>
  <si>
    <t>RNs</t>
  </si>
  <si>
    <t>LPNs</t>
  </si>
  <si>
    <t>SCHEDULE : FOOTNOTES AND EXPLANATIONS</t>
  </si>
  <si>
    <t>Enter any footnotes, explanations or disagreement relating to this cost report in the space provided below by schedule. The Center relies on accurate reporting which is consistent with regulations, forms, instructions, and advisory rulings. Providers should report both actual and allowable costs and explain discrepancies.  For your convenience, all lines in the cost report marked with ** are listed below. If you reported values on any of cost report lines marked with an **, you must provide an explanation on this schedule.</t>
  </si>
  <si>
    <t>Cost Report</t>
  </si>
  <si>
    <t>Schedule Name</t>
  </si>
  <si>
    <t>Line #/  / Line Name</t>
  </si>
  <si>
    <t>Explanation</t>
  </si>
  <si>
    <t>HCF-4</t>
  </si>
  <si>
    <t>Line # 3.10/ Other</t>
  </si>
  <si>
    <t>Profit or Loss Schedule</t>
  </si>
  <si>
    <t>Line # 1.15 /Endowment &amp; Other Nonrecoverable Income</t>
  </si>
  <si>
    <t>Line # 2.20 /Employee Benefits - Pensions</t>
  </si>
  <si>
    <t>Lines # 1.5, 2.5, 3.5, 4.5/Veterans Administration and Other Public</t>
  </si>
  <si>
    <t>Line # 2.6/ Other Claimed Fixed Assets</t>
  </si>
  <si>
    <t>HCF-3 RH</t>
  </si>
  <si>
    <t xml:space="preserve">Part III - Management Company Financial Information </t>
  </si>
  <si>
    <t>Acct. #3650.0/Other Income</t>
  </si>
  <si>
    <t>Acct. #9321.1/Clerical</t>
  </si>
  <si>
    <t>Acct. #9323.7/Other Expenses</t>
  </si>
  <si>
    <t>Acct. #9399.6/Total Other Administrative, Variable &amp; DON Costs</t>
  </si>
  <si>
    <t>Acct. #9379.0/Miscellaneous</t>
  </si>
  <si>
    <t>Acct. #9391.0/Other Property Costs</t>
  </si>
  <si>
    <t>Acct. #1980.0/Other</t>
  </si>
  <si>
    <t>General</t>
  </si>
  <si>
    <t>Line #1.30/Report of unpaid workers expenses</t>
  </si>
  <si>
    <t>Line #1.31/Cost-splitting methodology for employees whose salaries are reported in more than one account.</t>
  </si>
  <si>
    <t>Line # 1.32/Details of accrued expenses not related to the current cost report period.</t>
  </si>
  <si>
    <t xml:space="preserve">SCHEDULE : CERTIFICATIONS </t>
  </si>
  <si>
    <t>Certification by Preparer (Other than Owner, Partner, or Officer)</t>
  </si>
  <si>
    <t>Firm Name / Realty Company</t>
  </si>
  <si>
    <t>Preparer's Last Name</t>
  </si>
  <si>
    <t>Preparer's First Name</t>
  </si>
  <si>
    <t>Preparer's Middle Name</t>
  </si>
  <si>
    <t>By checking this box and completing line 1.13, Date of Authorization, I hereby certify that I am the Preparer of this report noted above and I attest, to the best of my knowledge and belief, that this cost report is a true, correct, and complete statement. This report is subject to audit and verification by the Center for Health Information and Analysis.</t>
  </si>
  <si>
    <t>Date of Authorization:</t>
  </si>
  <si>
    <t>Last Name</t>
  </si>
  <si>
    <t>First Name</t>
  </si>
  <si>
    <t>Middle Name</t>
  </si>
  <si>
    <t xml:space="preserve">By checking this box and completing line 2.6, Date of Authorization, I declare and affirm under the penalties of perjury that this cost report and supporting schedules have been examined by me and, to the best of my knowledge and belief, are a true and correct statement of total operating expenditures, balance sheet, earnings and expenses, and other required information. Further, I declare that the report and supplemental information were prepared from the books and records of the provider, unless otherwise noted, in accordance with applicable federal and state laws, regulations and instructions. I understand that any payment resulting from this report will be from state and federal funds and that any false statements or documents, or the concealment of a material fact, may be prosecuted under applicable federal and state laws. I also understand that this report and supporting schedules are subject to audit and verification by the Center for Health Information and Analysis or any other state or federal agency or their subcontractors. I will keep all records, books, and other information pertaining to this cost report for a period of five years. If there is an unresolved audit exception, I will keep these records until all issues are resolved.  </t>
  </si>
  <si>
    <t>Date of Authorization</t>
  </si>
  <si>
    <t>SCHEDULE : Condensed Realty Company Cost Report (HCF-2 RH)</t>
  </si>
  <si>
    <t xml:space="preserve">The HCF-2 RH must be completed when expenses are included in the HCF-4 Profit or Loss Schedule account # 4535.8 "Rent Expenses for Real Property". This schedule must be completed whenever rent is paid to an individual, partnership, realty trust or other entity whether affiliated or not with the residential care facility. The HCF-2 RH serves the dual purpose of being a report to the Center by the individual or business entity which owns the real property to accurately reflect the complete financial condition AND a claim for reimbursement. </t>
  </si>
  <si>
    <t>Part I:  Facility Specific Realty Company Information and Disclosures</t>
  </si>
  <si>
    <t>Realty Company Name</t>
  </si>
  <si>
    <t>FEIN</t>
  </si>
  <si>
    <t>Realty Company ORGID #</t>
  </si>
  <si>
    <t>Balance Sheet Date</t>
  </si>
  <si>
    <t>Realty Company Address</t>
  </si>
  <si>
    <r>
      <rPr>
        <b/>
        <sz val="12"/>
        <color theme="1"/>
        <rFont val="Calibri"/>
        <family val="2"/>
        <scheme val="minor"/>
      </rPr>
      <t xml:space="preserve">IMPORTANT: </t>
    </r>
    <r>
      <rPr>
        <sz val="12"/>
        <color theme="1"/>
        <rFont val="Calibri"/>
        <family val="2"/>
        <scheme val="minor"/>
      </rPr>
      <t xml:space="preserve">Tables 2 through 6 are an integral part of the  HCF-4 cost report. These tables must be completed in its entirety. When completing these tables the following definitions of direct and indirect beneficial owner apply: 1) A </t>
    </r>
    <r>
      <rPr>
        <b/>
        <sz val="12"/>
        <color theme="1"/>
        <rFont val="Calibri"/>
        <family val="2"/>
        <scheme val="minor"/>
      </rPr>
      <t>direct owner</t>
    </r>
    <r>
      <rPr>
        <sz val="12"/>
        <color theme="1"/>
        <rFont val="Calibri"/>
        <family val="2"/>
        <scheme val="minor"/>
      </rPr>
      <t xml:space="preserve"> is defined as a person or entity having any rights or benefits of ownership and having </t>
    </r>
    <r>
      <rPr>
        <b/>
        <i/>
        <sz val="12"/>
        <color theme="1"/>
        <rFont val="Calibri"/>
        <family val="2"/>
        <scheme val="minor"/>
      </rPr>
      <t>an interest of record</t>
    </r>
    <r>
      <rPr>
        <sz val="12"/>
        <color theme="1"/>
        <rFont val="Calibri"/>
        <family val="2"/>
        <scheme val="minor"/>
      </rPr>
      <t xml:space="preserve"> in ay partnership, joint venture, corporation or other entity; and  2) An </t>
    </r>
    <r>
      <rPr>
        <b/>
        <sz val="12"/>
        <color theme="1"/>
        <rFont val="Calibri"/>
        <family val="2"/>
        <scheme val="minor"/>
      </rPr>
      <t>indirect beneficial owner</t>
    </r>
    <r>
      <rPr>
        <sz val="12"/>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2"/>
        <color theme="1"/>
        <rFont val="Calibri"/>
        <family val="2"/>
        <scheme val="minor"/>
      </rPr>
      <t>resulting in benefits of ownership which are not of record</t>
    </r>
    <r>
      <rPr>
        <sz val="12"/>
        <color theme="1"/>
        <rFont val="Calibri"/>
        <family val="2"/>
        <scheme val="minor"/>
      </rPr>
      <t xml:space="preserve">. It is incumbent upon the owner to fully disclose such interest. These tables MUST be completed in entirety. </t>
    </r>
  </si>
  <si>
    <t xml:space="preserve">List all direct and indirect owners with an interest of 5% or more in this realty company. If the realty company is owned by a corporation, chain, or trust, list the name of the corporation, chain, or beneficial owner under "Owner Name". </t>
  </si>
  <si>
    <t>Direct or Indirect?</t>
  </si>
  <si>
    <t>List the name(s) of any other nursing and/or residential care facilities in which the owners listed in Table 2 own, directly or indirectly, an interest of 5% or more.</t>
  </si>
  <si>
    <t>Nursing and/or Rest Home</t>
  </si>
  <si>
    <t>List any indebtedness (mortgages, deeds, trust instruments, notes, or other financial information) of (1) the realty company to the direct or indirect owners listed in Table 2 or (2) the direct or indirect owners listed in Table 2 to the realty company.</t>
  </si>
  <si>
    <t>Indicate any entity, person, or related party as defined in 101 CMR 204.00 and that (a) provides services, facilities, goods and/or supplies to this realty company; or (b) receives any salary, fee, or other compensation from this realty company. Indicate the amount paid by this realty company for this reporting year. (Attach an addendum if necessary.)</t>
  </si>
  <si>
    <t>Proprietor, Partnership, or Corporate Information</t>
  </si>
  <si>
    <t xml:space="preserve">Part II:  Condensed Facility Specific Realty Company Financial Information </t>
  </si>
  <si>
    <t>NOTE: Reported amount should be the amount reported on the facility specific realty company financial statements.</t>
  </si>
  <si>
    <t>Income</t>
  </si>
  <si>
    <t>Residential Care Facility Rental Income</t>
  </si>
  <si>
    <t>Other Rental Income</t>
  </si>
  <si>
    <t xml:space="preserve">Other Income </t>
  </si>
  <si>
    <t>Recoverable Fixed Asset Income</t>
  </si>
  <si>
    <t>Total Income Reported</t>
  </si>
  <si>
    <t>Long Term Interest (Mortgages &amp; Notes schedule)</t>
  </si>
  <si>
    <t>Working Capital Interest (Mortgages &amp; Notes schedule)</t>
  </si>
  <si>
    <t>Other Expenses **</t>
  </si>
  <si>
    <t>Depreciation: Building</t>
  </si>
  <si>
    <t>Depreciation: Improvements</t>
  </si>
  <si>
    <t>Depreciation: Equipment</t>
  </si>
  <si>
    <t>Depreciation: Software/Limited Life Assets</t>
  </si>
  <si>
    <t>Insurance: Building, Building Improvements, Equipment</t>
  </si>
  <si>
    <t>Other Operating Expenses</t>
  </si>
  <si>
    <t>Total Expenses Reported</t>
  </si>
  <si>
    <t>Assets</t>
  </si>
  <si>
    <t>Cash - On hand</t>
  </si>
  <si>
    <t>Cash - Other</t>
  </si>
  <si>
    <t>Loans Receivable - Due from Officers/Owners</t>
  </si>
  <si>
    <t>Loans Receivable - Due from Employees</t>
  </si>
  <si>
    <t>Loans Receivable - Due from Subsidiaries/Affiliates</t>
  </si>
  <si>
    <t>Other Prepaid Expenses</t>
  </si>
  <si>
    <t>Land – Cost</t>
  </si>
  <si>
    <t>Building – Cost</t>
  </si>
  <si>
    <t xml:space="preserve">Building – Accumulated Depreciation </t>
  </si>
  <si>
    <t>Building Improvements – Cost</t>
  </si>
  <si>
    <t>Building Improvements – Accumulated Depreciation</t>
  </si>
  <si>
    <t>Other Improvements – Cost</t>
  </si>
  <si>
    <t>Other Improvements – Accumulated Depreciation</t>
  </si>
  <si>
    <t>Equipment – Cost</t>
  </si>
  <si>
    <t>3.20</t>
  </si>
  <si>
    <t>Equipment – Accumulated Depreciation</t>
  </si>
  <si>
    <t>Motor Vehicles – Cost</t>
  </si>
  <si>
    <t>Motor Vehicles – Accumulated Depreciation</t>
  </si>
  <si>
    <t>Software/Limited Life Assets - Cost</t>
  </si>
  <si>
    <t>Software/Limited Life Assets – Accumulated Depreciation</t>
  </si>
  <si>
    <t>Other Deferred Charges and Other Non-Current Assets</t>
  </si>
  <si>
    <t>Construction in Progress</t>
  </si>
  <si>
    <t>Mortgage Acquisition Cost</t>
  </si>
  <si>
    <t>Accumulated Amortization of Mortgage Acquisition Cost</t>
  </si>
  <si>
    <t>Liabilities</t>
  </si>
  <si>
    <t>Notes/Loans Payable to Officer, Owner, Related Parties</t>
  </si>
  <si>
    <t>Notes/Loans Payable to Subsidiaries and Affiliates</t>
  </si>
  <si>
    <t>Notes/Loans Payable to Banks</t>
  </si>
  <si>
    <t>Long-Term Debt, Current Portion *</t>
  </si>
  <si>
    <t>Accrued Taxes – Realty and Management</t>
  </si>
  <si>
    <t>Other Long-Term Debt *</t>
  </si>
  <si>
    <t>Partnership/Member (LLC) Drawings</t>
  </si>
  <si>
    <t>Contributions</t>
  </si>
  <si>
    <t>Net Profit/(Loss) Year to Date</t>
  </si>
  <si>
    <t>Total Net Worth</t>
  </si>
  <si>
    <t>Part III:  Facility Specific Realty Company Claimed Fixed Asset Expenses</t>
  </si>
  <si>
    <t>Claimed Fixed Asset Depreciation Expenses</t>
  </si>
  <si>
    <t>Note: This table does not include all fixed assets for the realty company; only those that can be claimed as residential care facility fixed assets.  Allowable basis is the portion of fixed assets used for the care of publicly-aided residents. Claimed deletions include retired, sold, written-off, damaged, and fully depreciated assets. If the realty company owns fixed assets of other nursing, non-nursing or residential care programs, such as an adult day care program, the related fixed asset expenses must be reported as disallowed on this schedule in column  7 "Non-Allowable Depreciation Expense". The allocation methodology for allocating fixed asset expenses must be reported in the Footnotes and Explanations schedule.</t>
  </si>
  <si>
    <t>Depreciation Expense Reported on Financial Statement</t>
  </si>
  <si>
    <t>Non-Allowable Depreciation Expense or Add-Backs</t>
  </si>
  <si>
    <t>Claimed HCF-2 RH Depreciation Expense</t>
  </si>
  <si>
    <t>Claimed Other Fixed Asset Expenses</t>
  </si>
  <si>
    <t>Other Recoverable Fixed Asset Income</t>
  </si>
  <si>
    <t>A/C # 9502.1</t>
  </si>
  <si>
    <t>Detail of Other Operating Expenses A/C # 9502.2</t>
  </si>
  <si>
    <t>Describe Expense</t>
  </si>
  <si>
    <t>Reported Expense</t>
  </si>
  <si>
    <t>Amount Self Disallowed</t>
  </si>
  <si>
    <t>Claimed Amount</t>
  </si>
  <si>
    <t>Total Other Operating  Expenses</t>
  </si>
  <si>
    <t>A/C # 9502.2</t>
  </si>
  <si>
    <t>A/C # 9590.0</t>
  </si>
  <si>
    <t>Part IV:  Facility Specific Realty Company Mortgages and Notes Payable</t>
  </si>
  <si>
    <t>SCHEDULE : Mortgages &amp;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</si>
  <si>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od December 31 and Total Expenses must match amounts reported in Part II Financial Information above.</t>
  </si>
  <si>
    <t>Related Party (Select Yes/No)</t>
  </si>
  <si>
    <t>Amortization of Mortgage Acquisition Costs                (A)</t>
  </si>
  <si>
    <t>Interest Expense (B)</t>
  </si>
  <si>
    <t>Period Expenses (C)</t>
  </si>
  <si>
    <t>Total Fixed Interest (Amortization, Interest and Period Expenses) (A) + (B) + (C)</t>
  </si>
  <si>
    <t>Equals Sum of A/C #s 2160.0,  2310.0, and 2320.0</t>
  </si>
  <si>
    <t>Equals A/C # 9545.0</t>
  </si>
  <si>
    <t>Principal Payment</t>
  </si>
  <si>
    <t>Equals the sum of A/C#s 2110.0, 2120.0, 2130.0, and 2150.0</t>
  </si>
  <si>
    <t>Equals A/C# 9545.5</t>
  </si>
  <si>
    <t>System Data</t>
  </si>
  <si>
    <t>Tab 1: General-New Facility Requesting a Rate--1.A.6</t>
  </si>
  <si>
    <t>Tab 1: General-Private Facility Requesting a Public Rate--1.A.7</t>
  </si>
  <si>
    <t>Tab 1: General-Annual Report--1.A.8</t>
  </si>
  <si>
    <t>Tab 1: General-Report of Major Addition or Substantial Capital Expenditure--1.A.9</t>
  </si>
  <si>
    <t>Tab 1: General, Facility Information-VPN-Line- 1.1-01.C.14</t>
  </si>
  <si>
    <t>Tab 1: General, Facility Information-Provider ID/MMIS ID-Line- 1.2-01.C.15</t>
  </si>
  <si>
    <t>Tab 1: General, Facility Information-Balance Sheet Date (MM/DD/YYYY)-Line- 1.3-01.C.16</t>
  </si>
  <si>
    <t>Tab 1: General, Facility Information-Name of Facility-Line- 1.4-01.C.17</t>
  </si>
  <si>
    <t>Tab 1: General, Facility Information-Street Address-Line- 1.5-01.C.18</t>
  </si>
  <si>
    <t>Tab 1: General, Facility Information-City-Line- 1.6-01.C.19</t>
  </si>
  <si>
    <t>Tab 1: General, Facility Information-Zip-Line- 1.7-01.C.20</t>
  </si>
  <si>
    <t>Tab 1: General, Facility Information-Telephone-Line- 1.8-01.C.21</t>
  </si>
  <si>
    <t>Tab 1: General, Facility Information-Federal Employer Identification Number-Line- 1.9-01.C.22</t>
  </si>
  <si>
    <t>Tab 1: General, Facility Information-Responsible Person's Name-Line- 1.10-01.C.23</t>
  </si>
  <si>
    <t>Tab 1: General, Facility Information-Responsible Person's Email -Line- 1.11-01.C.24</t>
  </si>
  <si>
    <t>Tab 1: General, Facility Information-Responsible Person's Affiliation (Select from Dropdown Menu)-Line- 1.12-01.C.25</t>
  </si>
  <si>
    <t>Tab 1: General, Facility Information-List Name of Person to Receive Rate Notifications-Line- 1.13-01.C.26</t>
  </si>
  <si>
    <t>Tab 1: General, Facility Information-List Email of Person to Receive Rate Notifications-Line- 1.14-01.C.27</t>
  </si>
  <si>
    <t>Tab 1: General, Facility Information-Status (Select Profit/Non-Profit from Dropdown Menu)-Line- 1.15-01.C.28</t>
  </si>
  <si>
    <t>Tab 1: General, Facility Information-Legal Status (Select from Dropdown Menu)-Line- 1.16-01.C.29</t>
  </si>
  <si>
    <t>Tab 1: General, Facility Information-Does this facility have other business activities? If Yes, Explain in Table 1A.-Line- 1.17-01.C.30</t>
  </si>
  <si>
    <t>Tab 1: General, Facility Information-Enter the number of Level IV licensed geriatric beds.-Line- 1.18-01.C.31</t>
  </si>
  <si>
    <t>Tab 1: General, Facility Information-Enter the facility's constructed bed capacity.-Line- 1.19-01.C.32</t>
  </si>
  <si>
    <t>Tab 1: General, Facility Information-Has there been a change in licensed beds during the year? If yes, complete Bed License Information Table 1B in the adjacent table.-Line- 1.20-01.C.33</t>
  </si>
  <si>
    <t>Tab 1: General, Facility Information-Date of purchase by current owner (MM/DD/YYYY)-Line- 1.21-01.C.34</t>
  </si>
  <si>
    <t>Tab 1: General, Facility Information-Has the facility had a change in long-term financing during this cost report year?-Line- 1.22-01.C.35</t>
  </si>
  <si>
    <t>Tab 1: General, Facility Information-Is the facility managed by a management company?-Line- 1.23-01.C.36</t>
  </si>
  <si>
    <t>Tab 1: General, Facility Information-If line 1.23 is Yes, list the COMB# of the management company as reported on the management company cost report.-Line- 1.24-01.C.37</t>
  </si>
  <si>
    <t>Tab 1: General, Facility Information-If line 1.23 is Yes, list the name of the management company as reported on the management company cost report.-Line- 1.25-01.C.38</t>
  </si>
  <si>
    <t>Tab 1: General, Facility Information-Are you completing the HCF-2 RH  (Realty Company Report) Tab in this Excel Workbook?-Line- 1.26-01.C.39</t>
  </si>
  <si>
    <t>Tab 1: General, Facility Information-List realty company name(s) as reported on each realty company cost report.-Line- 1.27-01.C.40</t>
  </si>
  <si>
    <t>Tab 1: General, Facility Information-Does the Balance Sheet schedule include any capitalized leases reported as assets? If yes, report the lease payments as a liability and include the lease on the Mortgages &amp; Notes schedule.-Line- 1.28-01.C.41</t>
  </si>
  <si>
    <t>Tab 1: General, Facility Information-Does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expenses.-Line- 1.29-01.C.42</t>
  </si>
  <si>
    <t>Tab 1: General, Facility Information-Does the Profit Loss schedule include any expenses for services of non-paid workers (volunteers) as provided in 101 CMR 204.07(6)? If yes, provide details of amounts and account numbers in the Footnotes schedule.-Line- 1.30-01.C.43</t>
  </si>
  <si>
    <t>Tab 1: General, Facility Information-Did you report any employee's salary in more than one expense account? If yes, explain methodology of cost-splitting the salary in the Footnotes schedule.-Line- 1.31-01.C.44</t>
  </si>
  <si>
    <t>Tab 1: General, Facility Information-Did you report any accrued expenses incurred in periods other than the current cost report period? If yes, you must report details of accrued expenses not related to the current cost report period in the Footnotes schedule.-Line- 1.32-01.C.45</t>
  </si>
  <si>
    <t>Tab 1: General, Contact Information-Contact Person Name-Line- 2.1-1.C.51</t>
  </si>
  <si>
    <t>Tab 1: General, Contact Information-Residential Care Facility or Firm Name-Line- 2.2-1.C.52</t>
  </si>
  <si>
    <t>Tab 1: General, Contact Information-Title-Line- 2.3-1.C.53</t>
  </si>
  <si>
    <t>Tab 1: General, Contact Information-Street Address-Line- 2.4-1.C.54</t>
  </si>
  <si>
    <t>Tab 1: General, Contact Information-City-Line- 2.5-1.C.55</t>
  </si>
  <si>
    <t>Tab 1: General, Contact Information-State-Line- 2.6-1.C.56</t>
  </si>
  <si>
    <t>Tab 1: General, Contact Information-Zip Code-Line- 2.7-1.C.57</t>
  </si>
  <si>
    <t>Tab 1: General, Contact Information-Phone Number-Line- 2.8-1.C.58</t>
  </si>
  <si>
    <t>Tab 1: General, Contact Information-Email Address -Line- 2.9-1.C.59</t>
  </si>
  <si>
    <t>Tab 1: General, Preparer Information-Attestation-Line- 3.1-1.C.66</t>
  </si>
  <si>
    <t>Tab 1: General, Preparer Information-Preparer Name-Line- 3.2-1.C.67</t>
  </si>
  <si>
    <t>Tab 1: General, Preparer Information-Preparer's Affiliation-Line- 3.3-1.C.68</t>
  </si>
  <si>
    <t>Tab 1: General, Preparer Information-Nursing Facility or Firm Name-Line- 3.4-1.C.69</t>
  </si>
  <si>
    <t>Tab 1: General, Preparer Information-Title-Line- 3.5-1.C.70</t>
  </si>
  <si>
    <t>Tab 1: General, Preparer Information-Street Address-Line- 3.6-1.C.71</t>
  </si>
  <si>
    <t>Tab 1: General, Preparer Information-City-Line- 3.7-1.C.72</t>
  </si>
  <si>
    <t>Tab 1: General, Preparer Information-State-Line- 3.8-1.C.73</t>
  </si>
  <si>
    <t>Tab 1: General, Preparer Information-Zip Code-Line- 3.9-1.C.74</t>
  </si>
  <si>
    <t>Tab 1: General, Preparer Information-Phone Number-Line- 3.10-1.C.75</t>
  </si>
  <si>
    <t>Tab 1: General, Preparer Information-Email Address-Line- 3.11-1.C.76</t>
  </si>
  <si>
    <t>Tab 1: General, Preparer Information-Type of Accounting Service Performed-Line- 3.12-1.C.77</t>
  </si>
  <si>
    <t>Tab 1: General, Other Business Activities-Child Day Care-Line- 1A.1-1.G.14</t>
  </si>
  <si>
    <t>Tab 1: General, Other Business Activities-Adult Day Care-Line- 1A.2-1.G.15</t>
  </si>
  <si>
    <t>Tab 1: General, Other Business Activities-Assisted Living-Line- 1A.3-1.G.16</t>
  </si>
  <si>
    <t>Tab 1: General, Other Business Activities-Other: -Line- 1A.4-1.G.17</t>
  </si>
  <si>
    <t>Tab 1: General, Other Business Activities-Explain-Line- 1A.4-1.H.17</t>
  </si>
  <si>
    <t>Tab 1: General, Bed License Information -Date From-Line- 1B.1-1.F.36</t>
  </si>
  <si>
    <t>Tab 1: General, Bed License Information -Date From-Line- 1B.2-1.F.37</t>
  </si>
  <si>
    <t>Tab 1: General, Bed License Information -Date From-Line- 1B.3-1.F.38</t>
  </si>
  <si>
    <t>Tab 1: General, Bed License Information -Date To-Line- 1B.1-1.G.36</t>
  </si>
  <si>
    <t>Tab 1: General, Bed License Information -Date To-Line- 1B.2-1.G.37</t>
  </si>
  <si>
    <t>Tab 1: General, Bed License Information -Date To-Line- 1B.3-1.G.38</t>
  </si>
  <si>
    <t>Tab 1: General, Bed License Information -# of Beds-Line- 1B.1-1.H.36</t>
  </si>
  <si>
    <t>Tab 1: General, Bed License Information -# of Beds-Line- 1B.2-1.H.37</t>
  </si>
  <si>
    <t>Tab 1: General, Bed License Information -# of Beds-Line- 1B.3-1.H.38</t>
  </si>
  <si>
    <t>Tab 2: Balance Sheet, Current Assets-Cash - Checking Account-Line- 1.1/ Account 1020-2.D.9</t>
  </si>
  <si>
    <t>Tab 2: Balance Sheet, Current Assets-Cash - On Hand-Line- 1.2/ Account 1030-2.D.10</t>
  </si>
  <si>
    <t>Tab 2: Balance Sheet, Current Assets-Temporary Investments-Line- 1.3/ Account 1040-2.D.11</t>
  </si>
  <si>
    <t>Tab 2: Balance Sheet, Current Assets-Other Cash-Line- 1.4/ Account 1050-2.D.12</t>
  </si>
  <si>
    <t>Tab 2: Balance Sheet, Current Assets-Total Cash  and Cash Equivalents-Line- 1.100/ Account 1010-2.D.13</t>
  </si>
  <si>
    <t>Tab 2: Balance Sheet, Current Assets-Private Patients-Line- 1.5/ Account 1080-2.D.15</t>
  </si>
  <si>
    <t>Tab 2: Balance Sheet, Current Assets-Publicly-Aided - MA LV IV (Billed)-Line- 1.6/ Account 1100.2-2.D.16</t>
  </si>
  <si>
    <t>Tab 2: Balance Sheet, Current Assets-Publicly-Aided - MA Commission for the Blind LV IV-Line- 1.7/ Account 1104.1-2.D.17</t>
  </si>
  <si>
    <t>Tab 2: Balance Sheet, Current Assets-Publicly-Aided - VA and Other Public-Line- 1.8/ Account 1101.2-2.D.18</t>
  </si>
  <si>
    <t>Tab 2: Balance Sheet, Current Assets-Reserve for Bad Debts-Line- 1.9/ Account 1140-2.D.19</t>
  </si>
  <si>
    <t>Tab 2: Balance Sheet, Current Assets-Total Accounts Receivable-Line- 1.200/ Account 1060-2.D.20</t>
  </si>
  <si>
    <t>Tab 2: Balance Sheet, Current Assets-Loans Receivable from Officers/Owners-Line- 1.10/ Account 1160-2.D.22</t>
  </si>
  <si>
    <t>Tab 2: Balance Sheet, Current Assets-Loans Receivable from Employees-Line- 1.11/ Account 1170-2.D.23</t>
  </si>
  <si>
    <t>Tab 2: Balance Sheet, Current Assets-Loans Receivable from Affiliates/Related Parties-Line- 1.12/ Account 1180-2.D.24</t>
  </si>
  <si>
    <t>Tab 2: Balance Sheet, Current Assets-Other Loans Receivable-Line- 1.13/ Account 1185-2.D.25</t>
  </si>
  <si>
    <t>Tab 2: Balance Sheet, Current Assets-Total Loans Receivable-Line- 1.300/ Account 1150-2.D.26</t>
  </si>
  <si>
    <t>Tab 2: Balance Sheet, Current Assets-Interest Receivable-Line- 1.14/ Account 1190-2.D.27</t>
  </si>
  <si>
    <t>Tab 2: Balance Sheet, Current Assets-Supply Inventory-Line- 1.15/ Account 1210-2.D.28</t>
  </si>
  <si>
    <t>Tab 2: Balance Sheet, Current Assets-Prepaid Interest-Line- 1.16/ Account 1270-2.D.30</t>
  </si>
  <si>
    <t>Tab 2: Balance Sheet, Current Assets-Prepaid Insurance-Line- 1.17/ Account 1280-2.D.31</t>
  </si>
  <si>
    <t>Tab 2: Balance Sheet, Current Assets-Prepaid Taxes-Line- 1.18/ Account 1290-2.D.32</t>
  </si>
  <si>
    <t>Tab 2: Balance Sheet, Current Assets-Capitalized Pre-Opening Costs *-Line- 1.19/ Account 1295-2.D.33</t>
  </si>
  <si>
    <t>Tab 2: Balance Sheet, Current Assets-Other Prepaid Expenses *-Line- 1.20/ Account 1300-2.D.34</t>
  </si>
  <si>
    <t>Tab 2: Balance Sheet, Current Assets-Subtotal Prepaid Expenses-Line- 1.400/ Account 1260-2.D.35</t>
  </si>
  <si>
    <t>Tab 2: Balance Sheet, Current Assets-Other Current Assets-Line- 1.21/ Account 1310-2.D.36</t>
  </si>
  <si>
    <t>Tab 2: Balance Sheet, Current Assets-Total Current Assets-Line- 100/ Account 1005-2.D.37</t>
  </si>
  <si>
    <t>Tab 2: Balance Sheet, Fixed Assets-Land- Cost-Line- 2.1/ Account 1510-2.D.44</t>
  </si>
  <si>
    <t>Tab 2: Balance Sheet, Fixed Assets-Building- Cost-Line- 2.2/ Account 1520-2.D.45</t>
  </si>
  <si>
    <t>Tab 2: Balance Sheet, Fixed Assets-Building Improvements- Cost-Line- 2.3/ Account 1610-2.D.46</t>
  </si>
  <si>
    <t>Tab 2: Balance Sheet, Fixed Assets-Leasehold Improvements- Cost-Line- 2.4/ Account 1625-2.D.47</t>
  </si>
  <si>
    <t>Tab 2: Balance Sheet, Fixed Assets-Other Improvements- Cost-Line- 2.5/ Account 1630-2.D.48</t>
  </si>
  <si>
    <t>Tab 2: Balance Sheet, Fixed Assets-Equipment- Cost-Line- 2.6/ Account 1650-2.D.49</t>
  </si>
  <si>
    <t>Tab 2: Balance Sheet, Fixed Assets-Motor Vehicles- Cost-Line- 2.7/ Account 1700-2.D.50</t>
  </si>
  <si>
    <t>Tab 2: Balance Sheet, Fixed Assets-Software/Limited Life Assets- Cost-Line- 2.8/ Account 1710-2.D.51</t>
  </si>
  <si>
    <t>Tab 2: Balance Sheet, Fixed Assets-Building- Accumulated Depreciation-Line- 2.2/ Account 1520-2.E.45</t>
  </si>
  <si>
    <t>Tab 2: Balance Sheet, Fixed Assets-Building Improvements- Accumulated Depreciation-Line- 2.3/ Account 1610-2.E.46</t>
  </si>
  <si>
    <t>Tab 2: Balance Sheet, Fixed Assets-Leasehold Improvements- Accumulated Depreciation-Line- 2.4/ Account 1625-2.E.47</t>
  </si>
  <si>
    <t>Tab 2: Balance Sheet, Fixed Assets-Other Improvements- Accumulated Depreciation-Line- 2.5/ Account 1630-2.E.48</t>
  </si>
  <si>
    <t>Tab 2: Balance Sheet, Fixed Assets-Equipment- Accumulated Depreciation-Line- 2.6/ Account 1650-2.E.49</t>
  </si>
  <si>
    <t>Tab 2: Balance Sheet, Fixed Assets-Motor Vehicles- Accumulated Depreciation-Line- 2.7/ Account 1700-2.E.50</t>
  </si>
  <si>
    <t>Tab 2: Balance Sheet, Fixed Assets-Software/Limited Life Assets- Accumulated Depreciation-Line- 2.8/ Account 1710-2.E.51</t>
  </si>
  <si>
    <t>Tab 2: Balance Sheet, Fixed Assets-Land- Net Book Value-Line- 2.1/ Account 1510-2.F.44</t>
  </si>
  <si>
    <t>Tab 2: Balance Sheet, Fixed Assets-Building- Net Book Value-Line- 2.2/ Account 1520-2.F.45</t>
  </si>
  <si>
    <t>Tab 2: Balance Sheet, Fixed Assets-Building Improvements- Net Book Value-Line- 2.3/ Account 1610-2.F.46</t>
  </si>
  <si>
    <t>Tab 2: Balance Sheet, Fixed Assets-Leasehold Improvements- Net Book Value-Line- 2.4/ Account 1625-2.F.47</t>
  </si>
  <si>
    <t>Tab 2: Balance Sheet, Fixed Assets-Other Improvements- Net Book Value-Line- 2.5/ Account 1630-2.F.48</t>
  </si>
  <si>
    <t>Tab 2: Balance Sheet, Fixed Assets-Equipment- Net Book Value-Line- 2.6/ Account 1650-2.F.49</t>
  </si>
  <si>
    <t>Tab 2: Balance Sheet, Fixed Assets-Motor Vehicles- Net Book Value-Line- 2.7/ Account 1700-2.F.50</t>
  </si>
  <si>
    <t>Tab 2: Balance Sheet, Fixed Assets-Software/Limited Life Assets- Net Book Value-Line- 2.8/ Account 1710-2.F.51</t>
  </si>
  <si>
    <t>Tab 2: Balance Sheet, Fixed Assets-Total Non-Current Fixed Assets- Net Book Value-Line- 200/ Account 1500.0-2.F.52</t>
  </si>
  <si>
    <t>Tab 2: Balance Sheet, Deferred Charges and Other Assets -Organization Expense- Account Balance-Line- 3.1/ Account 1910-2.D.58</t>
  </si>
  <si>
    <t>Tab 2: Balance Sheet, Deferred Charges and Other Assets -Purchased Goodwill- Account Balance-Line- 3.2/ Account 1940-2.D.59</t>
  </si>
  <si>
    <t>Tab 2: Balance Sheet, Deferred Charges and Other Assets -Leasehold Deposits- Account Balance-Line- 3.3/ Account 1950-2.D.60</t>
  </si>
  <si>
    <t>Tab 2: Balance Sheet, Deferred Charges and Other Assets -Utility Deposits- Account Balance-Line- 3.4/ Account 1960-2.D.61</t>
  </si>
  <si>
    <t>Tab 2: Balance Sheet, Deferred Charges and Other Assets -Cash Surrender Value of Officer Life Insur.- Account Balance-Line- 3.5/ Account 1970-2.D.62</t>
  </si>
  <si>
    <t>Tab 2: Balance Sheet, Deferred Charges and Other Assets -Mortgage Acquisition Costs *- Account Balance-Line- 3.6/ Account 1975.1-2.D.63</t>
  </si>
  <si>
    <t>Tab 2: Balance Sheet, Deferred Charges and Other Assets -Accumulated Amortization of Mortgage Acquisition Costs- Account Balance-Line- 3.7/ Account 1975.2-2.D.64</t>
  </si>
  <si>
    <t>Tab 2: Balance Sheet, Deferred Charges and Other Assets -Unamortized Mortgage Acquisition Costs- Account Balance-Line- 3.8/ Account 1975-2.D.65</t>
  </si>
  <si>
    <t>Tab 2: Balance Sheet, Deferred Charges and Other Assets -Construction in Progress *- Account Balance-Line- 3.9/ Account 1979-2.D.66</t>
  </si>
  <si>
    <t>Tab 2: Balance Sheet, Deferred Charges and Other Assets -Other **- Account Balance-Line- 3.10/ Account 1980-2.D.67</t>
  </si>
  <si>
    <t>Tab 2: Balance Sheet, Deferred Charges and Other Assets -Total Deferred Charges and Other Assets- Account Balance-Line- 3.100/ Account 1900-2.D.68</t>
  </si>
  <si>
    <t>Tab 2: Balance Sheet, Deferred Charges and Other Assets -Total Assets- Account Balance-Line- 300/ Account 1000-2.D.69</t>
  </si>
  <si>
    <t>Tab 2: Balance Sheet, Current Liabilities-Trade Payables- Account Balance-Line- 4.1/ Account 2020-2.D.75</t>
  </si>
  <si>
    <t>Tab 2: Balance Sheet, Current Liabilities-Accrued Expenses- Account Balance-Line- 4.2/ Account 2030-2.D.76</t>
  </si>
  <si>
    <t>Tab 2: Balance Sheet, Current Liabilities-Due to Commonwealth of MA- Account Balance-Line- 4.3/ Account 2047-2.D.77</t>
  </si>
  <si>
    <t>Tab 2: Balance Sheet, Current Liabilities-Total Accounts Payable- Account Balance-Line- 4.100/ Account 2010-2.D.78</t>
  </si>
  <si>
    <t>Tab 2: Balance Sheet, Current Liabilities-Patient Funds Due- Account Balance-Line- 4.4/ Account 2050-2.D.79</t>
  </si>
  <si>
    <t>Tab 2: Balance Sheet, Current Liabilities-Officer, Owner, or Related Parties- Account Balance-Line- 4.5/ Account 2110-2.D.81</t>
  </si>
  <si>
    <t>Tab 2: Balance Sheet, Current Liabilities-Subsidiaries and Affiliates- Account Balance-Line- 4.6/ Account 2120-2.D.82</t>
  </si>
  <si>
    <t>Tab 2: Balance Sheet, Current Liabilities-Banks- Account Balance-Line- 4.7/ Account 2130-2.D.83</t>
  </si>
  <si>
    <t>Tab 2: Balance Sheet, Current Liabilities-Motor Vehicles- Account Balance-Line- 4.8/ Account 2140-2.D.84</t>
  </si>
  <si>
    <t>Tab 2: Balance Sheet, Current Liabilities-Other Short-Term Financing- Account Balance-Line- 4.9/ Account 2150-2.D.85</t>
  </si>
  <si>
    <t>Tab 2: Balance Sheet, Current Liabilities-Payment Due Within One Year on Long-Term Debt *- Account Balance-Line- 4.10/ Account 2160-2.D.86</t>
  </si>
  <si>
    <t>Tab 2: Balance Sheet, Current Liabilities-Total Notes and Loans Payable- Account Balance-Line- 4.200/ Account 2100-2.D.87</t>
  </si>
  <si>
    <t>Tab 2: Balance Sheet, Current Liabilities-Accrued Salaries  - Account Balance-Line- 4.11/ Account 2190-2.D.89</t>
  </si>
  <si>
    <t>Tab 2: Balance Sheet, Current Liabilities-Accrued Payroll Tax Withheld- Account Balance-Line- 4.12/ Account 2200-2.D.90</t>
  </si>
  <si>
    <t>Tab 2: Balance Sheet, Current Liabilities-Accrued Employee Taxes Payable- Account Balance-Line- 4.13/ Account 2210-2.D.91</t>
  </si>
  <si>
    <t>Tab 2: Balance Sheet, Current Liabilities-Other Payroll Liabilities- Account Balance-Line- 4.14/ Account 2220-2.D.92</t>
  </si>
  <si>
    <t>Tab 2: Balance Sheet, Current Liabilities-Total Accrued Salaries and Payroll Liabilities- Account Balance-Line- 4.300/ Account 2180-2.D.93</t>
  </si>
  <si>
    <t>Tab 2: Balance Sheet, Current Liabilities-State and Federal Taxes Payable- Account Balance-Line- 4.15/ Account 2260-2.D.95</t>
  </si>
  <si>
    <t>Tab 2: Balance Sheet, Current Liabilities-Accrued Interest Payable- Account Balance-Line- 4.16/ Account 2270-2.D.96</t>
  </si>
  <si>
    <t>Tab 2: Balance Sheet, Current Liabilities-Other Current Liabilities- Account Balance-Line- 4.17/ Account 2290-2.D.97</t>
  </si>
  <si>
    <t>Tab 2: Balance Sheet, Current Liabilities-Total Other Current Liabilities- Account Balance-Line- 4.400/ Account 2250-2.D.98</t>
  </si>
  <si>
    <t>Tab 2: Balance Sheet, Current Liabilities-Total Current Liabilities- Account Balance-Line- 400/ Account 2005-2.D.99</t>
  </si>
  <si>
    <t>Tab 2: Balance Sheet, Long-Term Liabilities-Mortgages *- Account Balance-Line- 5.1/ Account 2310-2.D.105</t>
  </si>
  <si>
    <t>Tab 2: Balance Sheet, Long-Term Liabilities-Other Long Term Debt *- Account Balance-Line- 5.2/ Account 2320-2.D.106</t>
  </si>
  <si>
    <t>Tab 2: Balance Sheet, Long-Term Liabilities-Total Long-Term Liabilities- Account Balance-Line- 5.1/ Account 2300-2.D.107</t>
  </si>
  <si>
    <t>Tab 2: Balance Sheet, Long-Term Liabilities-Total Liabilities- Account Balance-Line- 500/ Account N/A-2.D.108</t>
  </si>
  <si>
    <t>Tab 2: Balance Sheet, Net Worth-Capital- Account Balance-Line- 6.1/ Account 2520-2.D.115</t>
  </si>
  <si>
    <t>Tab 2: Balance Sheet, Net Worth-Proprietor Drawings- Account Balance-Line- 6.2/ Account 2530-2.D.116</t>
  </si>
  <si>
    <t>Tab 2: Balance Sheet, Net Worth-Partner Drawings- Account Balance-Line- 6.3/ Account 2540-2.D.117</t>
  </si>
  <si>
    <t>Tab 2: Balance Sheet, Net Worth-Net Profit(Loss) - Current Year- Account Balance-Line- 6.4/ Account 2550-2.D.118</t>
  </si>
  <si>
    <t>Tab 2: Balance Sheet, Net Worth-Total Proprietorship or Partnership Capital- Account Balance-Line- 6.1/ Account 2510-2.D.119</t>
  </si>
  <si>
    <t>Tab 2: Balance Sheet, Net Worth-Capital Stock- Account Balance-Line- 6.5/ Account 2620-2.D.120</t>
  </si>
  <si>
    <t>Tab 2: Balance Sheet, Net Worth-Additional Paid in Capital- Account Balance-Line- 6.6/ Account 2630-2.D.121</t>
  </si>
  <si>
    <t>Tab 2: Balance Sheet, Net Worth-Treasury Stock- Account Balance-Line- 6.7/ Account 2640-2.D.122</t>
  </si>
  <si>
    <t>Tab 2: Balance Sheet, Net Worth-Retained Earnings- Account Balance-Line- 6.8/ Account 2650-2.D.123</t>
  </si>
  <si>
    <t>Tab 2: Balance Sheet, Net Worth-Total Corporation Capital- Account Balance-Line- 6.2/ Account 2610-2.D.124</t>
  </si>
  <si>
    <t>Tab 2: Balance Sheet, Net Worth-Total Liabilities and Net Worth- Account Balance-Line- 600/ Account 2000-2.D.125</t>
  </si>
  <si>
    <t>Tab 2: Balance Sheet, Balance Sheet Check-Total Assets- Account Balance-Line- 7.1/ Account 1000-2.D.131</t>
  </si>
  <si>
    <t>Tab 2: Balance Sheet, Balance Sheet Check-Total Liabilities and Net Worth- Account Balance-Line- 7.2/ Account 2000-2.D.132</t>
  </si>
  <si>
    <t>Tab 2: Balance Sheet, Balance Sheet Check-Difference- Account Balance--2.D.133</t>
  </si>
  <si>
    <t>Tab 3: Disclosures, Direct and Indirect Owners-Owner Name (Last, First)-Line- 1.1-3.B.11</t>
  </si>
  <si>
    <t>Tab 3: Disclosures, Direct and Indirect Owners-Owner Name (Last, First)-Line- 1.2-3.B.12</t>
  </si>
  <si>
    <t>Tab 3: Disclosures, Direct and Indirect Owners-Owner Name (Last, First)-Line- 1.3-3.B.13</t>
  </si>
  <si>
    <t>Tab 3: Disclosures, Direct and Indirect Owners-Owner Name (Last, First)-Line- 1.4-3.B.14</t>
  </si>
  <si>
    <t>Tab 3: Disclosures, Direct and Indirect Owners-Owner Name (Last, First)-Line- 1.5-3.B.15</t>
  </si>
  <si>
    <t>Tab 3: Disclosures, Direct and Indirect Owners-Owner Name (Last, First)-Line- 1.6-3.B.16</t>
  </si>
  <si>
    <t>Tab 3: Disclosures, Direct and Indirect Owners-Address-Line- 1.1-3.C.11</t>
  </si>
  <si>
    <t>Tab 3: Disclosures, Direct and Indirect Owners-Address-Line- 1.2-3.C.12</t>
  </si>
  <si>
    <t>Tab 3: Disclosures, Direct and Indirect Owners-Address-Line- 1.3-3.C.13</t>
  </si>
  <si>
    <t>Tab 3: Disclosures, Direct and Indirect Owners-Address-Line- 1.4-3.C.14</t>
  </si>
  <si>
    <t>Tab 3: Disclosures, Direct and Indirect Owners-Address-Line- 1.5-3.C.15</t>
  </si>
  <si>
    <t>Tab 3: Disclosures, Direct and Indirect Owners-Address-Line- 1.6-3.C.16</t>
  </si>
  <si>
    <t>Tab 3: Disclosures, Direct and Indirect Owners-Percent Ownership-Line- 1.1-3.D.11</t>
  </si>
  <si>
    <t>Tab 3: Disclosures, Direct and Indirect Owners-Percent Ownership-Line- 1.2-3.D.12</t>
  </si>
  <si>
    <t>Tab 3: Disclosures, Direct and Indirect Owners-Percent Ownership-Line- 1.3-3.D.13</t>
  </si>
  <si>
    <t>Tab 3: Disclosures, Direct and Indirect Owners-Percent Ownership-Line- 1.4-3.D.14</t>
  </si>
  <si>
    <t>Tab 3: Disclosures, Direct and Indirect Owners-Percent Ownership-Line- 1.5-3.D.15</t>
  </si>
  <si>
    <t>Tab 3: Disclosures, Direct and Indirect Owners-Percent Ownership-Line- 1.6-3.D.16</t>
  </si>
  <si>
    <t>Tab 3: Disclosures, Direct and Indirect Owners-Select Ownership Type-Line- 1.1-3.E.11</t>
  </si>
  <si>
    <t>Tab 3: Disclosures, Direct and Indirect Owners-Select Ownership Type-Line- 1.2-3.E.12</t>
  </si>
  <si>
    <t>Tab 3: Disclosures, Direct and Indirect Owners-Select Ownership Type-Line- 1.3-3.E.13</t>
  </si>
  <si>
    <t>Tab 3: Disclosures, Direct and Indirect Owners-Select Ownership Type-Line- 1.4-3.E.14</t>
  </si>
  <si>
    <t>Tab 3: Disclosures, Direct and Indirect Owners-Select Ownership Type-Line- 1.5-3.E.15</t>
  </si>
  <si>
    <t>Tab 3: Disclosures, Direct and Indirect Owners-Select Ownership Type-Line- 1.6-3.E.16</t>
  </si>
  <si>
    <t>Tab 3: Disclosures, Direct and Indirect Owners-Select Direct or Indirect?-Line- 1.1-3.F.11</t>
  </si>
  <si>
    <t>Tab 3: Disclosures, Direct and Indirect Owners-Select Direct or Indirect?-Line- 1.2-3.F.12</t>
  </si>
  <si>
    <t>Tab 3: Disclosures, Direct and Indirect Owners-Select Direct or Indirect?-Line- 1.3-3.F.13</t>
  </si>
  <si>
    <t>Tab 3: Disclosures, Direct and Indirect Owners-Select Direct or Indirect?-Line- 1.4-3.F.14</t>
  </si>
  <si>
    <t>Tab 3: Disclosures, Direct and Indirect Owners-Select Direct or Indirect?-Line- 1.5-3.F.15</t>
  </si>
  <si>
    <t>Tab 3: Disclosures, Direct and Indirect Owners-Select Direct or Indirect?-Line- 1.6-3.F.16</t>
  </si>
  <si>
    <t>Tab 3: Disclosures, Other Owned Facilities-Nursing and/or Rest Home-Line- 2.1-3.B.22</t>
  </si>
  <si>
    <t>Tab 3: Disclosures, Other Owned Facilities-Nursing and/or Rest Home-Line- 2.2-3.B.23</t>
  </si>
  <si>
    <t>Tab 3: Disclosures, Other Owned Facilities-Nursing and/or Rest Home-Line- 2.3-3.B.24</t>
  </si>
  <si>
    <t>Tab 3: Disclosures, Other Owned Facilities-Nursing and/or Rest Home-Line- 2.4-3.B.25</t>
  </si>
  <si>
    <t>Tab 3: Disclosures, Other Owned Facilities-Nursing and/or Rest Home-Line- 2.5-3.B.26</t>
  </si>
  <si>
    <t>Tab 3: Disclosures, Other Owned Facilities-VPN-Line- 2.1-3.C.22</t>
  </si>
  <si>
    <t>Tab 3: Disclosures, Other Owned Facilities-VPN-Line- 2.2-3.C.23</t>
  </si>
  <si>
    <t>Tab 3: Disclosures, Other Owned Facilities-VPN-Line- 2.3-3.C.24</t>
  </si>
  <si>
    <t>Tab 3: Disclosures, Other Owned Facilities-VPN-Line- 2.4-3.C.25</t>
  </si>
  <si>
    <t>Tab 3: Disclosures, Other Owned Facilities-VPN-Line- 2.5-3.C.26</t>
  </si>
  <si>
    <t>Tab 3: Disclosures, Other Owned Facilities-Name of Owner-Line- 2.1-3.D.22</t>
  </si>
  <si>
    <t>Tab 3: Disclosures, Other Owned Facilities-Name of Owner-Line- 2.2-3.D.23</t>
  </si>
  <si>
    <t>Tab 3: Disclosures, Other Owned Facilities-Name of Owner-Line- 2.3-3.D.24</t>
  </si>
  <si>
    <t>Tab 3: Disclosures, Other Owned Facilities-Name of Owner-Line- 2.4-3.D.25</t>
  </si>
  <si>
    <t>Tab 3: Disclosures, Other Owned Facilities-Name of Owner-Line- 2.5-3.D.26</t>
  </si>
  <si>
    <t>Tab 3: Disclosures, Other Owned Facilities-Company Address-Line- 2.1-3.E.22</t>
  </si>
  <si>
    <t>Tab 3: Disclosures, Other Owned Facilities-Company Address-Line- 2.2-3.E.23</t>
  </si>
  <si>
    <t>Tab 3: Disclosures, Other Owned Facilities-Company Address-Line- 2.3-3.E.24</t>
  </si>
  <si>
    <t>Tab 3: Disclosures, Other Owned Facilities-Company Address-Line- 2.4-3.E.25</t>
  </si>
  <si>
    <t>Tab 3: Disclosures, Other Owned Facilities-Company Address-Line- 2.5-3.E.26</t>
  </si>
  <si>
    <t>Tab 3: Disclosures, Other Owned Facilities-% Ownership-Line- 2.1-3.F.22</t>
  </si>
  <si>
    <t>Tab 3: Disclosures, Other Owned Facilities-% Ownership-Line- 2.2-3.F.23</t>
  </si>
  <si>
    <t>Tab 3: Disclosures, Other Owned Facilities-% Ownership-Line- 2.3-3.F.24</t>
  </si>
  <si>
    <t>Tab 3: Disclosures, Other Owned Facilities-% Ownership-Line- 2.4-3.F.25</t>
  </si>
  <si>
    <t>Tab 3: Disclosures, Other Owned Facilities-% Ownership-Line- 2.5-3.F.26</t>
  </si>
  <si>
    <t>Tab 3: Disclosures, Indebtedness-Select type of debt-Line- 3.1-3.B.32</t>
  </si>
  <si>
    <t>Tab 3: Disclosures, Indebtedness-Select type of debt-Line- 3.2-3.B.33</t>
  </si>
  <si>
    <t>Tab 3: Disclosures, Indebtedness-Select type of debt-Line- 3.3-3.B.34</t>
  </si>
  <si>
    <t>Tab 3: Disclosures, Indebtedness-Select type of debt-Line- 3.4-3.B.35</t>
  </si>
  <si>
    <t>Tab 3: Disclosures, Indebtedness-Select type of debt-Line- 3.5-3.B.36</t>
  </si>
  <si>
    <t>Tab 3: Disclosures, Indebtedness-Select Payable From-Line- 3.1-3.C.32</t>
  </si>
  <si>
    <t>Tab 3: Disclosures, Indebtedness-Select Payable From-Line- 3.2-3.C.33</t>
  </si>
  <si>
    <t>Tab 3: Disclosures, Indebtedness-Select Payable From-Line- 3.3-3.C.34</t>
  </si>
  <si>
    <t>Tab 3: Disclosures, Indebtedness-Select Payable From-Line- 3.4-3.C.35</t>
  </si>
  <si>
    <t>Tab 3: Disclosures, Indebtedness-Select Payable From-Line- 3.5-3.C.36</t>
  </si>
  <si>
    <t>Tab 3: Disclosures, Indebtedness-Original Debt Amount-Line- 3.1-3.D.32</t>
  </si>
  <si>
    <t>Tab 3: Disclosures, Indebtedness-Original Debt Amount-Line- 3.2-3.D.33</t>
  </si>
  <si>
    <t>Tab 3: Disclosures, Indebtedness-Original Debt Amount-Line- 3.3-3.D.34</t>
  </si>
  <si>
    <t>Tab 3: Disclosures, Indebtedness-Original Debt Amount-Line- 3.4-3.D.35</t>
  </si>
  <si>
    <t>Tab 3: Disclosures, Indebtedness-Original Debt Amount-Line- 3.5-3.D.36</t>
  </si>
  <si>
    <t>Tab 3: Disclosures, Indebtedness-Date Issued-Line- 3.1-3.E.32</t>
  </si>
  <si>
    <t>Tab 3: Disclosures, Indebtedness-Date Issued-Line- 3.2-3.E.33</t>
  </si>
  <si>
    <t>Tab 3: Disclosures, Indebtedness-Date Issued-Line- 3.3-3.E.34</t>
  </si>
  <si>
    <t>Tab 3: Disclosures, Indebtedness-Date Issued-Line- 3.4-3.E.35</t>
  </si>
  <si>
    <t>Tab 3: Disclosures, Indebtedness-Date Issued-Line- 3.5-3.E.36</t>
  </si>
  <si>
    <t>Tab 3: Disclosures, Indebtedness-Balance 12/31-Line- 3.1-3.F.32</t>
  </si>
  <si>
    <t>Tab 3: Disclosures, Indebtedness-Balance 12/31-Line- 3.2-3.F.33</t>
  </si>
  <si>
    <t>Tab 3: Disclosures, Indebtedness-Balance 12/31-Line- 3.3-3.F.34</t>
  </si>
  <si>
    <t>Tab 3: Disclosures, Indebtedness-Balance 12/31-Line- 3.4-3.F.35</t>
  </si>
  <si>
    <t>Tab 3: Disclosures, Indebtedness-Balance 12/31-Line- 3.5-3.F.36</t>
  </si>
  <si>
    <t>Tab 3: Disclosures, Indebtedness-Select Payable To-Line- 3.1-3.G.32</t>
  </si>
  <si>
    <t>Tab 3: Disclosures, Indebtedness-Select Payable To-Line- 3.2-3.G.33</t>
  </si>
  <si>
    <t>Tab 3: Disclosures, Indebtedness-Select Payable To-Line- 3.3-3.G.34</t>
  </si>
  <si>
    <t>Tab 3: Disclosures, Indebtedness-Select Payable To-Line- 3.4-3.G.35</t>
  </si>
  <si>
    <t>Tab 3: Disclosures, Indebtedness-Select Payable To-Line- 3.5-3.G.36</t>
  </si>
  <si>
    <t>Tab 3: Disclosures, Indebtedness-List Owners Name-Line- 3.1-3.H.32</t>
  </si>
  <si>
    <t>Tab 3: Disclosures, Indebtedness-List Owners Name-Line- 3.2-3.H.33</t>
  </si>
  <si>
    <t>Tab 3: Disclosures, Indebtedness-List Owners Name-Line- 3.3-3.H.34</t>
  </si>
  <si>
    <t>Tab 3: Disclosures, Indebtedness-List Owners Name-Line- 3.4-3.H.35</t>
  </si>
  <si>
    <t>Tab 3: Disclosures, Indebtedness-List Owners Name-Line- 3.5-3.H.36</t>
  </si>
  <si>
    <t>Tab 3: Disclosures, Related Party Transactions-Entity/Person-Line- 4.1-3.B.42</t>
  </si>
  <si>
    <t>Tab 3: Disclosures, Related Party Transactions-Entity/Person-Line- 4.2-3.B.43</t>
  </si>
  <si>
    <t>Tab 3: Disclosures, Related Party Transactions-Entity/Person-Line- 4.3-3.B.44</t>
  </si>
  <si>
    <t>Tab 3: Disclosures, Related Party Transactions-Entity/Person-Line- 4.4-3.B.45</t>
  </si>
  <si>
    <t>Tab 3: Disclosures, Related Party Transactions-Entity/Person-Line- 4.5-3.B.46</t>
  </si>
  <si>
    <t>Tab 3: Disclosures, Related Party Transactions-Entity/Person-Line- 4.6-3.B.47</t>
  </si>
  <si>
    <t>Tab 3: Disclosures, Related Party Transactions-Goods/Services-Line- 4.1-3.C.42</t>
  </si>
  <si>
    <t>Tab 3: Disclosures, Related Party Transactions-Goods/Services-Line- 4.2-3.C.43</t>
  </si>
  <si>
    <t>Tab 3: Disclosures, Related Party Transactions-Goods/Services-Line- 4.3-3.C.44</t>
  </si>
  <si>
    <t>Tab 3: Disclosures, Related Party Transactions-Goods/Services-Line- 4.4-3.C.45</t>
  </si>
  <si>
    <t>Tab 3: Disclosures, Related Party Transactions-Goods/Services-Line- 4.5-3.C.46</t>
  </si>
  <si>
    <t>Tab 3: Disclosures, Related Party Transactions-Goods/Services-Line- 4.6-3.C.47</t>
  </si>
  <si>
    <t>Tab 3: Disclosures, Related Party Transactions-Billing/Compensation-Line- 4.1-3.D.42</t>
  </si>
  <si>
    <t>Tab 3: Disclosures, Related Party Transactions-Billing/Compensation-Line- 4.2-3.D.43</t>
  </si>
  <si>
    <t>Tab 3: Disclosures, Related Party Transactions-Billing/Compensation-Line- 4.3-3.D.44</t>
  </si>
  <si>
    <t>Tab 3: Disclosures, Related Party Transactions-Billing/Compensation-Line- 4.4-3.D.45</t>
  </si>
  <si>
    <t>Tab 3: Disclosures, Related Party Transactions-Billing/Compensation-Line- 4.5-3.D.46</t>
  </si>
  <si>
    <t>Tab 3: Disclosures, Related Party Transactions-Billing/Compensation-Line- 4.6-3.D.47</t>
  </si>
  <si>
    <t>Tab 3: Disclosures, Related Party Transactions-Mark up-Line- 4.1-3.E.42</t>
  </si>
  <si>
    <t>Tab 3: Disclosures, Related Party Transactions-Mark up-Line- 4.2-3.E.43</t>
  </si>
  <si>
    <t>Tab 3: Disclosures, Related Party Transactions-Mark up-Line- 4.3-3.E.44</t>
  </si>
  <si>
    <t>Tab 3: Disclosures, Related Party Transactions-Mark up-Line- 4.4-3.E.45</t>
  </si>
  <si>
    <t>Tab 3: Disclosures, Related Party Transactions-Mark up-Line- 4.5-3.E.46</t>
  </si>
  <si>
    <t>Tab 3: Disclosures, Related Party Transactions-Mark up-Line- 4.6-3.E.47</t>
  </si>
  <si>
    <t>Tab 3: Disclosures, Related Party Transactions-Cost-Line- 4.1-3.F.42</t>
  </si>
  <si>
    <t>Tab 3: Disclosures, Related Party Transactions-Cost-Line- 4.2-3.F.43</t>
  </si>
  <si>
    <t>Tab 3: Disclosures, Related Party Transactions-Cost-Line- 4.3-3.F.44</t>
  </si>
  <si>
    <t>Tab 3: Disclosures, Related Party Transactions-Cost-Line- 4.4-3.F.45</t>
  </si>
  <si>
    <t>Tab 3: Disclosures, Related Party Transactions-Cost-Line- 4.5-3.F.46</t>
  </si>
  <si>
    <t>Tab 3: Disclosures, Related Party Transactions-Cost-Line- 4.6-3.F.47</t>
  </si>
  <si>
    <t>Tab 3: Disclosures, Related Party Transactions-Account Posted-Line- 4.1-3.G.42</t>
  </si>
  <si>
    <t>Tab 3: Disclosures, Related Party Transactions-Account Posted-Line- 4.2-3.G.43</t>
  </si>
  <si>
    <t>Tab 3: Disclosures, Related Party Transactions-Account Posted-Line- 4.3-3.G.44</t>
  </si>
  <si>
    <t>Tab 3: Disclosures, Related Party Transactions-Account Posted-Line- 4.4-3.G.45</t>
  </si>
  <si>
    <t>Tab 3: Disclosures, Related Party Transactions-Account Posted-Line- 4.5-3.G.46</t>
  </si>
  <si>
    <t>Tab 3: Disclosures, Related Party Transactions-Account Posted-Line- 4.6-3.G.47</t>
  </si>
  <si>
    <t>Tab 3: Disclosures, Related Party Transactions-Name of Owner-Line- 4.1-3.H.42</t>
  </si>
  <si>
    <t>Tab 3: Disclosures, Related Party Transactions-Name of Owner-Line- 4.2-3.H.43</t>
  </si>
  <si>
    <t>Tab 3: Disclosures, Related Party Transactions-Name of Owner-Line- 4.3-3.H.44</t>
  </si>
  <si>
    <t>Tab 3: Disclosures, Related Party Transactions-Name of Owner-Line- 4.4-3.H.45</t>
  </si>
  <si>
    <t>Tab 3: Disclosures, Related Party Transactions-Name of Owner-Line- 4.5-3.H.46</t>
  </si>
  <si>
    <t>Tab 3: Disclosures, Related Party Transactions-Name of Owner-Line- 4.6-3.H.47</t>
  </si>
  <si>
    <t>Tab 3: Disclosures, Related Party Transactions-% Ownership-Line- 4.1-3.I.42</t>
  </si>
  <si>
    <t>Tab 3: Disclosures, Related Party Transactions-% Ownership-Line- 4.2-3.I.43</t>
  </si>
  <si>
    <t>Tab 3: Disclosures, Related Party Transactions-% Ownership-Line- 4.3-3.I.44</t>
  </si>
  <si>
    <t>Tab 3: Disclosures, Related Party Transactions-% Ownership-Line- 4.4-3.I.45</t>
  </si>
  <si>
    <t>Tab 3: Disclosures, Related Party Transactions-% Ownership-Line- 4.5-3.I.46</t>
  </si>
  <si>
    <t>Tab 3: Disclosures, Related Party Transactions-% Ownership-Line- 4.6-3.I.47</t>
  </si>
  <si>
    <t>Tab 3: Disclosures, Sole Proprietor, Partnership, or Corporate Information-Select Owner, Partner, Officer-Line- 5.1-3.B.53</t>
  </si>
  <si>
    <t>Tab 3: Disclosures, Sole Proprietor, Partnership, or Corporate Information-Select Owner, Partner, Officer-Line- 5.2-3.B.54</t>
  </si>
  <si>
    <t>Tab 3: Disclosures, Sole Proprietor, Partnership, or Corporate Information-Select Owner, Partner, Officer-Line- 5.3-3.B.55</t>
  </si>
  <si>
    <t>Tab 3: Disclosures, Sole Proprietor, Partnership, or Corporate Information-Select Owner, Partner, Officer-Line- 5.4-3.B.56</t>
  </si>
  <si>
    <t>Tab 3: Disclosures, Sole Proprietor, Partnership, or Corporate Information-Select Owner, Partner, Officer-Line- 5.5-3.B.57</t>
  </si>
  <si>
    <t>Tab 3: Disclosures, Sole Proprietor, Partnership, or Corporate Information-Select Owner, Partner, Officer-Line- 5.6-3.B.58</t>
  </si>
  <si>
    <t>Tab 3: Disclosures, Sole Proprietor, Partnership, or Corporate Information-Select Owner, Partner, Officer-Line- 5.7-3.B.59</t>
  </si>
  <si>
    <t>Tab 3: Disclosures, Sole Proprietor, Partnership, or Corporate Information-Select Owner, Partner, Officer-Line- 5.8-3.B.60</t>
  </si>
  <si>
    <t>Tab 3: Disclosures, Sole Proprietor, Partnership, or Corporate Information-Owner Name-Line- 5.1-3.C.53</t>
  </si>
  <si>
    <t>Tab 3: Disclosures, Sole Proprietor, Partnership, or Corporate Information-Owner Name-Line- 5.2-3.C.54</t>
  </si>
  <si>
    <t>Tab 3: Disclosures, Sole Proprietor, Partnership, or Corporate Information-Owner Name-Line- 5.3-3.C.55</t>
  </si>
  <si>
    <t>Tab 3: Disclosures, Sole Proprietor, Partnership, or Corporate Information-Owner Name-Line- 5.4-3.C.56</t>
  </si>
  <si>
    <t>Tab 3: Disclosures, Sole Proprietor, Partnership, or Corporate Information-Owner Name-Line- 5.5-3.C.57</t>
  </si>
  <si>
    <t>Tab 3: Disclosures, Sole Proprietor, Partnership, or Corporate Information-Owner Name-Line- 5.6-3.C.58</t>
  </si>
  <si>
    <t>Tab 3: Disclosures, Sole Proprietor, Partnership, or Corporate Information-Owner Name-Line- 5.7-3.C.59</t>
  </si>
  <si>
    <t>Tab 3: Disclosures, Sole Proprietor, Partnership, or Corporate Information-Owner Name-Line- 5.8-3.C.60</t>
  </si>
  <si>
    <t>Tab 3: Disclosures, Sole Proprietor, Partnership, or Corporate Information-Owner Title-Line- 5.1-3.D.53</t>
  </si>
  <si>
    <t>Tab 3: Disclosures, Sole Proprietor, Partnership, or Corporate Information-Owner Title-Line- 5.2-3.D.54</t>
  </si>
  <si>
    <t>Tab 3: Disclosures, Sole Proprietor, Partnership, or Corporate Information-Owner Title-Line- 5.3-3.D.55</t>
  </si>
  <si>
    <t>Tab 3: Disclosures, Sole Proprietor, Partnership, or Corporate Information-Owner Title-Line- 5.4-3.D.56</t>
  </si>
  <si>
    <t>Tab 3: Disclosures, Sole Proprietor, Partnership, or Corporate Information-Owner Title-Line- 5.5-3.D.57</t>
  </si>
  <si>
    <t>Tab 3: Disclosures, Sole Proprietor, Partnership, or Corporate Information-Owner Title-Line- 5.6-3.D.58</t>
  </si>
  <si>
    <t>Tab 3: Disclosures, Sole Proprietor, Partnership, or Corporate Information-Owner Title-Line- 5.7-3.D.59</t>
  </si>
  <si>
    <t>Tab 3: Disclosures, Sole Proprietor, Partnership, or Corporate Information-Owner Title-Line- 5.8-3.D.60</t>
  </si>
  <si>
    <t>Tab 3: Disclosures, Sole Proprietor, Partnership, or Corporate Information-% Time Devoted-Line- 5.1-3.E.53</t>
  </si>
  <si>
    <t>Tab 3: Disclosures, Sole Proprietor, Partnership, or Corporate Information-% Time Devoted-Line- 5.2-3.E.54</t>
  </si>
  <si>
    <t>Tab 3: Disclosures, Sole Proprietor, Partnership, or Corporate Information-% Time Devoted-Line- 5.3-3.E.55</t>
  </si>
  <si>
    <t>Tab 3: Disclosures, Sole Proprietor, Partnership, or Corporate Information-% Time Devoted-Line- 5.4-3.E.56</t>
  </si>
  <si>
    <t>Tab 3: Disclosures, Sole Proprietor, Partnership, or Corporate Information-% Time Devoted-Line- 5.5-3.E.57</t>
  </si>
  <si>
    <t>Tab 3: Disclosures, Sole Proprietor, Partnership, or Corporate Information-% Time Devoted-Line- 5.6-3.E.58</t>
  </si>
  <si>
    <t>Tab 3: Disclosures, Sole Proprietor, Partnership, or Corporate Information-% Time Devoted-Line- 5.7-3.E.59</t>
  </si>
  <si>
    <t>Tab 3: Disclosures, Sole Proprietor, Partnership, or Corporate Information-% Time Devoted-Line- 5.8-3.E.60</t>
  </si>
  <si>
    <t>Tab 3: Disclosures, Sole Proprietor, Partnership, or Corporate Information-Salary-Line- 5.1-3.F.53</t>
  </si>
  <si>
    <t>Tab 3: Disclosures, Sole Proprietor, Partnership, or Corporate Information-Salary-Line- 5.2-3.F.54</t>
  </si>
  <si>
    <t>Tab 3: Disclosures, Sole Proprietor, Partnership, or Corporate Information-Salary-Line- 5.3-3.F.55</t>
  </si>
  <si>
    <t>Tab 3: Disclosures, Sole Proprietor, Partnership, or Corporate Information-Salary-Line- 5.4-3.F.56</t>
  </si>
  <si>
    <t>Tab 3: Disclosures, Sole Proprietor, Partnership, or Corporate Information-Salary-Line- 5.5-3.F.57</t>
  </si>
  <si>
    <t>Tab 3: Disclosures, Sole Proprietor, Partnership, or Corporate Information-Salary-Line- 5.6-3.F.58</t>
  </si>
  <si>
    <t>Tab 3: Disclosures, Sole Proprietor, Partnership, or Corporate Information-Salary-Line- 5.7-3.F.59</t>
  </si>
  <si>
    <t>Tab 3: Disclosures, Sole Proprietor, Partnership, or Corporate Information-Salary-Line- 5.8-3.F.60</t>
  </si>
  <si>
    <t>Tab 3: Disclosures, Sole Proprietor, Partnership, or Corporate Information-Employee Benefits-Line- 5.1-3.G.53</t>
  </si>
  <si>
    <t>Tab 3: Disclosures, Sole Proprietor, Partnership, or Corporate Information-Employee Benefits-Line- 5.2-3.G.54</t>
  </si>
  <si>
    <t>Tab 3: Disclosures, Sole Proprietor, Partnership, or Corporate Information-Employee Benefits-Line- 5.3-3.G.55</t>
  </si>
  <si>
    <t>Tab 3: Disclosures, Sole Proprietor, Partnership, or Corporate Information-Employee Benefits-Line- 5.4-3.G.56</t>
  </si>
  <si>
    <t>Tab 3: Disclosures, Sole Proprietor, Partnership, or Corporate Information-Employee Benefits-Line- 5.5-3.G.57</t>
  </si>
  <si>
    <t>Tab 3: Disclosures, Sole Proprietor, Partnership, or Corporate Information-Employee Benefits-Line- 5.6-3.G.58</t>
  </si>
  <si>
    <t>Tab 3: Disclosures, Sole Proprietor, Partnership, or Corporate Information-Employee Benefits-Line- 5.7-3.G.59</t>
  </si>
  <si>
    <t>Tab 3: Disclosures, Sole Proprietor, Partnership, or Corporate Information-Employee Benefits-Line- 5.8-3.G.60</t>
  </si>
  <si>
    <t>Tab 3: Disclosures, Sole Proprietor, Partnership, or Corporate Information-Payroll Taxes-Line- 5.1-3.H.53</t>
  </si>
  <si>
    <t>Tab 3: Disclosures, Sole Proprietor, Partnership, or Corporate Information-Payroll Taxes-Line- 5.2-3.H.54</t>
  </si>
  <si>
    <t>Tab 3: Disclosures, Sole Proprietor, Partnership, or Corporate Information-Payroll Taxes-Line- 5.3-3.H.55</t>
  </si>
  <si>
    <t>Tab 3: Disclosures, Sole Proprietor, Partnership, or Corporate Information-Payroll Taxes-Line- 5.4-3.H.56</t>
  </si>
  <si>
    <t>Tab 3: Disclosures, Sole Proprietor, Partnership, or Corporate Information-Payroll Taxes-Line- 5.5-3.H.57</t>
  </si>
  <si>
    <t>Tab 3: Disclosures, Sole Proprietor, Partnership, or Corporate Information-Payroll Taxes-Line- 5.6-3.H.58</t>
  </si>
  <si>
    <t>Tab 3: Disclosures, Sole Proprietor, Partnership, or Corporate Information-Payroll Taxes-Line- 5.7-3.H.59</t>
  </si>
  <si>
    <t>Tab 3: Disclosures, Sole Proprietor, Partnership, or Corporate Information-Payroll Taxes-Line- 5.8-3.H.60</t>
  </si>
  <si>
    <t>Tab 3: Disclosures, Sole Proprietor, Partnership, or Corporate Information-Workers' Comp.-Line- 5.1-3.I.53</t>
  </si>
  <si>
    <t>Tab 3: Disclosures, Sole Proprietor, Partnership, or Corporate Information-Workers' Comp.-Line- 5.2-3.I.54</t>
  </si>
  <si>
    <t>Tab 3: Disclosures, Sole Proprietor, Partnership, or Corporate Information-Workers' Comp.-Line- 5.3-3.I.55</t>
  </si>
  <si>
    <t>Tab 3: Disclosures, Sole Proprietor, Partnership, or Corporate Information-Workers' Comp.-Line- 5.4-3.I.56</t>
  </si>
  <si>
    <t>Tab 3: Disclosures, Sole Proprietor, Partnership, or Corporate Information-Workers' Comp.-Line- 5.5-3.I.57</t>
  </si>
  <si>
    <t>Tab 3: Disclosures, Sole Proprietor, Partnership, or Corporate Information-Workers' Comp.-Line- 5.6-3.I.58</t>
  </si>
  <si>
    <t>Tab 3: Disclosures, Sole Proprietor, Partnership, or Corporate Information-Workers' Comp.-Line- 5.7-3.I.59</t>
  </si>
  <si>
    <t>Tab 3: Disclosures, Sole Proprietor, Partnership, or Corporate Information-Workers' Comp.-Line- 5.8-3.I.60</t>
  </si>
  <si>
    <t>Tab 3: Disclosures, Sole Proprietor, Partnership, or Corporate Information-Gr. Life/Health Ins.-Line- 5.1-3.J.53</t>
  </si>
  <si>
    <t>Tab 3: Disclosures, Sole Proprietor, Partnership, or Corporate Information-Gr. Life/Health Ins.-Line- 5.2-3.J.54</t>
  </si>
  <si>
    <t>Tab 3: Disclosures, Sole Proprietor, Partnership, or Corporate Information-Gr. Life/Health Ins.-Line- 5.3-3.J.55</t>
  </si>
  <si>
    <t>Tab 3: Disclosures, Sole Proprietor, Partnership, or Corporate Information-Gr. Life/Health Ins.-Line- 5.4-3.J.56</t>
  </si>
  <si>
    <t>Tab 3: Disclosures, Sole Proprietor, Partnership, or Corporate Information-Gr. Life/Health Ins.-Line- 5.5-3.J.57</t>
  </si>
  <si>
    <t>Tab 3: Disclosures, Sole Proprietor, Partnership, or Corporate Information-Gr. Life/Health Ins.-Line- 5.6-3.J.58</t>
  </si>
  <si>
    <t>Tab 3: Disclosures, Sole Proprietor, Partnership, or Corporate Information-Gr. Life/Health Ins.-Line- 5.7-3.J.59</t>
  </si>
  <si>
    <t>Tab 3: Disclosures, Sole Proprietor, Partnership, or Corporate Information-Gr. Life/Health Ins.-Line- 5.8-3.J.60</t>
  </si>
  <si>
    <t>Tab 3: Disclosures, Sole Proprietor, Partnership, or Corporate Information-Draw-Line- 5.1-3.K.53</t>
  </si>
  <si>
    <t>Tab 3: Disclosures, Sole Proprietor, Partnership, or Corporate Information-Draw-Line- 5.2-3.K.54</t>
  </si>
  <si>
    <t>Tab 3: Disclosures, Sole Proprietor, Partnership, or Corporate Information-Draw-Line- 5.3-3.K.55</t>
  </si>
  <si>
    <t>Tab 3: Disclosures, Sole Proprietor, Partnership, or Corporate Information-Draw-Line- 5.4-3.K.56</t>
  </si>
  <si>
    <t>Tab 3: Disclosures, Sole Proprietor, Partnership, or Corporate Information-Draw-Line- 5.5-3.K.57</t>
  </si>
  <si>
    <t>Tab 3: Disclosures, Sole Proprietor, Partnership, or Corporate Information-Draw-Line- 5.6-3.K.58</t>
  </si>
  <si>
    <t>Tab 3: Disclosures, Sole Proprietor, Partnership, or Corporate Information-Draw-Line- 5.7-3.K.59</t>
  </si>
  <si>
    <t>Tab 3: Disclosures, Sole Proprietor, Partnership, or Corporate Information-Draw-Line- 5.8-3.K.60</t>
  </si>
  <si>
    <t>Tab 3: Disclosures, Sole Proprietor, Partnership, or Corporate Information-Other-Line- 5.1-3.L.53</t>
  </si>
  <si>
    <t>Tab 3: Disclosures, Sole Proprietor, Partnership, or Corporate Information-Other-Line- 5.2-3.L.54</t>
  </si>
  <si>
    <t>Tab 3: Disclosures, Sole Proprietor, Partnership, or Corporate Information-Other-Line- 5.3-3.L.55</t>
  </si>
  <si>
    <t>Tab 3: Disclosures, Sole Proprietor, Partnership, or Corporate Information-Other-Line- 5.4-3.L.56</t>
  </si>
  <si>
    <t>Tab 3: Disclosures, Sole Proprietor, Partnership, or Corporate Information-Other-Line- 5.5-3.L.57</t>
  </si>
  <si>
    <t>Tab 3: Disclosures, Sole Proprietor, Partnership, or Corporate Information-Other-Line- 5.6-3.L.58</t>
  </si>
  <si>
    <t>Tab 3: Disclosures, Sole Proprietor, Partnership, or Corporate Information-Other-Line- 5.7-3.L.59</t>
  </si>
  <si>
    <t>Tab 3: Disclosures, Sole Proprietor, Partnership, or Corporate Information-Other-Line- 5.8-3.L.60</t>
  </si>
  <si>
    <t>Tab 3: Disclosures, Sole Proprietor, Partnership, or Corporate Information-Total-Line- 5.1-3.M.53</t>
  </si>
  <si>
    <t>Tab 3: Disclosures, Sole Proprietor, Partnership, or Corporate Information-Total-Line- 5.2-3.M.54</t>
  </si>
  <si>
    <t>Tab 3: Disclosures, Sole Proprietor, Partnership, or Corporate Information-Total-Line- 5.3-3.M.55</t>
  </si>
  <si>
    <t>Tab 3: Disclosures, Sole Proprietor, Partnership, or Corporate Information-Total-Line- 5.4-3.M.56</t>
  </si>
  <si>
    <t>Tab 3: Disclosures, Sole Proprietor, Partnership, or Corporate Information-Total-Line- 5.5-3.M.57</t>
  </si>
  <si>
    <t>Tab 3: Disclosures, Sole Proprietor, Partnership, or Corporate Information-Total-Line- 5.6-3.M.58</t>
  </si>
  <si>
    <t>Tab 3: Disclosures, Sole Proprietor, Partnership, or Corporate Information-Total-Line- 5.7-3.M.59</t>
  </si>
  <si>
    <t>Tab 3: Disclosures, Sole Proprietor, Partnership, or Corporate Information-Total-Line- 5.8-3.M.60</t>
  </si>
  <si>
    <t>Tab 3: Disclosures, Five Highest Paid Salaries-Name-Line- 6.1-3.B.66</t>
  </si>
  <si>
    <t>Tab 3: Disclosures, Five Highest Paid Salaries-Name-Line- 6.2-3.B.67</t>
  </si>
  <si>
    <t>Tab 3: Disclosures, Five Highest Paid Salaries-Name-Line- 6.3-3.B.68</t>
  </si>
  <si>
    <t>Tab 3: Disclosures, Five Highest Paid Salaries-Name-Line- 6.4-3.B.69</t>
  </si>
  <si>
    <t>Tab 3: Disclosures, Five Highest Paid Salaries-Name-Line- 6.5-3.B.70</t>
  </si>
  <si>
    <t>Tab 3: Disclosures, Five Highest Paid Salaries-Title-Line- 6.1-3.C.66</t>
  </si>
  <si>
    <t>Tab 3: Disclosures, Five Highest Paid Salaries-Title-Line- 6.2-3.C.67</t>
  </si>
  <si>
    <t>Tab 3: Disclosures, Five Highest Paid Salaries-Title-Line- 6.3-3.C.68</t>
  </si>
  <si>
    <t>Tab 3: Disclosures, Five Highest Paid Salaries-Title-Line- 6.4-3.C.69</t>
  </si>
  <si>
    <t>Tab 3: Disclosures, Five Highest Paid Salaries-Title-Line- 6.5-3.C.70</t>
  </si>
  <si>
    <t>Tab 3: Disclosures, Five Highest Paid Salaries-% Time Devoted - Administrative-Line- 6.1-3.D.66</t>
  </si>
  <si>
    <t>Tab 3: Disclosures, Five Highest Paid Salaries-% Time Devoted - Administrative-Line- 6.2-3.D.67</t>
  </si>
  <si>
    <t>Tab 3: Disclosures, Five Highest Paid Salaries-% Time Devoted - Administrative-Line- 6.3-3.D.68</t>
  </si>
  <si>
    <t>Tab 3: Disclosures, Five Highest Paid Salaries-% Time Devoted - Administrative-Line- 6.4-3.D.69</t>
  </si>
  <si>
    <t>Tab 3: Disclosures, Five Highest Paid Salaries-% Time Devoted - Administrative-Line- 6.5-3.D.70</t>
  </si>
  <si>
    <t>Tab 3: Disclosures, Five Highest Paid Salaries-% Time Devoted-  Plant Operation, Maintenance, and Security-Line- 6.1-3.E.66</t>
  </si>
  <si>
    <t>Tab 3: Disclosures, Five Highest Paid Salaries-% Time Devoted-  Plant Operation, Maintenance, and Security-Line- 6.2-3.E.67</t>
  </si>
  <si>
    <t>Tab 3: Disclosures, Five Highest Paid Salaries-% Time Devoted-  Plant Operation, Maintenance, and Security-Line- 6.3-3.E.68</t>
  </si>
  <si>
    <t>Tab 3: Disclosures, Five Highest Paid Salaries-% Time Devoted-  Plant Operation, Maintenance, and Security-Line- 6.4-3.E.69</t>
  </si>
  <si>
    <t>Tab 3: Disclosures, Five Highest Paid Salaries-% Time Devoted-  Plant Operation, Maintenance, and Security-Line- 6.5-3.E.70</t>
  </si>
  <si>
    <t>Tab 3: Disclosures, Five Highest Paid Salaries-% Time Devoted - Medical Services-Line- 6.1-3.F.66</t>
  </si>
  <si>
    <t>Tab 3: Disclosures, Five Highest Paid Salaries-% Time Devoted - Medical Services-Line- 6.2-3.F.67</t>
  </si>
  <si>
    <t>Tab 3: Disclosures, Five Highest Paid Salaries-% Time Devoted - Medical Services-Line- 6.3-3.F.68</t>
  </si>
  <si>
    <t>Tab 3: Disclosures, Five Highest Paid Salaries-% Time Devoted - Medical Services-Line- 6.4-3.F.69</t>
  </si>
  <si>
    <t>Tab 3: Disclosures, Five Highest Paid Salaries-% Time Devoted - Medical Services-Line- 6.5-3.F.70</t>
  </si>
  <si>
    <t>Tab 3: Disclosures, Five Highest Paid Salaries-% Time Devoted - Other-Line- 6.1-3.G.66</t>
  </si>
  <si>
    <t>Tab 3: Disclosures, Five Highest Paid Salaries-% Time Devoted - Other-Line- 6.2-3.G.67</t>
  </si>
  <si>
    <t>Tab 3: Disclosures, Five Highest Paid Salaries-% Time Devoted - Other-Line- 6.3-3.G.68</t>
  </si>
  <si>
    <t>Tab 3: Disclosures, Five Highest Paid Salaries-% Time Devoted - Other-Line- 6.4-3.G.69</t>
  </si>
  <si>
    <t>Tab 3: Disclosures, Five Highest Paid Salaries-% Time Devoted - Other-Line- 6.5-3.G.70</t>
  </si>
  <si>
    <t>Tab 3: Disclosures, Five Highest Paid Salaries-Total Time (Must equal 100%)-Line- 6.1-3.H.66</t>
  </si>
  <si>
    <t>Tab 3: Disclosures, Five Highest Paid Salaries-Total Time (Must equal 100%)-Line- 6.2-3.H.67</t>
  </si>
  <si>
    <t>Tab 3: Disclosures, Five Highest Paid Salaries-Total Time (Must equal 100%)-Line- 6.3-3.H.68</t>
  </si>
  <si>
    <t>Tab 3: Disclosures, Five Highest Paid Salaries-Total Time (Must equal 100%)-Line- 6.4-3.H.69</t>
  </si>
  <si>
    <t>Tab 3: Disclosures, Five Highest Paid Salaries-Total Time (Must equal 100%)-Line- 6.5-3.H.70</t>
  </si>
  <si>
    <t>Tab 3: Disclosures, Five Highest Paid Salaries-Salary-Line- 6.1-3.I.66</t>
  </si>
  <si>
    <t>Tab 3: Disclosures, Five Highest Paid Salaries-Salary-Line- 6.2-3.I.67</t>
  </si>
  <si>
    <t>Tab 3: Disclosures, Five Highest Paid Salaries-Salary-Line- 6.3-3.I.68</t>
  </si>
  <si>
    <t>Tab 3: Disclosures, Five Highest Paid Salaries-Salary-Line- 6.4-3.I.69</t>
  </si>
  <si>
    <t>Tab 3: Disclosures, Five Highest Paid Salaries-Salary-Line- 6.5-3.I.70</t>
  </si>
  <si>
    <t>Tab 3: Disclosures, Five Highest Paid Salaries-Employee Benefits-Line- 6.1-3.J.66</t>
  </si>
  <si>
    <t>Tab 3: Disclosures, Five Highest Paid Salaries-Employee Benefits-Line- 6.2-3.J.67</t>
  </si>
  <si>
    <t>Tab 3: Disclosures, Five Highest Paid Salaries-Employee Benefits-Line- 6.3-3.J.68</t>
  </si>
  <si>
    <t>Tab 3: Disclosures, Five Highest Paid Salaries-Employee Benefits-Line- 6.4-3.J.69</t>
  </si>
  <si>
    <t>Tab 3: Disclosures, Five Highest Paid Salaries-Employee Benefits-Line- 6.5-3.J.70</t>
  </si>
  <si>
    <t>Tab 3: Disclosures, Five Highest Paid Salaries-Payroll Taxes-Line- 6.1-3.K.66</t>
  </si>
  <si>
    <t>Tab 3: Disclosures, Five Highest Paid Salaries-Payroll Taxes-Line- 6.2-3.K.67</t>
  </si>
  <si>
    <t>Tab 3: Disclosures, Five Highest Paid Salaries-Payroll Taxes-Line- 6.3-3.K.68</t>
  </si>
  <si>
    <t>Tab 3: Disclosures, Five Highest Paid Salaries-Payroll Taxes-Line- 6.4-3.K.69</t>
  </si>
  <si>
    <t>Tab 3: Disclosures, Five Highest Paid Salaries-Payroll Taxes-Line- 6.5-3.K.70</t>
  </si>
  <si>
    <t>Tab 3: Disclosures, Five Highest Paid Salaries-Workers' Comp.-Line- 6.1-3.L.66</t>
  </si>
  <si>
    <t>Tab 3: Disclosures, Five Highest Paid Salaries-Workers' Comp.-Line- 6.2-3.L.67</t>
  </si>
  <si>
    <t>Tab 3: Disclosures, Five Highest Paid Salaries-Workers' Comp.-Line- 6.3-3.L.68</t>
  </si>
  <si>
    <t>Tab 3: Disclosures, Five Highest Paid Salaries-Workers' Comp.-Line- 6.4-3.L.69</t>
  </si>
  <si>
    <t>Tab 3: Disclosures, Five Highest Paid Salaries-Workers' Comp.-Line- 6.5-3.L.70</t>
  </si>
  <si>
    <t>Tab 3: Disclosures, Five Highest Paid Salaries-Gr. Life/Health Ins.-Line- 6.1-3.M.66</t>
  </si>
  <si>
    <t>Tab 3: Disclosures, Five Highest Paid Salaries-Gr. Life/Health Ins.-Line- 6.2-3.M.67</t>
  </si>
  <si>
    <t>Tab 3: Disclosures, Five Highest Paid Salaries-Gr. Life/Health Ins.-Line- 6.3-3.M.68</t>
  </si>
  <si>
    <t>Tab 3: Disclosures, Five Highest Paid Salaries-Gr. Life/Health Ins.-Line- 6.4-3.M.69</t>
  </si>
  <si>
    <t>Tab 3: Disclosures, Five Highest Paid Salaries-Gr. Life/Health Ins.-Line- 6.5-3.M.70</t>
  </si>
  <si>
    <t>Tab 3: Disclosures, Five Highest Paid Salaries-Draw-Line- 6.1-3.N.66</t>
  </si>
  <si>
    <t>Tab 3: Disclosures, Five Highest Paid Salaries-Draw-Line- 6.2-3.N.67</t>
  </si>
  <si>
    <t>Tab 3: Disclosures, Five Highest Paid Salaries-Draw-Line- 6.3-3.N.68</t>
  </si>
  <si>
    <t>Tab 3: Disclosures, Five Highest Paid Salaries-Draw-Line- 6.4-3.N.69</t>
  </si>
  <si>
    <t>Tab 3: Disclosures, Five Highest Paid Salaries-Draw-Line- 6.5-3.N.70</t>
  </si>
  <si>
    <t>Tab 3: Disclosures, Five Highest Paid Salaries-Other-Line- 6.1-3.O.66</t>
  </si>
  <si>
    <t>Tab 3: Disclosures, Five Highest Paid Salaries-Other-Line- 6.2-3.O.67</t>
  </si>
  <si>
    <t>Tab 3: Disclosures, Five Highest Paid Salaries-Other-Line- 6.3-3.O.68</t>
  </si>
  <si>
    <t>Tab 3: Disclosures, Five Highest Paid Salaries-Other-Line- 6.4-3.O.69</t>
  </si>
  <si>
    <t>Tab 3: Disclosures, Five Highest Paid Salaries-Other-Line- 6.5-3.0.70</t>
  </si>
  <si>
    <t>Tab 3: Disclosures, Five Highest Paid Salaries-Total-Line- 6.1-3.P.66</t>
  </si>
  <si>
    <t>Tab 3: Disclosures, Five Highest Paid Salaries-Total-Line- 6.2-3.P.67</t>
  </si>
  <si>
    <t>Tab 3: Disclosures, Five Highest Paid Salaries-Total-Line- 6.3-3.P.68</t>
  </si>
  <si>
    <t>Tab 3: Disclosures, Five Highest Paid Salaries-Total-Line- 6.4-3.P.69</t>
  </si>
  <si>
    <t>Tab 3: Disclosures, Five Highest Paid Salaries-Total-Line- 6.5-3.P.70</t>
  </si>
  <si>
    <t>Tab 4: Profit Loss, Gross Income-Private- Reported Amount-Line- 1.1/  Account 3021.1-4.D.8</t>
  </si>
  <si>
    <t>Tab 4: Profit Loss, Gross Income-DTA- Reported Amount-Line- 1.2/  Account 3022.5-4.D.9</t>
  </si>
  <si>
    <t>Tab 4: Profit Loss, Gross Income-MA DTA Patient Resource Income- Reported Amount-Line- 1.3/  Account 3022.6-4.D.10</t>
  </si>
  <si>
    <t>Tab 4: Profit Loss, Gross Income-Non-MA DTA- Reported Amount-Line- 1.4/  Account 3022.7-4.D.11</t>
  </si>
  <si>
    <t>Tab 4: Profit Loss, Gross Income-MA Commission for the Blind- Reported Amount-Line- 1.5/  Account 3023.1-4.D.12</t>
  </si>
  <si>
    <t>Tab 4: Profit Loss, Gross Income-VA and Other Public- Reported Amount-Line- 1.6/  Account 3023.2-4.D.13</t>
  </si>
  <si>
    <t>Tab 4: Profit Loss, Gross Income-Adult Day Care Income- Reported Amount-Line- 1.7/  Account 3025.3-4.D.14</t>
  </si>
  <si>
    <t>Tab 4: Profit Loss, Gross Income-Other Non-Nursing Income- Reported Amount-Line- 1.8/  Account 3026.2-4.D.15</t>
  </si>
  <si>
    <t>Tab 4: Profit Loss, Gross Income-COVID-Related Supplemental Payments- Reported Amount-Line- 1.9-4.D.16</t>
  </si>
  <si>
    <t>Tab 4: Profit Loss, Gross Income-Private- Reported Amount-Line- 1.1/  Account 3031.1-4.D.18</t>
  </si>
  <si>
    <t>Tab 4: Profit Loss, Gross Income-Medicaid (DMA)- Reported Amount-Line- 1.11/  Account 3032.5-4.D.19</t>
  </si>
  <si>
    <t>Tab 4: Profit Loss, Gross Income-Non-MA Medicaid- Reported Amount-Line- 1.12/  Account 3032.7-4.D.20</t>
  </si>
  <si>
    <t>Tab 4: Profit Loss, Gross Income-MA Commission for the Blind- Reported Amount-Line- 1.13/  Account 3033.1-4.D.21</t>
  </si>
  <si>
    <t>Tab 4: Profit Loss, Gross Income-VA &amp; Other Public- Reported Amount-Line- 1.14/  Account 3033.2-4.D.22</t>
  </si>
  <si>
    <t>Tab 4: Profit Loss, Gross Income-Total Ancillary Services- Reported Amount-Line- 1.1/  Account 3030-4.D.23</t>
  </si>
  <si>
    <t>Tab 4: Profit Loss, Gross Income-Endowment &amp; Other Nonrecoverable **- Reported Amount-Line- 1.15/  Account 3120-4.D.25</t>
  </si>
  <si>
    <t>Tab 4: Profit Loss, Gross Income-Laundry Recoverable Income- Reported Amount-Line- 1.16/  Account 3140-4.D.26</t>
  </si>
  <si>
    <t>Tab 4: Profit Loss, Gross Income-Vending Machines Recoverable Income- Reported Amount-Line- 1.17/  Account 3150-4.D.27</t>
  </si>
  <si>
    <t>Tab 4: Profit Loss, Gross Income-Bad Debt Recovery - Reported Amount-Line- 1.18/  Account 3160-4.D.28</t>
  </si>
  <si>
    <t>Tab 4: Profit Loss, Gross Income-Prior Year Retroactive Adjustment- Reported Amount-Line- 1.19/  Account 3170-4.D.29</t>
  </si>
  <si>
    <t>Tab 4: Profit Loss, Gross Income-Interest Income- Reported Amount-Line- 1.2/  Account 3180-4.D.30</t>
  </si>
  <si>
    <t>Tab 4: Profit Loss, Gross Income-Operating Costs Recoverable- Reported Amount-Line- 1.21/  Account 3194-4.D.31</t>
  </si>
  <si>
    <t>Tab 4: Profit Loss, Gross Income-Fixed Costs Recoverable- Reported Amount-Line- 1.22/  Account 3196-4.D.32</t>
  </si>
  <si>
    <t>Tab 4: Profit Loss, Gross Income-Total Miscellaneous and Recoverable Income- Reported Amount-Line- 1.2/  Account 3130-4.D.33</t>
  </si>
  <si>
    <t>Tab 4: Profit Loss, Gross Income-Total Gross Income- Reported Amount-Line- 100/  Account 3000.0-4.D.34</t>
  </si>
  <si>
    <t>Tab 4: Profit Loss, Expenses-Administrative/Responsible Person Salaries- Reported Expenses-Line- 2.1/ Account 4110.1-4.D.40</t>
  </si>
  <si>
    <t>Tab 4: Profit Loss, Expenses-Officer Salaries*- Reported Expenses-Line- 2.2/ Account 4125.1-4.D.41</t>
  </si>
  <si>
    <t>Tab 4: Profit Loss, Expenses-Clerical Salaries (Use Table 2A to Right to Itemize Salaries)- Reported Expenses-Line- 2.3/ Account 4140.1-4.D.43</t>
  </si>
  <si>
    <t>Tab 4: Profit Loss, Expenses-Electronic Data Processing, Payroll, and Bookkeeping Services- Reported Expenses-Line- 2.4/ Account 4150.3-4.D.44</t>
  </si>
  <si>
    <t>Tab 4: Profit Loss, Expenses-Management Fees - Reported Expenses-Line- 2.5/ Account 4160.3-4.D.45</t>
  </si>
  <si>
    <t>Tab 4: Profit Loss, Expenses-Management Consultants*- Reported Expenses-Line- 2.6/ Account 4160.6-4.D.46</t>
  </si>
  <si>
    <t>Tab 4: Profit Loss, Expenses-Total Other Expenses- Reported Expenses-Line- 2.1/ Account 4130.1-4.D.47</t>
  </si>
  <si>
    <t>Tab 4: Profit Loss, Expenses-Total Administrative Expenses- Reported Expenses-Line- 2.2/ Account 4100-4.D.48</t>
  </si>
  <si>
    <t>Tab 4: Profit Loss, Expenses-Office Supplies- Reported Expenses-Line- 2.7/ Account 4250.5-4.D.50</t>
  </si>
  <si>
    <t>Tab 4: Profit Loss, Expenses-Phone- Reported Expenses-Line- 2.8/ Account 4261.5-4.D.52</t>
  </si>
  <si>
    <t>Tab 4: Profit Loss, Expenses-Directory Advertising- Reported Expenses-Line- 2.9/ Account 4262.6-4.D.53</t>
  </si>
  <si>
    <t>Tab 4: Profit Loss, Expenses-Total Telephone Expenses- Reported Expenses-Line- 2.3/ Account 4260-4.D.54</t>
  </si>
  <si>
    <t>Tab 4: Profit Loss, Expenses-Motor Vehicle Expense*- Reported Expenses-Line- 2.10/ Account 4275.5-4.D.56</t>
  </si>
  <si>
    <t>Tab 4: Profit Loss, Expenses-Conventions and Meetings- Reported Expenses-Line- 2.11/ Account 4280.5-4.D.57</t>
  </si>
  <si>
    <t>Tab 4: Profit Loss, Expenses-Total Travel Expenses- Reported Expenses-Line- 2.4/ Account 4270.5-4.D.58</t>
  </si>
  <si>
    <t>Tab 4: Profit Loss, Expenses-Help Wanted- Reported Expenses-Line- 2.12/ Account 4295.7-4.D.60</t>
  </si>
  <si>
    <t>Tab 4: Profit Loss, Expenses-Promotional- Reported Expenses-Line- 2.13/ Account 4298.7-4.D.61</t>
  </si>
  <si>
    <t>Tab 4: Profit Loss, Expenses-Total Advertising Expenses- Reported Expenses-Line- 2.5/ Account 4290-4.D.62</t>
  </si>
  <si>
    <t>Tab 4: Profit Loss, Expenses-Licenses and Dues: Patient Care Related Portion- Reported Expenses-Line- 2.14/ Account 4301.7-4.D.64</t>
  </si>
  <si>
    <t>Tab 4: Profit Loss, Expenses-Licenses and Dues: Not Related to Patient Care- Reported Expenses-Line- 2.15/ Account 4302.3-4.D.65</t>
  </si>
  <si>
    <t>Tab 4: Profit Loss, Expenses-Total Licenses and Dues Expenses- Reported Expenses-Line- 2.6/ Account 4300-4.D.66</t>
  </si>
  <si>
    <t>Tab 4: Profit Loss, Expenses-Staff Development: Coordinator Salary- Reported Expenses-Line- 2.16/ Account 4306.1-4.D.68</t>
  </si>
  <si>
    <t>Tab 4: Profit Loss, Expenses-Administration Training- Reported Expenses-Line- 2.17/ Account 4306.2-4.D.69</t>
  </si>
  <si>
    <t>Tab 4: Profit Loss, Expenses-Other Required Education - Reported Expenses-Line- 2.18/ Account 4306.3-4.D.70</t>
  </si>
  <si>
    <t>Tab 4: Profit Loss, Expenses-Job Related Education- Reported Expenses-Line- 2.19/ Account 4306.4-4.D.71</t>
  </si>
  <si>
    <t>Tab 4: Profit Loss, Expenses-Total Education and Training Expenses- Reported Expenses-Line- 2.7/ Account 4305-4.D.72</t>
  </si>
  <si>
    <t>Tab 4: Profit Loss, Expenses-Employee Benefits - Pensions **- Reported Expenses-Line- 2.2/ Account 4310.1-4.D.74</t>
  </si>
  <si>
    <t>Tab 4: Profit Loss, Expenses-Employee Benefits - Other- Reported Expenses-Line- 2.21/ Account 4310.2-4.D.75</t>
  </si>
  <si>
    <t>Tab 4: Profit Loss, Expenses-Officer Profit Sharing and Other Benefits- Reported Expenses-Line- 2.22/ Account 4339.2-4.D.76</t>
  </si>
  <si>
    <t>Tab 4: Profit Loss, Expenses-Total Employee Benefits- Reported Expenses-Line- 2.8/ Account 4310-4.D.77</t>
  </si>
  <si>
    <t>Tab 4: Profit Loss, Expenses-Accounting: Appeal Services- Reported Expenses-Line- 2.23/ Account 4350.3-4.D.79</t>
  </si>
  <si>
    <t>Tab 4: Profit Loss, Expenses-Accounting: Other (Use Table 2B to Right to Itemize Expenses)- Reported Expenses-Line- 2.24/ Account 4360.3-4.D.80</t>
  </si>
  <si>
    <t>Tab 4: Profit Loss, Expenses-Total Accounting Expenses- Reported Expenses-Line- 2.9/ Account 4340-4.D.81</t>
  </si>
  <si>
    <t>Tab 4: Profit Loss, Expenses-Legal: Appeal Service- Reported Expenses-Line- 2.25/ Account 4380.3-4.D.83</t>
  </si>
  <si>
    <t>Tab 4: Profit Loss, Expenses-Legal: Division of Administrative Law Appeals - Filing Fees- Reported Expenses-Line- 2.26/ Account 4385.7-4.D.84</t>
  </si>
  <si>
    <t>Tab 4: Profit Loss, Expenses-Other Legal- Reported Expenses-Line- 2.27/ Account 4390.7-4.D.85</t>
  </si>
  <si>
    <t>Tab 4: Profit Loss, Expenses-Total Legal Expenses- Reported Expenses-Line- 2.1/ Account 4370-4.D.86</t>
  </si>
  <si>
    <t>Tab 4: Profit Loss, Expenses-Payroll Taxes - Other- Reported Expenses-Line- 2.28/ Account 4411.1-4.D.88</t>
  </si>
  <si>
    <t>Tab 4: Profit Loss, Expenses-Payroll Taxes - Officers- Reported Expenses-Line- 2.29/ Account 4411.2-4.D.89</t>
  </si>
  <si>
    <t>Tab 4: Profit Loss, Expenses-Total Payroll Taxes- Reported Expenses-Line- 2.11/ Account 4400-4.D.90</t>
  </si>
  <si>
    <t>Tab 4: Profit Loss, Expenses-Insurance: Department of Unemployment Assistance Claims (DUA) - A&amp;G Portion- Reported Expenses-Line- 2.30/ Account 4428.7-4.D.92</t>
  </si>
  <si>
    <t>Tab 4: Profit Loss, Expenses-Insurance: Malpractice and General Liability *- Reported Expenses-Line- 2.31/ Account 4431.7-4.D.93</t>
  </si>
  <si>
    <t>Tab 4: Profit Loss, Expenses-Key Person Insurance- Reported Expenses-Line- 2.32/ Account 4432.7-4.D.94</t>
  </si>
  <si>
    <t>Tab 4: Profit Loss, Expenses-Insurance: Building Improvements and Equipment- Reported Expenses-Line- 2.33/ Account 4590.8-4.D.95</t>
  </si>
  <si>
    <t>Tab 4: Profit Loss, Expenses-Workers' Comp - Other- Reported Expenses-Line- 2.34/ Account 4424.1-4.D.96</t>
  </si>
  <si>
    <t>Tab 4: Profit Loss, Expenses-Workers' Comp - Officers- Reported Expenses-Line- 2.35/ Account 4424.2-4.D.97</t>
  </si>
  <si>
    <t>Tab 4: Profit Loss, Expenses-Group Life/Health - Other- Reported Expenses-Line- 2.36/ Account 4426.1-4.D.98</t>
  </si>
  <si>
    <t>Tab 4: Profit Loss, Expenses-Group Life/Health - Officers- Reported Expenses-Line- 2.37/ Account 4426.2-4.D.99</t>
  </si>
  <si>
    <t>Tab 4: Profit Loss, Expenses-Total Insurance Expenses- Reported Expenses-Line- 2.12/ Account 4420-4.D.100</t>
  </si>
  <si>
    <t>Tab 4: Profit Loss, Expenses-Interest on Late Payments, Penalties- Reported Expenses-Line- 2.38/ Account 4415-4.D.101</t>
  </si>
  <si>
    <t>Tab 4: Profit Loss, Expenses-Interest on Working Capital- Reported Expenses-Line- 2.39/ Account 4430-4.D.102</t>
  </si>
  <si>
    <t>Tab 4: Profit Loss, Expenses-Pre-Opening Expenses- Reported Expenses-Line- 2.40/ Account 4435-4.D.103</t>
  </si>
  <si>
    <t>Tab 4: Profit Loss, Expenses-Other Operating Expenses (Use Table 2C to Right to Itemize Expenses)- Reported Expenses-Line- 2.41/ Account 4443-4.D.104</t>
  </si>
  <si>
    <t>Tab 4: Profit Loss, Expenses-Total General Supplies and Expenses- Reported Expenses-Line- 2.13/ Account 4200-4.D.105</t>
  </si>
  <si>
    <t>Tab 4: Profit Loss, Expenses-Real Estate Taxes- Reported Expenses-Line- 2.42/ Account 4510.8-4.D.106</t>
  </si>
  <si>
    <t>Tab 4: Profit Loss, Expenses-Personal Property Taxes*- Reported Expenses-Line- 2.43/ Account 4515.8-4.D.107</t>
  </si>
  <si>
    <t>Tab 4: Profit Loss, Expenses-Interest Long-Term (See Mortgages &amp; Notes Schedule)- Reported Expenses-Line- 2.44/ Account 4520.8-4.D.108</t>
  </si>
  <si>
    <t>Tab 4: Profit Loss, Expenses-Rent - Real Property- Reported Expenses-Line- 2.45/ Account 4535.8-4.D.109</t>
  </si>
  <si>
    <t>Tab 4: Profit Loss, Expenses-Other Rent (Use Table 2D to Right to Itemize Expenses)- Reported Expenses-Line- 2.46/ Account 4538.8-4.D.110</t>
  </si>
  <si>
    <t>Tab 4: Profit Loss, Expenses-Depreciation - Building- Reported Expenses-Line- 2.47/ Account 4550.8-4.D.111</t>
  </si>
  <si>
    <t>Tab 4: Profit Loss, Expenses-Depreciation - Building Improvements- Reported Expenses-Line- 2.48/ Account 4565.8-4.D.112</t>
  </si>
  <si>
    <t>Tab 4: Profit Loss, Expenses-Depreciation - Leasehold Improvements- Reported Expenses-Line- 2.49/ Account 4567.8-4.D.113</t>
  </si>
  <si>
    <t>Tab 4: Profit Loss, Expenses-Depreciation - Other Improvements- Reported Expenses-Line- 2.50/ Account 4568.8-4.D.114</t>
  </si>
  <si>
    <t>Tab 4: Profit Loss, Expenses-Depreciation - Equipment- Reported Expenses-Line- 2.51/ Account 4570.8-4.D.115</t>
  </si>
  <si>
    <t>Tab 4: Profit Loss, Expenses-Depreciation - Software/Limited Life Assets- Reported Expenses-Line- 2.52/ Account 4585.8-4.D.116</t>
  </si>
  <si>
    <t>Tab 4: Profit Loss, Expenses-Total Fixed Costs- Reported Expenses-Line- 2.14/ Account 4540-4.D.117</t>
  </si>
  <si>
    <t>Tab 4: Profit Loss, Expenses-Plant Operations, Maintenance &amp; Security - Salaries- Reported Expenses-Line- 2.53/ Account 5105.1-4.D.119</t>
  </si>
  <si>
    <t>Tab 4: Profit Loss, Expenses-Plant Operations, Maintenance &amp; Security - Purchased Service- Reported Expenses-Line- 2.54/ Account 5110.3-4.D.120</t>
  </si>
  <si>
    <t>Tab 4: Profit Loss, Expenses-Plant Operations, Maintenance &amp; Security - Supplies and Expenses- Reported Expenses-Line- 2.55/ Account 5115.5-4.D.121</t>
  </si>
  <si>
    <t>Tab 4: Profit Loss, Expenses-Plant Operations, Maintenance &amp; Security - Utilities- Reported Expenses-Line- 2.56/ Account 5120.5-4.D.122</t>
  </si>
  <si>
    <t>Tab 4: Profit Loss, Expenses-Plant Operations, Maintenance &amp; Security - Repairs- Reported Expenses-Line- 2.57/ Account 5130.7-4.D.123</t>
  </si>
  <si>
    <t>Tab 4: Profit Loss, Expenses-Total Plant Operation, Maintenance &amp; Security- Reported Expenses-Line- 2.15/ Account 5100-4.D.124</t>
  </si>
  <si>
    <t>Tab 4: Profit Loss, Expenses-Dietary - Salaries- Reported Expenses-Line- 2.58/ Account 5205.1-4.D.126</t>
  </si>
  <si>
    <t>Tab 4: Profit Loss, Expenses-Dietary - Food- Reported Expenses-Line- 2.59/ Account 5220.5-4.D.127</t>
  </si>
  <si>
    <t>Tab 4: Profit Loss, Expenses-Dietary - Purchased Service- Reported Expenses-Line- 2.60/ Account 5221.3-4.D.128</t>
  </si>
  <si>
    <t>Tab 4: Profit Loss, Expenses-Dietician - Salary- Reported Expenses-Line- 2.61/ Account 5231.1-4.D.129</t>
  </si>
  <si>
    <t>Tab 4: Profit Loss, Expenses-Dietician - Purchased Service- Reported Expenses-Line- 2.62/ Account 5233.3-4.D.130</t>
  </si>
  <si>
    <t>Tab 4: Profit Loss, Expenses-Dietary - Supplies and Expenses- Reported Expenses-Line- 2.63/ Account 5235.5-4.D.131</t>
  </si>
  <si>
    <t>Tab 4: Profit Loss, Expenses-Total Dietary- Reported Expenses-Line- 2.1600/ Account 5200-4.D.132</t>
  </si>
  <si>
    <t>Tab 4: Profit Loss, Expenses-Laundry - Salaries- Reported Expenses-Line- 2.64/ Account 5310.1-4.D.134</t>
  </si>
  <si>
    <t>Tab 4: Profit Loss, Expenses-Laundry - Purchased Service- Reported Expenses-Line- 2.65/ Account 5320.3-4.D.135</t>
  </si>
  <si>
    <t>Tab 4: Profit Loss, Expenses-Laundry - Supplies and Expenses- Reported Expenses-Line- 2.66/ Account 5330.5-4.D.136</t>
  </si>
  <si>
    <t>Tab 4: Profit Loss, Expenses-Laundry - Linen and Bedding- Reported Expenses-Line- 2.67/ Account 5340.5-4.D.137</t>
  </si>
  <si>
    <t>Tab 4: Profit Loss, Expenses-Total Laundry- Reported Expenses-Line- 2.1700/ Account 5300-4.D.138</t>
  </si>
  <si>
    <t>Tab 4: Profit Loss, Expenses-Housekeeping - Salaries- Reported Expenses-Line- 2.68/ Account 5410.1-4.D.140</t>
  </si>
  <si>
    <t>Tab 4: Profit Loss, Expenses-Housekeeping -Purchased Service- Reported Expenses-Line- 2.69/ Account 5415.3-4.D.141</t>
  </si>
  <si>
    <t>Tab 4: Profit Loss, Expenses-Housekeeping -Supplies and Expenses- Reported Expenses-Line- 2.70/ Account 5420.5-4.D.142</t>
  </si>
  <si>
    <t>Tab 4: Profit Loss, Expenses-Total Housekeeping- Reported Expenses-Line- 2.1800/ Account 5400-4.D.143</t>
  </si>
  <si>
    <t>Tab 4: Profit Loss, Expenses-RN Salaries- Reported Expenses-Line- 2.71/ Account 6030.1-4.D.146</t>
  </si>
  <si>
    <t>Tab 4: Profit Loss, Expenses-RN Purchased Service- Reported Expenses-Line- 2.72/ Account 6035.3-4.D.147</t>
  </si>
  <si>
    <t>Tab 4: Profit Loss, Expenses-LPN Salaries- Reported Expenses-Line- 2.73/ Account 6041.1-4.D.149</t>
  </si>
  <si>
    <t>Tab 4: Profit Loss, Expenses-LPN Purchased Service- Reported Expenses-Line- 2.74/ Account 6042.3-4.D.150</t>
  </si>
  <si>
    <t>Tab 4: Profit Loss, Expenses-Nurses Aides Salaries- Reported Expenses-Line- 2.75/ Account 6051.1-4.D.152</t>
  </si>
  <si>
    <t>Tab 4: Profit Loss, Expenses-Nurses Aides Purchased Service- Reported Expenses-Line- 2.76/ Account 6052.3-4.D.153</t>
  </si>
  <si>
    <t>Tab 4: Profit Loss, Expenses-Total Nursing- Reported Expenses-Line- 2.1900/ Account 6000-4.D.154</t>
  </si>
  <si>
    <t>Tab 4: Profit Loss, Expenses-Quality Assurance Professional- Reported Expenses-Line- 2.77/ Account 6504.1-4.D.156</t>
  </si>
  <si>
    <t>Tab 4: Profit Loss, Expenses-Community Support Coordinator- Reported Expenses-Line- 2.78/ Account 6507.1-4.D.157</t>
  </si>
  <si>
    <t>Tab 4: Profit Loss, Expenses-Employee Physicals- Reported Expenses-Line- 2.79/ Account 6514.3-4.D.159</t>
  </si>
  <si>
    <t>Tab 4: Profit Loss, Expenses-Other Medical Services Expenses (Use Table 2E to Right to Itemize Expenses)- Reported Expenses-Line- 2.80/ Account 6515.3-4.D.160</t>
  </si>
  <si>
    <t>Tab 4: Profit Loss, Expenses-Total Physicians' Services- Reported Expenses-Line- 2.2/ Account 6510-4.D.161</t>
  </si>
  <si>
    <t>Tab 4: Profit Loss, Expenses-Legend Drugs- Reported Expenses-Line- 2.81/ Account 6520.5-4.D.163</t>
  </si>
  <si>
    <t>Tab 4: Profit Loss, Expenses-House Supplies Not Resold- Reported Expenses-Line- 2.82/ Account 6522.5-4.D.164</t>
  </si>
  <si>
    <t>Tab 4: Profit Loss, Expenses-Resold to Private Patients- Reported Expenses-Line- 2.83/ Account 6523.5-4.D.165</t>
  </si>
  <si>
    <t>Tab 4: Profit Loss, Expenses-Total Medical Supplies and Drugs- Reported Expenses-Line- 2.2100/ Account 6520-4.D.166</t>
  </si>
  <si>
    <t>Tab 4: Profit Loss, Expenses-Pharmacy Consultant- Reported Expenses-Line- 2.84/ Account 6530-4.D.167</t>
  </si>
  <si>
    <t>Tab 4: Profit Loss, Expenses-Social Service Worker (Including Behavioral Health)- Reported Expenses-Line- 2.85/ Account 6540-4.D.168</t>
  </si>
  <si>
    <t>Tab 4: Profit Loss, Expenses-Total Medical Services- Reported Expenses-Line- 2.2200/ Account 6500-4.D.169</t>
  </si>
  <si>
    <t>Tab 4: Profit Loss, Expenses-Indirect Restorative Therapy Salaries- Reported Expenses-Line- 2.86/ Account 7011.1-4.D.172</t>
  </si>
  <si>
    <t>Tab 4: Profit Loss, Expenses-Direct Restorative Therapy Salaries- Reported Expenses-Line- 2.87/ Account 7012.1-4.D.173</t>
  </si>
  <si>
    <t>Tab 4: Profit Loss, Expenses-Direct Restorative Therapy Benefits- Reported Expenses-Line- 2.88/ Account 7012.2-4.D.174</t>
  </si>
  <si>
    <t>Tab 4: Profit Loss, Expenses-Indirect Restorative Therapy Consultants- Reported Expenses-Line- 2.89/ Account 7013.3-4.D.175</t>
  </si>
  <si>
    <t>Tab 4: Profit Loss, Expenses-Direct Restorative Therapy Consultants- Reported Expenses-Line- 2.90/ Account 7014.3-4.D.176</t>
  </si>
  <si>
    <t>Tab 4: Profit Loss, Expenses-Total Restorative Therapy- Reported Expenses-Line- 2.2300/ Account 7010-4.D.177</t>
  </si>
  <si>
    <t>Tab 4: Profit Loss, Expenses-Recreational Therapy - Salaries- Reported Expenses-Line- 2.91/ Account 7021.1-4.D.179</t>
  </si>
  <si>
    <t>Tab 4: Profit Loss, Expenses-Recreational Therapy - Purchased Service- Reported Expenses-Line- 2.92/ Account 7022.3-4.D.180</t>
  </si>
  <si>
    <t>Tab 4: Profit Loss, Expenses-Recreational Therapy - Supplies and Expenses- Reported Expenses-Line- 2.93/ Account 7023.5-4.D.181</t>
  </si>
  <si>
    <t>Tab 4: Profit Loss, Expenses-Recreational Therapy - Transportation- Reported Expenses-Line- 2.94/ Account 7024.8-4.D.182</t>
  </si>
  <si>
    <t>Tab 4: Profit Loss, Expenses-Total Recreational Therapy- Reported Expenses-Line- 2.2400/ Account 7020-4.D.183</t>
  </si>
  <si>
    <t>Tab 4: Profit Loss, Expenses-Total Restorative &amp; Recreational Therapy- Reported Expenses-Line- 2.25/ Account 7000-4.D.184</t>
  </si>
  <si>
    <t>Tab 4: Profit Loss, Expenses-Bad Accounts - Refunds, Taxes, Day Care- Reported Expenses-Line- 2.95/ Account 8010-4.D.186</t>
  </si>
  <si>
    <t>Tab 4: Profit Loss, Expenses-Fines, Late Charges, and Penalties- Reported Expenses-Line- 2.96/ Account 8015-4.D.187</t>
  </si>
  <si>
    <t>Tab 4: Profit Loss, Expenses-State &amp; Federal Income Taxes- Reported Expenses-Line- 2.97/ Account 8025.5-4.D.188</t>
  </si>
  <si>
    <t>Tab 4: Profit Loss, Expenses-Massachusetts Excise Tax  - Reported Expenses-Line- 2.98/ Account 8027.7-4.D.189</t>
  </si>
  <si>
    <t>Tab 4: Profit Loss, Expenses-Refunds and Allowances- Reported Expenses-Line- 2.99/ Account 8030-4.D.190</t>
  </si>
  <si>
    <t>Tab 4: Profit Loss, Expenses-Adult Day Care Costs*- Reported Expenses-Line- 2.101/ Account 8040-4.D.191</t>
  </si>
  <si>
    <t>Tab 4: Profit Loss, Expenses-Other Non-Nursing Costs*- Reported Expenses-Line- 2.102/ Account 8065-4.D.192</t>
  </si>
  <si>
    <t>Tab 4: Profit Loss, Expenses-Total Bad Accts.-Taxes-Refunds-Day Care- Reported Expenses-Line- 2.26/ Account 8000-4.D.193</t>
  </si>
  <si>
    <t>Tab 4: Profit Loss, Expenses-Total Expenses- Reported Expenses-Line- 200/ Account 4000.0-4.D.194</t>
  </si>
  <si>
    <t>Tab 4: Profit Loss, Expenses-Administrative/Responsible Person Salaries-  Self Disallowed Expenses  (9945.0)   -Line- 2.1/ Account 4110.1-4.E.40</t>
  </si>
  <si>
    <t>Tab 4: Profit Loss, Expenses-Clerical Salaries (Use Table 2A to Right to Itemize Salaries)-  Self Disallowed Expenses  (9945.0)   -Line- 2.3/ Account 4140.1-4.E.43</t>
  </si>
  <si>
    <t>Tab 4: Profit Loss, Expenses-Electronic Data Processing, Payroll, and Bookkeeping Services-  Self Disallowed Expenses  (9945.0)   -Line- 2.4/ Account 4150.3-4.E.44</t>
  </si>
  <si>
    <t>Tab 4: Profit Loss, Expenses-Total Other Expenses-  Self Disallowed Expenses  (9945.0)   -Line- 2.1/ Account 4130.1-4.E.47</t>
  </si>
  <si>
    <t>Tab 4: Profit Loss, Expenses-Total Administrative Expenses-  Self Disallowed Expenses  (9945.0)   -Line- 2.2/ Account 4100-4.E.48</t>
  </si>
  <si>
    <t>Tab 4: Profit Loss, Expenses-Office Supplies-  Self Disallowed Expenses  (9945.0)   -Line- 2.7/ Account 4250.5-4.E.50</t>
  </si>
  <si>
    <t>Tab 4: Profit Loss, Expenses-Phone-  Self Disallowed Expenses  (9945.0)   -Line- 2.8/ Account 4261.5-4.E.52</t>
  </si>
  <si>
    <t>Tab 4: Profit Loss, Expenses-Total Telephone Expenses-  Self Disallowed Expenses  (9945.0)   -Line- 2.3/ Account 4260-4.E.54</t>
  </si>
  <si>
    <t>Tab 4: Profit Loss, Expenses-Motor Vehicle Expense*-  Self Disallowed Expenses  (9945.0)   -Line- 2.10/ Account 4275.5-4.E.56</t>
  </si>
  <si>
    <t>Tab 4: Profit Loss, Expenses-Conventions and Meetings-  Self Disallowed Expenses  (9945.0)   -Line- 2.11/ Account 4280.5-4.E.57</t>
  </si>
  <si>
    <t>Tab 4: Profit Loss, Expenses-Total Travel Expenses-  Self Disallowed Expenses  (9945.0)   -Line- 2.4/ Account 4270.5-4.E.58</t>
  </si>
  <si>
    <t>Tab 4: Profit Loss, Expenses-Help Wanted-  Self Disallowed Expenses  (9945.0)   -Line- 2.12/ Account 4295.7-4.E.60</t>
  </si>
  <si>
    <t>Tab 4: Profit Loss, Expenses-Total Advertising Expenses-  Self Disallowed Expenses  (9945.0)   -Line- 2.5/ Account 4290-4.E.62</t>
  </si>
  <si>
    <t>Tab 4: Profit Loss, Expenses-Licenses and Dues: Patient Care Related Portion-  Self Disallowed Expenses  (9945.0)   -Line- 2.14/ Account 4301.7-4.E.64</t>
  </si>
  <si>
    <t>Tab 4: Profit Loss, Expenses-Total Licenses and Dues Expenses-  Self Disallowed Expenses  (9945.0)   -Line- 2.6/ Account 4300-4.E.66</t>
  </si>
  <si>
    <t>Tab 4: Profit Loss, Expenses-Staff Development: Coordinator Salary-  Self Disallowed Expenses  (9945.0)   -Line- 2.16/ Account 4306.1-4.E.68</t>
  </si>
  <si>
    <t>Tab 4: Profit Loss, Expenses-Administration Training-  Self Disallowed Expenses  (9945.0)   -Line- 2.17/ Account 4306.2-4.E.69</t>
  </si>
  <si>
    <t>Tab 4: Profit Loss, Expenses-Other Required Education -  Self Disallowed Expenses  (9945.0)   -Line- 2.18/ Account 4306.3-4.E.70</t>
  </si>
  <si>
    <t>Tab 4: Profit Loss, Expenses-Job Related Education-  Self Disallowed Expenses  (9945.0)   -Line- 2.19/ Account 4306.4-4.E.71</t>
  </si>
  <si>
    <t>Tab 4: Profit Loss, Expenses-Total Education and Training Expenses-  Self Disallowed Expenses  (9945.0)   -Line- 2.7/ Account 4305-4.E.72</t>
  </si>
  <si>
    <t>Tab 4: Profit Loss, Expenses-Employee Benefits - Pensions **-  Self Disallowed Expenses  (9945.0)   -Line- 2.2/ Account 4310.1-4.E.74</t>
  </si>
  <si>
    <t>Tab 4: Profit Loss, Expenses-Employee Benefits - Other-  Self Disallowed Expenses  (9945.0)   -Line- 2.21/ Account 4310.2-4.E.75</t>
  </si>
  <si>
    <t>Tab 4: Profit Loss, Expenses-Total Employee Benefits-  Self Disallowed Expenses  (9945.0)   -Line- 2.8/ Account 4310-4.E.77</t>
  </si>
  <si>
    <t>Tab 4: Profit Loss, Expenses-Accounting: Other (Use Table 2B to Right to Itemize Expenses)-  Self Disallowed Expenses  (9945.0)   -Line- 2.24/ Account 4360.3-4.E.80</t>
  </si>
  <si>
    <t>Tab 4: Profit Loss, Expenses-Total Accounting Expenses-  Self Disallowed Expenses  (9945.0)   -Line- 2.9/ Account 4340-4.E.81</t>
  </si>
  <si>
    <t>Tab 4: Profit Loss, Expenses-Payroll Taxes - Other-  Self Disallowed Expenses  (9945.0)   -Line- 2.28/ Account 4411.1-4.E.88</t>
  </si>
  <si>
    <t>Tab 4: Profit Loss, Expenses-Total Payroll Taxes-  Self Disallowed Expenses  (9945.0)   -Line- 2.11/ Account 4400-4.E.90</t>
  </si>
  <si>
    <t>Tab 4: Profit Loss, Expenses-Insurance: Department of Unemployment Assistance Claims (DUA) - A&amp;G Portion-  Self Disallowed Expenses  (9945.0)   -Line- 2.30/ Account 4428.7-4.E.92</t>
  </si>
  <si>
    <t>Tab 4: Profit Loss, Expenses-Insurance: Malpractice and General Liability *-  Self Disallowed Expenses  (9945.0)   -Line- 2.31/ Account 4431.7-4.E.93</t>
  </si>
  <si>
    <t>Tab 4: Profit Loss, Expenses-Workers' Comp - Other-  Self Disallowed Expenses  (9945.0)   -Line- 2.34/ Account 4424.1-4.E.96</t>
  </si>
  <si>
    <t>Tab 4: Profit Loss, Expenses-Group Life/Health - Other-  Self Disallowed Expenses  (9945.0)   -Line- 2.36/ Account 4426.1-4.E.98</t>
  </si>
  <si>
    <t>Tab 4: Profit Loss, Expenses-Total Insurance Expenses-  Self Disallowed Expenses  (9945.0)   -Line- 2.12/ Account 4420-4.E.100</t>
  </si>
  <si>
    <t>Tab 4: Profit Loss, Expenses-Other Operating Expenses (Use Table 2C to Right to Itemize Expenses)-  Self Disallowed Expenses  (9945.0)   -Line- 2.41/ Account 4443-4.E.104</t>
  </si>
  <si>
    <t>Tab 4: Profit Loss, Expenses-Total General Supplies and Expenses-  Self Disallowed Expenses  (9945.0)   -Line- 2.13/ Account 4200-4.E.105</t>
  </si>
  <si>
    <t>Tab 4: Profit Loss, Expenses-Plant Operations, Maintenance &amp; Security - Salaries-  Self Disallowed Expenses  (9945.0)   -Line- 2.53/ Account 5105.1-4.E.119</t>
  </si>
  <si>
    <t>Tab 4: Profit Loss, Expenses-Plant Operations, Maintenance &amp; Security - Purchased Service-  Self Disallowed Expenses  (9945.0)   -Line- 2.54/ Account 5110.3-4.E.120</t>
  </si>
  <si>
    <t>Tab 4: Profit Loss, Expenses-Plant Operations, Maintenance &amp; Security - Supplies and Expenses-  Self Disallowed Expenses  (9945.0)   -Line- 2.55/ Account 5115.5-4.E.121</t>
  </si>
  <si>
    <t>Tab 4: Profit Loss, Expenses-Plant Operations, Maintenance &amp; Security - Utilities-  Self Disallowed Expenses  (9945.0)   -Line- 2.56/ Account 5120.5-4.E.122</t>
  </si>
  <si>
    <t>Tab 4: Profit Loss, Expenses-Plant Operations, Maintenance &amp; Security - Repairs-  Self Disallowed Expenses  (9945.0)   -Line- 2.57/ Account 5130.7-4.E.123</t>
  </si>
  <si>
    <t>Tab 4: Profit Loss, Expenses-Total Plant Operation, Maintenance &amp; Security-  Self Disallowed Expenses  (9945.0)   -Line- 2.15/ Account 5100-4.E.124</t>
  </si>
  <si>
    <t>Tab 4: Profit Loss, Expenses-Dietary - Salaries-  Self Disallowed Expenses  (9945.0)   -Line- 2.58/ Account 5205.1-4.E.126</t>
  </si>
  <si>
    <t>Tab 4: Profit Loss, Expenses-Dietary - Food-  Self Disallowed Expenses  (9945.0)   -Line- 2.59/ Account 5220.5-4.E.127</t>
  </si>
  <si>
    <t>Tab 4: Profit Loss, Expenses-Dietary - Purchased Service-  Self Disallowed Expenses  (9945.0)   -Line- 2.60/ Account 5221.3-4.E.128</t>
  </si>
  <si>
    <t>Tab 4: Profit Loss, Expenses-Dietician - Salary-  Self Disallowed Expenses  (9945.0)   -Line- 2.61/ Account 5231.1-4.E.129</t>
  </si>
  <si>
    <t>Tab 4: Profit Loss, Expenses-Dietician - Purchased Service-  Self Disallowed Expenses  (9945.0)   -Line- 2.62/ Account 5233.3-4.E.130</t>
  </si>
  <si>
    <t>Tab 4: Profit Loss, Expenses-Dietary - Supplies and Expenses-  Self Disallowed Expenses  (9945.0)   -Line- 2.63/ Account 5235.5-4.E.131</t>
  </si>
  <si>
    <t>Tab 4: Profit Loss, Expenses-Total Dietary-  Self Disallowed Expenses  (9945.0)   -Line- 2.1600/ Account 5200-4.E.132</t>
  </si>
  <si>
    <t>Tab 4: Profit Loss, Expenses-Laundry - Salaries-  Self Disallowed Expenses  (9945.0)   -Line- 2.64/ Account 5310.1-4.E.134</t>
  </si>
  <si>
    <t>Tab 4: Profit Loss, Expenses-Laundry - Purchased Service-  Self Disallowed Expenses  (9945.0)   -Line- 2.65/ Account 5320.3-4.E.135</t>
  </si>
  <si>
    <t>Tab 4: Profit Loss, Expenses-Laundry - Supplies and Expenses-  Self Disallowed Expenses  (9945.0)   -Line- 2.66/ Account 5330.5-4.E.136</t>
  </si>
  <si>
    <t>Tab 4: Profit Loss, Expenses-Laundry - Linen and Bedding-  Self Disallowed Expenses  (9945.0)   -Line- 2.67/ Account 5340.5-4.E.137</t>
  </si>
  <si>
    <t>Tab 4: Profit Loss, Expenses-Total Laundry-  Self Disallowed Expenses  (9945.0)   -Line- 2.1700/ Account 5300-4.E.138</t>
  </si>
  <si>
    <t>Tab 4: Profit Loss, Expenses-Housekeeping - Salaries-  Self Disallowed Expenses  (9945.0)   -Line- 2.68/ Account 5410.1-4.E.140</t>
  </si>
  <si>
    <t>Tab 4: Profit Loss, Expenses-Housekeeping -Purchased Service-  Self Disallowed Expenses  (9945.0)   -Line- 2.69/ Account 5415.3-4.E.141</t>
  </si>
  <si>
    <t>Tab 4: Profit Loss, Expenses-Housekeeping -Supplies and Expenses-  Self Disallowed Expenses  (9945.0)   -Line- 2.70/ Account 5420.5-4.E.142</t>
  </si>
  <si>
    <t>Tab 4: Profit Loss, Expenses-Total Housekeeping-  Self Disallowed Expenses  (9945.0)   -Line- 2.1800/ Account 5400-4.E.143</t>
  </si>
  <si>
    <t>Tab 4: Profit Loss, Expenses-RN Salaries-  Self Disallowed Expenses  (9945.0)   -Line- 2.71/ Account 6030.1-4.E.146</t>
  </si>
  <si>
    <t>Tab 4: Profit Loss, Expenses-RN Purchased Service-  Self Disallowed Expenses  (9945.0)   -Line- 2.72/ Account 6035.3-4.E.147</t>
  </si>
  <si>
    <t>Tab 4: Profit Loss, Expenses-LPN Salaries-  Self Disallowed Expenses  (9945.0)   -Line- 2.73/ Account 6041.1-4.E.149</t>
  </si>
  <si>
    <t>Tab 4: Profit Loss, Expenses-LPN Purchased Service-  Self Disallowed Expenses  (9945.0)   -Line- 2.74/ Account 6042.3-4.E.150</t>
  </si>
  <si>
    <t>Tab 4: Profit Loss, Expenses-Nurses Aides Salaries-  Self Disallowed Expenses  (9945.0)   -Line- 2.75/ Account 6051.1-4.E.152</t>
  </si>
  <si>
    <t>Tab 4: Profit Loss, Expenses-Nurses Aides Purchased Service-  Self Disallowed Expenses  (9945.0)   -Line- 2.76/ Account 6052.3-4.E.153</t>
  </si>
  <si>
    <t>Tab 4: Profit Loss, Expenses-Total Nursing-  Self Disallowed Expenses  (9945.0)   -Line- 2.1900/ Account 6000-4.E.154</t>
  </si>
  <si>
    <t>Tab 4: Profit Loss, Expenses-Quality Assurance Professional-  Self Disallowed Expenses  (9945.0)   -Line- 2.77/ Account 6504.1-4.E.156</t>
  </si>
  <si>
    <t>Tab 4: Profit Loss, Expenses-Community Support Coordinator-  Self Disallowed Expenses  (9945.0)   -Line- 2.78/ Account 6507.1-4.E.157</t>
  </si>
  <si>
    <t>Tab 4: Profit Loss, Expenses-Employee Physicals-  Self Disallowed Expenses  (9945.0)   -Line- 2.79/ Account 6514.3-4.E.159</t>
  </si>
  <si>
    <t>Tab 4: Profit Loss, Expenses-Other Medical Services Expenses (Use Table 2E to Right to Itemize Expenses)-  Self Disallowed Expenses  (9945.0)   -Line- 2.80/ Account 6515.3-4.E.160</t>
  </si>
  <si>
    <t>Tab 4: Profit Loss, Expenses-Total Physicians' Services-  Self Disallowed Expenses  (9945.0)   -Line- 2.2/ Account 6510-4.E.161</t>
  </si>
  <si>
    <t>Tab 4: Profit Loss, Expenses-House Supplies Not Resold-  Self Disallowed Expenses  (9945.0)   -Line- 2.82/ Account 6522.5-4.E.164</t>
  </si>
  <si>
    <t>Tab 4: Profit Loss, Expenses-Total Medical Supplies and Drugs-  Self Disallowed Expenses  (9945.0)   -Line- 2.2100/ Account 6520-4.E.166</t>
  </si>
  <si>
    <t>Tab 4: Profit Loss, Expenses-Pharmacy Consultant-  Self Disallowed Expenses  (9945.0)   -Line- 2.84/ Account 6530-4.E.167</t>
  </si>
  <si>
    <t>Tab 4: Profit Loss, Expenses-Social Service Worker (Including Behavioral Health)-  Self Disallowed Expenses  (9945.0)   -Line- 2.85/ Account 6540-4.E.168</t>
  </si>
  <si>
    <t>Tab 4: Profit Loss, Expenses-Total Medical Services-  Self Disallowed Expenses  (9945.0)   -Line- 2.2200/ Account 6500-4.E.169</t>
  </si>
  <si>
    <t>Tab 4: Profit Loss, Expenses-Indirect Restorative Therapy Salaries-  Self Disallowed Expenses  (9945.0)   -Line- 2.86/ Account 7011.1-4.E.172</t>
  </si>
  <si>
    <t>Tab 4: Profit Loss, Expenses-Indirect Restorative Therapy Consultants-  Self Disallowed Expenses  (9945.0)   -Line- 2.89/ Account 7013.3-4.E.175</t>
  </si>
  <si>
    <t>Tab 4: Profit Loss, Expenses-Total Restorative Therapy-  Self Disallowed Expenses  (9945.0)   -Line- 2.2300/ Account 7010-4.E.177</t>
  </si>
  <si>
    <t>Tab 4: Profit Loss, Expenses-Recreational Therapy - Salaries-  Self Disallowed Expenses  (9945.0)   -Line- 2.91/ Account 7021.1-4.E.179</t>
  </si>
  <si>
    <t>Tab 4: Profit Loss, Expenses-Recreational Therapy - Purchased Service-  Self Disallowed Expenses  (9945.0)   -Line- 2.92/ Account 7022.3-4.E.180</t>
  </si>
  <si>
    <t>Tab 4: Profit Loss, Expenses-Recreational Therapy - Supplies and Expenses-  Self Disallowed Expenses  (9945.0)   -Line- 2.93/ Account 7023.5-4.E.181</t>
  </si>
  <si>
    <t>Tab 4: Profit Loss, Expenses-Total Recreational Therapy-  Self Disallowed Expenses  (9945.0)   -Line- 2.2400/ Account 7020-4.E.183</t>
  </si>
  <si>
    <t>Tab 4: Profit Loss, Expenses-Total Restorative &amp; Recreational Therapy-  Self Disallowed Expenses  (9945.0)   -Line- 2.25/ Account 7000-4.E.184</t>
  </si>
  <si>
    <t>Tab 4: Profit Loss, Expenses-Total Expenses-  Self Disallowed Expenses  (9945.0)   -Line- 200/ Account 4000.0-4.E.194</t>
  </si>
  <si>
    <t>Tab 4: Profit Loss, Expenses-Officer Salaries*- Automatically Disallowed Expenses (9939.0)-Line- 2.2/ Account 4125.1-4.F.41</t>
  </si>
  <si>
    <t>Tab 4: Profit Loss, Expenses-Management Fees - Automatically Disallowed Expenses (9939.0)-Line- 2.5/ Account 4160.3-4.F.45</t>
  </si>
  <si>
    <t>Tab 4: Profit Loss, Expenses-Management Consultants*- Automatically Disallowed Expenses (9939.0)-Line- 2.6/ Account 4160.6-4.F.46</t>
  </si>
  <si>
    <t>Tab 4: Profit Loss, Expenses-Total Other Expenses- Automatically Disallowed Expenses (9939.0)-Line- 2.1/ Account 4130.1-4.F.47</t>
  </si>
  <si>
    <t>Tab 4: Profit Loss, Expenses-Total Administrative Expenses- Automatically Disallowed Expenses (9939.0)-Line- 2.2/ Account 4100-4.F.48</t>
  </si>
  <si>
    <t>Tab 4: Profit Loss, Expenses-Directory Advertising- Automatically Disallowed Expenses (9939.0)-Line- 2.9/ Account 4262.6-4.F.53</t>
  </si>
  <si>
    <t>Tab 4: Profit Loss, Expenses-Total Telephone Expenses- Automatically Disallowed Expenses (9939.0)-Line- 2.3/ Account 4260-4.F.54</t>
  </si>
  <si>
    <t>Tab 4: Profit Loss, Expenses-Promotional- Automatically Disallowed Expenses (9939.0)-Line- 2.13/ Account 4298.7-4.F.61</t>
  </si>
  <si>
    <t>Tab 4: Profit Loss, Expenses-Total Advertising Expenses- Automatically Disallowed Expenses (9939.0)-Line- 2.5/ Account 4290-4.F.62</t>
  </si>
  <si>
    <t>Tab 4: Profit Loss, Expenses-Licenses and Dues: Not Related to Patient Care- Automatically Disallowed Expenses (9939.0)-Line- 2.15/ Account 4302.3-4.F.65</t>
  </si>
  <si>
    <t>Tab 4: Profit Loss, Expenses-Total Licenses and Dues Expenses- Automatically Disallowed Expenses (9939.0)-Line- 2.6/ Account 4300-4.F.66</t>
  </si>
  <si>
    <t>Tab 4: Profit Loss, Expenses-Officer Profit Sharing and Other Benefits- Automatically Disallowed Expenses (9939.0)-Line- 2.22/ Account 4339.2-4.F.76</t>
  </si>
  <si>
    <t>Tab 4: Profit Loss, Expenses-Total Employee Benefits- Automatically Disallowed Expenses (9939.0)-Line- 2.8/ Account 4310-4.F.77</t>
  </si>
  <si>
    <t>Tab 4: Profit Loss, Expenses-Accounting: Appeal Services- Automatically Disallowed Expenses (9939.0)-Line- 2.23/ Account 4350.3-4.F.79</t>
  </si>
  <si>
    <t>Tab 4: Profit Loss, Expenses-Total Accounting Expenses- Automatically Disallowed Expenses (9939.0)-Line- 2.9/ Account 4340-4.F.81</t>
  </si>
  <si>
    <t>Tab 4: Profit Loss, Expenses-Legal: Appeal Service- Automatically Disallowed Expenses (9939.0)-Line- 2.25/ Account 4380.3-4.F.83</t>
  </si>
  <si>
    <t>Tab 4: Profit Loss, Expenses-Legal: Division of Administrative Law Appeals - Filing Fees- Automatically Disallowed Expenses (9939.0)-Line- 2.26/ Account 4385.7-4.F.84</t>
  </si>
  <si>
    <t>Tab 4: Profit Loss, Expenses-Other Legal- Automatically Disallowed Expenses (9939.0)-Line- 2.27/ Account 4390.7-4.F.85</t>
  </si>
  <si>
    <t>Tab 4: Profit Loss, Expenses-Total Legal Expenses- Automatically Disallowed Expenses (9939.0)-Line- 2.1/ Account 4370-4.F.86</t>
  </si>
  <si>
    <t>Tab 4: Profit Loss, Expenses-Payroll Taxes - Officers- Automatically Disallowed Expenses (9939.0)-Line- 2.29/ Account 4411.2-4.F.89</t>
  </si>
  <si>
    <t>Tab 4: Profit Loss, Expenses-Total Payroll Taxes- Automatically Disallowed Expenses (9939.0)-Line- 2.11/ Account 4400-4.F.90</t>
  </si>
  <si>
    <t>Tab 4: Profit Loss, Expenses-Key Person Insurance- Automatically Disallowed Expenses (9939.0)-Line- 2.32/ Account 4432.7-4.F.94</t>
  </si>
  <si>
    <t>Tab 4: Profit Loss, Expenses-Insurance: Building Improvements and Equipment- Automatically Disallowed Expenses (9939.0)-Line- 2.33/ Account 4590.8-4.F.95</t>
  </si>
  <si>
    <t>Tab 4: Profit Loss, Expenses-Workers' Comp - Officers- Automatically Disallowed Expenses (9939.0)-Line- 2.35/ Account 4424.2-4.F.97</t>
  </si>
  <si>
    <t>Tab 4: Profit Loss, Expenses-Group Life/Health - Officers- Automatically Disallowed Expenses (9939.0)-Line- 2.37/ Account 4426.2-4.F.99</t>
  </si>
  <si>
    <t>Tab 4: Profit Loss, Expenses-Total Insurance Expenses- Automatically Disallowed Expenses (9939.0)-Line- 2.12/ Account 4420-4.F.100</t>
  </si>
  <si>
    <t>Tab 4: Profit Loss, Expenses-Interest on Late Payments, Penalties- Automatically Disallowed Expenses (9939.0)-Line- 2.38/ Account 4415-4.F.101</t>
  </si>
  <si>
    <t>Tab 4: Profit Loss, Expenses-Interest on Working Capital- Automatically Disallowed Expenses (9939.0)-Line- 2.39/ Account 4430-4.F.102</t>
  </si>
  <si>
    <t>Tab 4: Profit Loss, Expenses-Pre-Opening Expenses- Automatically Disallowed Expenses (9939.0)-Line- 2.40/ Account 4435-4.F.103</t>
  </si>
  <si>
    <t>Tab 4: Profit Loss, Expenses-Total General Supplies and Expenses- Automatically Disallowed Expenses (9939.0)-Line- 2.13/ Account 4200-4.F.105</t>
  </si>
  <si>
    <t>Tab 4: Profit Loss, Expenses-Real Estate Taxes- Automatically Disallowed Expenses (9939.0)-Line- 2.42/ Account 4510.8-4.F.106</t>
  </si>
  <si>
    <t>Tab 4: Profit Loss, Expenses-Personal Property Taxes*- Automatically Disallowed Expenses (9939.0)-Line- 2.43/ Account 4515.8-4.F.107</t>
  </si>
  <si>
    <t>Tab 4: Profit Loss, Expenses-Interest Long-Term (See Mortgages &amp; Notes Schedule)- Automatically Disallowed Expenses (9939.0)-Line- 2.44/ Account 4520.8-4.F.108</t>
  </si>
  <si>
    <t>Tab 4: Profit Loss, Expenses-Rent - Real Property- Automatically Disallowed Expenses (9939.0)-Line- 2.45/ Account 4535.8-4.F.109</t>
  </si>
  <si>
    <t>Tab 4: Profit Loss, Expenses-Other Rent (Use Table 2D to Right to Itemize Expenses)- Automatically Disallowed Expenses (9939.0)-Line- 2.46/ Account 4538.8-4.F.110</t>
  </si>
  <si>
    <t>Tab 4: Profit Loss, Expenses-Depreciation - Building- Automatically Disallowed Expenses (9939.0)-Line- 2.47/ Account 4550.8-4.F.111</t>
  </si>
  <si>
    <t>Tab 4: Profit Loss, Expenses-Depreciation - Building Improvements- Automatically Disallowed Expenses (9939.0)-Line- 2.48/ Account 4565.8-4.F.112</t>
  </si>
  <si>
    <t>Tab 4: Profit Loss, Expenses-Depreciation - Leasehold Improvements- Automatically Disallowed Expenses (9939.0)-Line- 2.49/ Account 4567.8-4.F.113</t>
  </si>
  <si>
    <t>Tab 4: Profit Loss, Expenses-Depreciation - Other Improvements- Automatically Disallowed Expenses (9939.0)-Line- 2.50/ Account 4568.8-4.F.114</t>
  </si>
  <si>
    <t>Tab 4: Profit Loss, Expenses-Depreciation - Equipment- Automatically Disallowed Expenses (9939.0)-Line- 2.51/ Account 4570.8-4.F.115</t>
  </si>
  <si>
    <t>Tab 4: Profit Loss, Expenses-Depreciation - Software/Limited Life Assets- Automatically Disallowed Expenses (9939.0)-Line- 2.52/ Account 4585.8-4.F.116</t>
  </si>
  <si>
    <t>Tab 4: Profit Loss, Expenses-Total Fixed Costs- Automatically Disallowed Expenses (9939.0)-Line- 2.14/ Account 4540-4.F.117</t>
  </si>
  <si>
    <t>Tab 4: Profit Loss, Expenses-Legend Drugs- Automatically Disallowed Expenses (9939.0)-Line- 2.81/ Account 6520.5-4.F.163</t>
  </si>
  <si>
    <t>Tab 4: Profit Loss, Expenses-Resold to Private Patients- Automatically Disallowed Expenses (9939.0)-Line- 2.83/ Account 6523.5-4.F.165</t>
  </si>
  <si>
    <t>Tab 4: Profit Loss, Expenses-Total Medical Supplies and Drugs- Automatically Disallowed Expenses (9939.0)-Line- 2.2100/ Account 6520-4.F.166</t>
  </si>
  <si>
    <t>Tab 4: Profit Loss, Expenses-Total Medical Services- Automatically Disallowed Expenses (9939.0)-Line- 2.2200/ Account 6500-4.F.169</t>
  </si>
  <si>
    <t>Tab 4: Profit Loss, Expenses-Direct Restorative Therapy Salaries- Automatically Disallowed Expenses (9939.0)-Line- 2.87/ Account 7012.1-4.F.173</t>
  </si>
  <si>
    <t>Tab 4: Profit Loss, Expenses-Direct Restorative Therapy Benefits- Automatically Disallowed Expenses (9939.0)-Line- 2.88/ Account 7012.2-4.F.174</t>
  </si>
  <si>
    <t>Tab 4: Profit Loss, Expenses-Direct Restorative Therapy Consultants- Automatically Disallowed Expenses (9939.0)-Line- 2.90/ Account 7014.3-4.F.176</t>
  </si>
  <si>
    <t>Tab 4: Profit Loss, Expenses-Total Restorative Therapy- Automatically Disallowed Expenses (9939.0)-Line- 2.2300/ Account 7010-4.F.177</t>
  </si>
  <si>
    <t>Tab 4: Profit Loss, Expenses-Recreational Therapy - Transportation- Automatically Disallowed Expenses (9939.0)-Line- 2.94/ Account 7024.8-4.F.182</t>
  </si>
  <si>
    <t>Tab 4: Profit Loss, Expenses-Total Recreational Therapy- Automatically Disallowed Expenses (9939.0)-Line- 2.2400/ Account 7020-4.F.183</t>
  </si>
  <si>
    <t>Tab 4: Profit Loss, Expenses-Total Restorative &amp; Recreational Therapy- Automatically Disallowed Expenses (9939.0)-Line- 2.25/ Account 7000-4.F.184</t>
  </si>
  <si>
    <t>Tab 4: Profit Loss, Expenses-Bad Accounts - Refunds, Taxes, Day Care- Automatically Disallowed Expenses (9939.0)-Line- 2.95/ Account 8010-4.F.186</t>
  </si>
  <si>
    <t>Tab 4: Profit Loss, Expenses-Fines, Late Charges, and Penalties- Automatically Disallowed Expenses (9939.0)-Line- 2.96/ Account 8015-4.F.187</t>
  </si>
  <si>
    <t>Tab 4: Profit Loss, Expenses-State &amp; Federal Income Taxes- Automatically Disallowed Expenses (9939.0)-Line- 2.97/ Account 8025.5-4.F.188</t>
  </si>
  <si>
    <t>Tab 4: Profit Loss, Expenses-Massachusetts Excise Tax  - Automatically Disallowed Expenses (9939.0)-Line- 2.98/ Account 8027.7-4.F.189</t>
  </si>
  <si>
    <t>Tab 4: Profit Loss, Expenses-Refunds and Allowances- Automatically Disallowed Expenses (9939.0)-Line- 2.99/ Account 8030-4.F.190</t>
  </si>
  <si>
    <t>Tab 4: Profit Loss, Expenses-Adult Day Care Costs*- Automatically Disallowed Expenses (9939.0)-Line- 2.101/ Account 8040-4.F.191</t>
  </si>
  <si>
    <t>Tab 4: Profit Loss, Expenses-Other Non-Nursing Costs*- Automatically Disallowed Expenses (9939.0)-Line- 2.102/ Account 8065-4.F.192</t>
  </si>
  <si>
    <t>Tab 4: Profit Loss, Expenses-Total Bad Accts.-Taxes-Refunds-Day Care- Automatically Disallowed Expenses (9939.0)-Line- 2.26/ Account 8000-4.F.193</t>
  </si>
  <si>
    <t>Tab 4: Profit Loss, Expenses-Total Expenses- Automatically Disallowed Expenses (9939.0)-Line- 200/ Account 4000.0-4.F.194</t>
  </si>
  <si>
    <t>Tab 4: Profit Loss, Expenses-Administrative/Responsible Person Salaries- Total Allowable Expenses-Line- 2.1/ Account 4110.1-4.G.40</t>
  </si>
  <si>
    <t>Tab 4: Profit Loss, Expenses-Officer Salaries*- Total Allowable Expenses-Line- 2.2/ Account 4125.1-4.G.41</t>
  </si>
  <si>
    <t>Tab 4: Profit Loss, Expenses-Clerical Salaries (Use Table 2A to Right to Itemize Salaries)- Total Allowable Expenses-Line- 2.3/ Account 4140.1-4.G.43</t>
  </si>
  <si>
    <t>Tab 4: Profit Loss, Expenses-Electronic Data Processing, Payroll, and Bookkeeping Services- Total Allowable Expenses-Line- 2.4/ Account 4150.3-4.G.44</t>
  </si>
  <si>
    <t>Tab 4: Profit Loss, Expenses-Management Fees - Total Allowable Expenses-Line- 2.5/ Account 4160.3-4.G.45</t>
  </si>
  <si>
    <t>Tab 4: Profit Loss, Expenses-Management Consultants*- Total Allowable Expenses-Line- 2.6/ Account 4160.6-4.G.46</t>
  </si>
  <si>
    <t>Tab 4: Profit Loss, Expenses-Total Other Expenses- Total Allowable Expenses-Line- 2.1/ Account 4130.1-4.G.47</t>
  </si>
  <si>
    <t>Tab 4: Profit Loss, Expenses-Total Administrative Expenses- Total Allowable Expenses-Line- 2.2/ Account 4100-4.G.48</t>
  </si>
  <si>
    <t>Tab 4: Profit Loss, Expenses-Office Supplies- Total Allowable Expenses-Line- 2.7/ Account 4250.5-4.G.50</t>
  </si>
  <si>
    <t>Tab 4: Profit Loss, Expenses-Phone- Total Allowable Expenses-Line- 2.8/ Account 4261.5-4.G.52</t>
  </si>
  <si>
    <t>Tab 4: Profit Loss, Expenses-Directory Advertising- Total Allowable Expenses-Line- 2.9/ Account 4262.6-4.G.53</t>
  </si>
  <si>
    <t>Tab 4: Profit Loss, Expenses-Total Telephone Expenses- Total Allowable Expenses-Line- 2.3/ Account 4260-4.G.54</t>
  </si>
  <si>
    <t>Tab 4: Profit Loss, Expenses-Motor Vehicle Expense*- Total Allowable Expenses-Line- 2.10/ Account 4275.5-4.G.56</t>
  </si>
  <si>
    <t>Tab 4: Profit Loss, Expenses-Conventions and Meetings- Total Allowable Expenses-Line- 2.11/ Account 4280.5-4.G.57</t>
  </si>
  <si>
    <t>Tab 4: Profit Loss, Expenses-Total Travel Expenses- Total Allowable Expenses-Line- 2.4/ Account 4270.5-4.G.58</t>
  </si>
  <si>
    <t>Tab 4: Profit Loss, Expenses-Help Wanted- Total Allowable Expenses-Line- 2.12/ Account 4295.7-4.G.60</t>
  </si>
  <si>
    <t>Tab 4: Profit Loss, Expenses-Promotional- Total Allowable Expenses-Line- 2.13/ Account 4298.7-4.G.61</t>
  </si>
  <si>
    <t>Tab 4: Profit Loss, Expenses-Total Advertising Expenses- Total Allowable Expenses-Line- 2.5/ Account 4290-4.G.62</t>
  </si>
  <si>
    <t>Tab 4: Profit Loss, Expenses-Licenses and Dues: Patient Care Related Portion- Total Allowable Expenses-Line- 2.14/ Account 4301.7-4.G.64</t>
  </si>
  <si>
    <t>Tab 4: Profit Loss, Expenses-Licenses and Dues: Not Related to Patient Care- Total Allowable Expenses-Line- 2.15/ Account 4302.3-4.G.65</t>
  </si>
  <si>
    <t>Tab 4: Profit Loss, Expenses-Total Licenses and Dues Expenses- Total Allowable Expenses-Line- 2.6/ Account 4300-4.G.66</t>
  </si>
  <si>
    <t>Tab 4: Profit Loss, Expenses-Staff Development: Coordinator Salary- Total Allowable Expenses-Line- 2.16/ Account 4306.1-4.G.68</t>
  </si>
  <si>
    <t>Tab 4: Profit Loss, Expenses-Administration Training- Total Allowable Expenses-Line- 2.17/ Account 4306.2-4.G.69</t>
  </si>
  <si>
    <t>Tab 4: Profit Loss, Expenses-Other Required Education - Total Allowable Expenses-Line- 2.18/ Account 4306.3-4.G.70</t>
  </si>
  <si>
    <t>Tab 4: Profit Loss, Expenses-Job Related Education- Total Allowable Expenses-Line- 2.19/ Account 4306.4-4.G.71</t>
  </si>
  <si>
    <t>Tab 4: Profit Loss, Expenses-Total Education and Training Expenses- Total Allowable Expenses-Line- 2.7/ Account 4305-4.G.72</t>
  </si>
  <si>
    <t>Tab 4: Profit Loss, Expenses-Employee Benefits - Pensions **- Total Allowable Expenses-Line- 2.2/ Account 4310.1-4.G.74</t>
  </si>
  <si>
    <t>Tab 4: Profit Loss, Expenses-Employee Benefits - Other- Total Allowable Expenses-Line- 2.21/ Account 4310.2-4.G.75</t>
  </si>
  <si>
    <t>Tab 4: Profit Loss, Expenses-Officer Profit Sharing and Other Benefits- Total Allowable Expenses-Line- 2.22/ Account 4339.2-4.G.76</t>
  </si>
  <si>
    <t>Tab 4: Profit Loss, Expenses-Total Employee Benefits- Total Allowable Expenses-Line- 2.8/ Account 4310-4.G.77</t>
  </si>
  <si>
    <t>Tab 4: Profit Loss, Expenses-Accounting: Appeal Services- Total Allowable Expenses-Line- 2.23/ Account 4350.3-4.G.79</t>
  </si>
  <si>
    <t>Tab 4: Profit Loss, Expenses-Accounting: Other (Use Table 2B to Right to Itemize Expenses)- Total Allowable Expenses-Line- 2.24/ Account 4360.3-4.G.80</t>
  </si>
  <si>
    <t>Tab 4: Profit Loss, Expenses-Total Accounting Expenses- Total Allowable Expenses-Line- 2.9/ Account 4340-4.G.81</t>
  </si>
  <si>
    <t>Tab 4: Profit Loss, Expenses-Legal: Appeal Service- Total Allowable Expenses-Line- 2.25/ Account 4380.3-4.G.83</t>
  </si>
  <si>
    <t>Tab 4: Profit Loss, Expenses-Legal: Division of Administrative Law Appeals - Filing Fees- Total Allowable Expenses-Line- 2.26/ Account 4385.7-4.G.84</t>
  </si>
  <si>
    <t>Tab 4: Profit Loss, Expenses-Other Legal- Total Allowable Expenses-Line- 2.27/ Account 4390.7-4.G.85</t>
  </si>
  <si>
    <t>Tab 4: Profit Loss, Expenses-Total Legal Expenses- Total Allowable Expenses-Line- 2.1/ Account 4370-4.G.86</t>
  </si>
  <si>
    <t>Tab 4: Profit Loss, Expenses-Payroll Taxes - Other- Total Allowable Expenses-Line- 2.28/ Account 4411.1-4.G.88</t>
  </si>
  <si>
    <t>Tab 4: Profit Loss, Expenses-Payroll Taxes - Officers- Total Allowable Expenses-Line- 2.29/ Account 4411.2-4.G.89</t>
  </si>
  <si>
    <t>Tab 4: Profit Loss, Expenses-Total Payroll Taxes- Total Allowable Expenses-Line- 2.11/ Account 4400-4.G.90</t>
  </si>
  <si>
    <t>Tab 4: Profit Loss, Expenses-Insurance: Department of Unemployment Assistance Claims (DUA) - A&amp;G Portion- Total Allowable Expenses-Line- 2.30/ Account 4428.7-4.G.92</t>
  </si>
  <si>
    <t>Tab 4: Profit Loss, Expenses-Insurance: Malpractice and General Liability *- Total Allowable Expenses-Line- 2.31/ Account 4431.7-4.G.93</t>
  </si>
  <si>
    <t>Tab 4: Profit Loss, Expenses-Key Person Insurance- Total Allowable Expenses-Line- 2.32/ Account 4432.7-4.G.94</t>
  </si>
  <si>
    <t>Tab 4: Profit Loss, Expenses-Insurance: Building Improvements and Equipment- Total Allowable Expenses-Line- 2.33/ Account 4590.8-4.G.95</t>
  </si>
  <si>
    <t>Tab 4: Profit Loss, Expenses-Workers' Comp - Other- Total Allowable Expenses-Line- 2.34/ Account 4424.1-4.G.96</t>
  </si>
  <si>
    <t>Tab 4: Profit Loss, Expenses-Workers' Comp - Officers- Total Allowable Expenses-Line- 2.35/ Account 4424.2-4.G.97</t>
  </si>
  <si>
    <t>Tab 4: Profit Loss, Expenses-Group Life/Health - Other- Total Allowable Expenses-Line- 2.36/ Account 4426.1-4.G.98</t>
  </si>
  <si>
    <t>Tab 4: Profit Loss, Expenses-Group Life/Health - Officers- Total Allowable Expenses-Line- 2.37/ Account 4426.2-4.G.99</t>
  </si>
  <si>
    <t>Tab 4: Profit Loss, Expenses-Total Insurance Expenses- Total Allowable Expenses-Line- 2.12/ Account 4420-4.G.100</t>
  </si>
  <si>
    <t>Tab 4: Profit Loss, Expenses-Interest on Late Payments, Penalties- Total Allowable Expenses-Line- 2.38/ Account 4415-4.G.101</t>
  </si>
  <si>
    <t>Tab 4: Profit Loss, Expenses-Interest on Working Capital- Total Allowable Expenses-Line- 2.39/ Account 4430-4.G.102</t>
  </si>
  <si>
    <t>Tab 4: Profit Loss, Expenses-Pre-Opening Expenses- Total Allowable Expenses-Line- 2.40/ Account 4435-4.G.103</t>
  </si>
  <si>
    <t>Tab 4: Profit Loss, Expenses-Other Operating Expenses (Use Table 2C to Right to Itemize Expenses)- Total Allowable Expenses-Line- 2.41/ Account 4443-4.G.104</t>
  </si>
  <si>
    <t>Tab 4: Profit Loss, Expenses-Total General Supplies and Expenses- Total Allowable Expenses-Line- 2.13/ Account 4200-4.G.105</t>
  </si>
  <si>
    <t>Tab 4: Profit Loss, Expenses-Real Estate Taxes- Total Allowable Expenses-Line- 2.42/ Account 4510.8-4.G.106</t>
  </si>
  <si>
    <t>Tab 4: Profit Loss, Expenses-Personal Property Taxes*- Total Allowable Expenses-Line- 2.43/ Account 4515.8-4.G.107</t>
  </si>
  <si>
    <t>Tab 4: Profit Loss, Expenses-Interest Long-Term (See Mortgages &amp; Notes Schedule)- Total Allowable Expenses-Line- 2.44/ Account 4520.8-4.G.108</t>
  </si>
  <si>
    <t>Tab 4: Profit Loss, Expenses-Rent - Real Property- Total Allowable Expenses-Line- 2.45/ Account 4535.8-4.G.109</t>
  </si>
  <si>
    <t>Tab 4: Profit Loss, Expenses-Other Rent (Use Table 2D to Right to Itemize Expenses)- Total Allowable Expenses-Line- 2.46/ Account 4538.8-4.G.110</t>
  </si>
  <si>
    <t>Tab 4: Profit Loss, Expenses-Depreciation - Building- Total Allowable Expenses-Line- 2.47/ Account 4550.8-4.G.111</t>
  </si>
  <si>
    <t>Tab 4: Profit Loss, Expenses-Depreciation - Building Improvements- Total Allowable Expenses-Line- 2.48/ Account 4565.8-4.G.112</t>
  </si>
  <si>
    <t>Tab 4: Profit Loss, Expenses-Depreciation - Leasehold Improvements- Total Allowable Expenses-Line- 2.49/ Account 4567.8-4.G.113</t>
  </si>
  <si>
    <t>Tab 4: Profit Loss, Expenses-Depreciation - Other Improvements- Total Allowable Expenses-Line- 2.50/ Account 4568.8-4.G.114</t>
  </si>
  <si>
    <t>Tab 4: Profit Loss, Expenses-Depreciation - Equipment- Total Allowable Expenses-Line- 2.51/ Account 4570.8-4.G.115</t>
  </si>
  <si>
    <t>Tab 4: Profit Loss, Expenses-Depreciation - Software/Limited Life Assets- Total Allowable Expenses-Line- 2.52/ Account 4585.8-4.G.116</t>
  </si>
  <si>
    <t>Tab 4: Profit Loss, Expenses-Total Fixed Costs- Total Allowable Expenses-Line- 2.14/ Account 4540-4.G.117</t>
  </si>
  <si>
    <t>Tab 4: Profit Loss, Expenses-Plant Operations, Maintenance &amp; Security - Salaries- Total Allowable Expenses-Line- 2.53/ Account 5105.1-4.G.119</t>
  </si>
  <si>
    <t>Tab 4: Profit Loss, Expenses-Plant Operations, Maintenance &amp; Security - Purchased Service- Total Allowable Expenses-Line- 2.54/ Account 5110.3-4.G.120</t>
  </si>
  <si>
    <t>Tab 4: Profit Loss, Expenses-Plant Operations, Maintenance &amp; Security - Supplies and Expenses- Total Allowable Expenses-Line- 2.55/ Account 5115.5-4.G.121</t>
  </si>
  <si>
    <t>Tab 4: Profit Loss, Expenses-Plant Operations, Maintenance &amp; Security - Utilities- Total Allowable Expenses-Line- 2.56/ Account 5120.5-4.G.122</t>
  </si>
  <si>
    <t>Tab 4: Profit Loss, Expenses-Plant Operations, Maintenance &amp; Security - Repairs- Total Allowable Expenses-Line- 2.57/ Account 5130.7-4.G.123</t>
  </si>
  <si>
    <t>Tab 4: Profit Loss, Expenses-Total Plant Operation, Maintenance &amp; Security- Total Allowable Expenses-Line- 2.15/ Account 5100-4.G.124</t>
  </si>
  <si>
    <t>Tab 4: Profit Loss, Expenses-Dietary - Salaries- Total Allowable Expenses-Line- 2.58/ Account 5205.1-4.G.126</t>
  </si>
  <si>
    <t>Tab 4: Profit Loss, Expenses-Dietary - Food- Total Allowable Expenses-Line- 2.59/ Account 5220.5-4.G.127</t>
  </si>
  <si>
    <t>Tab 4: Profit Loss, Expenses-Dietary - Purchased Service- Total Allowable Expenses-Line- 2.60/ Account 5221.3-4.G.128</t>
  </si>
  <si>
    <t>Tab 4: Profit Loss, Expenses-Dietician - Salary- Total Allowable Expenses-Line- 2.61/ Account 5231.1-4.G.129</t>
  </si>
  <si>
    <t>Tab 4: Profit Loss, Expenses-Dietician - Purchased Service- Total Allowable Expenses-Line- 2.62/ Account 5233.3-4.G.130</t>
  </si>
  <si>
    <t>Tab 4: Profit Loss, Expenses-Dietary - Supplies and Expenses- Total Allowable Expenses-Line- 2.63/ Account 5235.5-4.G.131</t>
  </si>
  <si>
    <t>Tab 4: Profit Loss, Expenses-Total Dietary- Total Allowable Expenses-Line- 2.1600/ Account 5200-4.G.132</t>
  </si>
  <si>
    <t>Tab 4: Profit Loss, Expenses-Laundry - Salaries- Total Allowable Expenses-Line- 2.64/ Account 5310.1-4.G.134</t>
  </si>
  <si>
    <t>Tab 4: Profit Loss, Expenses-Laundry - Purchased Service- Total Allowable Expenses-Line- 2.65/ Account 5320.3-4.G.135</t>
  </si>
  <si>
    <t>Tab 4: Profit Loss, Expenses-Laundry - Supplies and Expenses- Total Allowable Expenses-Line- 2.66/ Account 5330.5-4.G.136</t>
  </si>
  <si>
    <t>Tab 4: Profit Loss, Expenses-Laundry - Linen and Bedding- Total Allowable Expenses-Line- 2.67/ Account 5340.5-4.G.137</t>
  </si>
  <si>
    <t>Tab 4: Profit Loss, Expenses-Total Laundry- Total Allowable Expenses-Line- 2.1700/ Account 5300-4.G.138</t>
  </si>
  <si>
    <t>Tab 4: Profit Loss, Expenses-Housekeeping - Salaries- Total Allowable Expenses-Line- 2.68/ Account 5410.1-4.G.140</t>
  </si>
  <si>
    <t>Tab 4: Profit Loss, Expenses-Housekeeping -Purchased Service- Total Allowable Expenses-Line- 2.69/ Account 5415.3-4.G.141</t>
  </si>
  <si>
    <t>Tab 4: Profit Loss, Expenses-Housekeeping -Supplies and Expenses- Total Allowable Expenses-Line- 2.70/ Account 5420.5-4.G.142</t>
  </si>
  <si>
    <t>Tab 4: Profit Loss, Expenses-Total Housekeeping- Total Allowable Expenses-Line- 2.1800/ Account 5400-4.G.143</t>
  </si>
  <si>
    <t>Tab 4: Profit Loss, Expenses-RN Salaries- Total Allowable Expenses-Line- 2.71/ Account 6030.1-4.G.146</t>
  </si>
  <si>
    <t>Tab 4: Profit Loss, Expenses-RN Purchased Service- Total Allowable Expenses-Line- 2.72/ Account 6035.3-4.G.147</t>
  </si>
  <si>
    <t>Tab 4: Profit Loss, Expenses-LPN Salaries- Total Allowable Expenses-Line- 2.73/ Account 6041.1-4.G.149</t>
  </si>
  <si>
    <t>Tab 4: Profit Loss, Expenses-LPN Purchased Service- Total Allowable Expenses-Line- 2.74/ Account 6042.3-4.G.150</t>
  </si>
  <si>
    <t>Tab 4: Profit Loss, Expenses-Nurses Aides Salaries- Total Allowable Expenses-Line- 2.75/ Account 6051.1-4.G.152</t>
  </si>
  <si>
    <t>Tab 4: Profit Loss, Expenses-Nurses Aides Purchased Service- Total Allowable Expenses-Line- 2.76/ Account 6052.3-4.G.153</t>
  </si>
  <si>
    <t>Tab 4: Profit Loss, Expenses-Total Nursing- Total Allowable Expenses-Line- 2.1900/ Account 6000-4.G.154</t>
  </si>
  <si>
    <t>Tab 4: Profit Loss, Expenses-Quality Assurance Professional- Total Allowable Expenses-Line- 2.77/ Account 6504.1-4.G.156</t>
  </si>
  <si>
    <t>Tab 4: Profit Loss, Expenses-Community Support Coordinator- Total Allowable Expenses-Line- 2.78/ Account 6507.1-4.G.157</t>
  </si>
  <si>
    <t>Tab 4: Profit Loss, Expenses-Employee Physicals- Total Allowable Expenses-Line- 2.79/ Account 6514.3-4.G.159</t>
  </si>
  <si>
    <t>Tab 4: Profit Loss, Expenses-Other Medical Services Expenses (Use Table 2E to Right to Itemize Expenses)- Total Allowable Expenses-Line- 2.80/ Account 6515.3-4.G.160</t>
  </si>
  <si>
    <t>Tab 4: Profit Loss, Expenses-Total Physicians' Services- Total Allowable Expenses-Line- 2.2/ Account 6510-4.G.161</t>
  </si>
  <si>
    <t>Tab 4: Profit Loss, Expenses-Legend Drugs- Total Allowable Expenses-Line- 2.81/ Account 6520.5-4.G.163</t>
  </si>
  <si>
    <t>Tab 4: Profit Loss, Expenses-House Supplies Not Resold- Total Allowable Expenses-Line- 2.82/ Account 6522.5-4.G.164</t>
  </si>
  <si>
    <t>Tab 4: Profit Loss, Expenses-Resold to Private Patients- Total Allowable Expenses-Line- 2.83/ Account 6523.5-4.G.165</t>
  </si>
  <si>
    <t>Tab 4: Profit Loss, Expenses-Total Medical Supplies and Drugs- Total Allowable Expenses-Line- 2.2100/ Account 6520-4.G.166</t>
  </si>
  <si>
    <t>Tab 4: Profit Loss, Expenses-Pharmacy Consultant- Total Allowable Expenses-Line- 2.84/ Account 6530-4.G.167</t>
  </si>
  <si>
    <t>Tab 4: Profit Loss, Expenses-Social Service Worker (Including Behavioral Health)- Total Allowable Expenses-Line- 2.85/ Account 6540-4.G.168</t>
  </si>
  <si>
    <t>Tab 4: Profit Loss, Expenses-Total Medical Services- Total Allowable Expenses-Line- 2.2200/ Account 6500-4.G.169</t>
  </si>
  <si>
    <t>Tab 4: Profit Loss, Expenses-Indirect Restorative Therapy Salaries- Total Allowable Expenses-Line- 2.86/ Account 7011.1-4.G.172</t>
  </si>
  <si>
    <t>Tab 4: Profit Loss, Expenses-Direct Restorative Therapy Salaries- Total Allowable Expenses-Line- 2.87/ Account 7012.1-4.G.173</t>
  </si>
  <si>
    <t>Tab 4: Profit Loss, Expenses-Direct Restorative Therapy Benefits- Total Allowable Expenses-Line- 2.88/ Account 7012.2-4.G.174</t>
  </si>
  <si>
    <t>Tab 4: Profit Loss, Expenses-Indirect Restorative Therapy Consultants- Total Allowable Expenses-Line- 2.89/ Account 7013.3-4.G.175</t>
  </si>
  <si>
    <t>Tab 4: Profit Loss, Expenses-Direct Restorative Therapy Consultants- Total Allowable Expenses-Line- 2.90/ Account 7014.3-4.G.176</t>
  </si>
  <si>
    <t>Tab 4: Profit Loss, Expenses-Total Restorative Therapy- Total Allowable Expenses-Line- 2.2300/ Account 7010-4.G.177</t>
  </si>
  <si>
    <t>Tab 4: Profit Loss, Expenses-Recreational Therapy - Salaries- Total Allowable Expenses-Line- 2.91/ Account 7021.1-4.G.179</t>
  </si>
  <si>
    <t>Tab 4: Profit Loss, Expenses-Recreational Therapy - Purchased Service- Total Allowable Expenses-Line- 2.92/ Account 7022.3-4.G.180</t>
  </si>
  <si>
    <t>Tab 4: Profit Loss, Expenses-Recreational Therapy - Supplies and Expenses- Total Allowable Expenses-Line- 2.93/ Account 7023.5-4.G.181</t>
  </si>
  <si>
    <t>Tab 4: Profit Loss, Expenses-Recreational Therapy - Transportation- Total Allowable Expenses-Line- 2.94/ Account 7024.8-4.G.182</t>
  </si>
  <si>
    <t>Tab 4: Profit Loss, Expenses-Total Recreational Therapy- Total Allowable Expenses-Line- 2.2400/ Account 7020-4.G.183</t>
  </si>
  <si>
    <t>Tab 4: Profit Loss, Expenses-Total Restorative &amp; Recreational Therapy- Total Allowable Expenses-Line- 2.25/ Account 7000-4.G.184</t>
  </si>
  <si>
    <t>Tab 4: Profit Loss, Expenses-Bad Accounts - Refunds, Taxes, Day Care- Total Allowable Expenses-Line- 2.95/ Account 8010-4.G.186</t>
  </si>
  <si>
    <t>Tab 4: Profit Loss, Expenses-Fines, Late Charges, and Penalties- Total Allowable Expenses-Line- 2.96/ Account 8015-4.G.187</t>
  </si>
  <si>
    <t>Tab 4: Profit Loss, Expenses-State &amp; Federal Income Taxes- Total Allowable Expenses-Line- 2.97/ Account 8025.5-4.G.188</t>
  </si>
  <si>
    <t>Tab 4: Profit Loss, Expenses-Massachusetts Excise Tax  - Total Allowable Expenses-Line- 2.98/ Account 8027.7-4.G.189</t>
  </si>
  <si>
    <t>Tab 4: Profit Loss, Expenses-Refunds and Allowances- Total Allowable Expenses-Line- 2.99/ Account 8030-4.G.190</t>
  </si>
  <si>
    <t>Tab 4: Profit Loss, Expenses-Adult Day Care Costs*- Total Allowable Expenses-Line- 2.101/ Account 8040-4.G.191</t>
  </si>
  <si>
    <t>Tab 4: Profit Loss, Expenses-Other Non-Nursing Costs*- Total Allowable Expenses-Line- 2.102/ Account 8065-4.G.192</t>
  </si>
  <si>
    <t>Tab 4: Profit Loss, Expenses-Total Bad Accts.-Taxes-Refunds-Day Care- Total Allowable Expenses-Line- 2.26/ Account 8000-4.G.193</t>
  </si>
  <si>
    <t>Tab 4: Profit Loss, Expenses-Total Expenses- Total Allowable Expenses-Line- 200/ Account 4000.0-4.G.194</t>
  </si>
  <si>
    <t>Tab 4: Profit Loss, Reconciliation of Reported Operating Expenses to Claimed Operating Expenses-Total Reported Operating Expenses-  Amount-Line- 3.1/ Account 4000-4.D.200</t>
  </si>
  <si>
    <t>Tab 4: Profit Loss, Reconciliation
 of Reported Operating Expenses to Claimed Operating Expenses-Less: Self-Disallowed Expenses-  Amount-Line- 3.2/ Account 9945-4.D.201</t>
  </si>
  <si>
    <t>Tab 4: Profit Loss, Reconciliation 
of Reported Operating Expenses to Claimed Operating Expenses-Less: Automatically Disallowed Expenses-  Amount-Line- 3.3/ Account 9939-4.D.202</t>
  </si>
  <si>
    <t>Tab 4: Profit Loss, Reconciliation 
of Reported Operating Expenses to Claimed Operating Expenses-Total Non-Allowable Expenses-  Amount-Line- 3.1/ Account 4001.1-4.D.203</t>
  </si>
  <si>
    <t>Tab 4: Profit Loss, Reconciliation
of Reported Operating Expenses to Claimed Operating Expenses-Allocated Administrative and General from Management Company (HCF-3)-  Amount-Line- 3.4/ Account 9960.3-4.D.204</t>
  </si>
  <si>
    <t>Tab 4: Profit Loss, Reconciliation 
of Reported Operating Expenses to Claimed Operating Expenses-Other Operating Expense Add-Back from Realty Company (HCF-2 RH)-  Amount-Line- 3.5/ Account 9502.2-4.D.205</t>
  </si>
  <si>
    <t>Tab 4: Profit Loss, Reconciliation 
of Reported Operating Expenses to Claimed Operating Expenses-Allocated Other Operating Expense Add-Back from Management Company -  Amount-Line- 3.6/ Account 9963.3-4.D.206</t>
  </si>
  <si>
    <t>Tab 4: Profit Loss, Reconciliation 
of Reported Operating Expenses to Claimed Operating Expenses-Allocated Fixed Asset Expenses from Management Company (HCF-3)-  Amount-Line- 3.7/ Account 9961.3-4.D.207</t>
  </si>
  <si>
    <t>Tab 4: Profit Loss, Reconciliation
 of Reported Operating Expenses to Claimed Operating Expenses-Claimed Fixed Asset Expenses from Claimed Fixed Assets Schedule-  Amount-Line- 3.8/ Account 9500-4.D.208</t>
  </si>
  <si>
    <t>Tab 4: Profit Loss, Reconciliation
 of Reported Operating Expenses to Claimed Operating Expenses-Allocated Direct Variable (Dietician, Indirect Therapy &amp; QA) Management Company Add-Back Expenses-  Amount-Line- 3.9/ Account 9302.6-4.D.209</t>
  </si>
  <si>
    <t>Tab 4: Profit Loss, Reconciliation
 of Reported Operating Expenses to Claimed Operating Expenses-Allocated Direct Director of Nurses Management Company Add-Back Expenses-  Amount-Line- 3.10/ Account 9302.8-4.D.210</t>
  </si>
  <si>
    <t>Tab 4: Profit Loss, Reconciliation 
of Reported Operating Expenses to Claimed Operating Expenses-Total Allowable Add-Back Expenses- -Line- 3.2/ Account 4001.2-4.D.211</t>
  </si>
  <si>
    <t>Tab 4: Profit Loss, Reconciliation 
of Reported Operating Expenses to Claimed Operating Expenses-Less: Recoverable Income (offsetting operating expenses)- -Line- 3.41/ Account NA-4.D.212</t>
  </si>
  <si>
    <t>Tab 4: Profit Loss, Reconciliation 
of Reported Operating Expenses to Claimed Operating Expenses-Total Allowable Operating Expenses Claimed - -Line- 300/ Account 4002.0-4.D.213</t>
  </si>
  <si>
    <t>Tab 4: Profit Loss, Reconciliation 
of Cost Report Net Income to Financial Statement (Book) Net Income -Total Cost Report Income-  Amount-Line- 4.1/ Account 3000-4.D.220</t>
  </si>
  <si>
    <t>Tab 4: Profit Loss, Reconciliation 
of Cost Report Net Income to Financial Statement (Book) Net Income -Total Cost Report Expenses-  Amount-Line- 4.2/ Account 4000-4.D.221</t>
  </si>
  <si>
    <t>Tab 4: Profit Loss, Reconciliation 
of Cost Report Net Income to Financial Statement (Book) Net Income -Net Income (Loss) Cost Report-  Amount-Line- 4.1-4.D.222</t>
  </si>
  <si>
    <t>Tab 4: Profit Loss, Reconciliation 
of Cost Report Net Income to Financial Statement (Book) Net Income -Financial Statement Reported Income-  Amount-Line- 4.3-4.D.224</t>
  </si>
  <si>
    <t>Tab 4: Profit Loss, Reconciliation 
of Cost Report Net Income to Financial Statement (Book) Net Income -Financial Statement Reported Expenses-  Amount-Line- 4.4-4.D.225</t>
  </si>
  <si>
    <t>Tab 4: Profit Loss, Reconciliation 
of Cost Report Net Income to Financial Statement (Book) Net Income -Net Income (Loss) Financial Statement-  Amount-Line- 4.2-4.D.226</t>
  </si>
  <si>
    <t>Tab 4: Profit Loss, Reconciliation 
of Cost Report Net Income to Financial Statement (Book) Net Income -Variance Between Cost Report and Financial Statements: Income-  Amount-Line- 4.5-4.D.228</t>
  </si>
  <si>
    <t>Tab 4: Profit Loss, Reconciliation 
of Cost Report Net Income to Financial Statement (Book) Net Income -Variance Between Cost Report and Financial Statements: Expenses-  Amount-Line- 4.6-4.D.229</t>
  </si>
  <si>
    <t>Tab 4: Profit Loss, Reconciliation 
of Cost Report Net Income to Financial Statement (Book) Net Income -Variance Between Cost Report and Financial Statements: Net Income-  Amount-Line- 4.7-4.D.230</t>
  </si>
  <si>
    <t>Tab 4: Profit Loss, Reconciliation 
of Cost Report Net Income to Financial Statement (Book) Net Income -Reconciling Item: Explain-  Amount-Line- 4.8-4.D.232</t>
  </si>
  <si>
    <t>Tab 4: Profit Loss, Reconciliation 
of Cost Report Net Income to Financial Statement (Book) Net Income -Reconciling Item: Explain-  Amount-Line- 4.9-4.D.233</t>
  </si>
  <si>
    <t>Tab 4: Profit Loss, Reconciliation 
of Cost Report Net Income to Financial Statement (Book) Net Income -Reconciling Item: Explain-  Amount-Line- 4.1-4.D.234</t>
  </si>
  <si>
    <t>Tab 4: Profit Loss, Reconciliation 
of Cost Report Net Income to Financial Statement (Book) Net Income -Reconciling Item: Explain-  Amount-Line- 4.11-4.D.235</t>
  </si>
  <si>
    <t>Tab 4: Profit Loss, Reconciliation 
of Cost Report Net Income to Financial Statement (Book) Net Income -Reconciling Item: Explain-  Amount-Line- 4.12-4.D.236</t>
  </si>
  <si>
    <t>Tab 4: Profit Loss, Reconciliation 
of Cost Report Net Income to Financial Statement (Book) Net Income -Total Reconciling Items-  Amount-Line- 4.200-4.D.237</t>
  </si>
  <si>
    <t>Tab 4: Profit Loss, Reconciliation 
of Cost Report Net Income to Financial Statement (Book) Net Income -Difference between Total Reconciling Items and Variance Between Cost Report and Financial Statements: Net Income ***-  Amount-Line- 400-4.D.239</t>
  </si>
  <si>
    <t>Tab 4: Profit Loss, Table 1A : 
Detail of Ancillary Services Expenses-Account #-Line- 1A.1-4.G.20</t>
  </si>
  <si>
    <t>Tab 4: Profit Loss, Table 1A : 
Detail of Ancillary Services Expenses-Account #-Line- 1A.2-4.G.21</t>
  </si>
  <si>
    <t>Tab 4: Profit Loss, Table 1A : 
Detail of Ancillary Services Expenses-Account #-Line- 1A.3-4.G.22</t>
  </si>
  <si>
    <t>Tab 4: Profit Loss, Table 1A : 
Detail of Ancillary Services Expenses-Account #-Line- 1A.4-4.G.23</t>
  </si>
  <si>
    <t>Tab 4: Profit Loss, Table 1A : 
Detail of Ancillary Services Expenses-Account #-Line- 1A.5-4.G.24</t>
  </si>
  <si>
    <t>Tab 4: Profit Loss, Table 1A : 
Detail of Ancillary Services Expenses- Expense Classification-Line- 1A.1-4.H.20</t>
  </si>
  <si>
    <t>Tab 4: Profit Loss, Table 1A : 
Detail of Ancillary Services Expenses- Expense Classification-Line- 1A.2-4.H.21</t>
  </si>
  <si>
    <t>Tab 4: Profit Loss, Table 1A : 
Detail of Ancillary Services Expenses- Expense Classification-Line- 1A.3-4.H.22</t>
  </si>
  <si>
    <t>Tab 4: Profit Loss, Table 1A : 
Detail of Ancillary Services Expenses- Expense Classification-Line- 1A.4-4.H.23</t>
  </si>
  <si>
    <t>Tab 4: Profit Loss, Table 1A : 
Detail of Ancillary Services Expenses- Expense Classification-Line- 1A.5-4.H.24</t>
  </si>
  <si>
    <t>Tab 4: Profit Loss, Table 1A : 
Detail of Ancillary Services Expenses-Amount-Line- 1A.1-4.I.20</t>
  </si>
  <si>
    <t>Tab 4: Profit Loss, Table 1A : 
Detail of Ancillary Services Expenses-Amount-Line- 1A.2-4.I.21</t>
  </si>
  <si>
    <t>Tab 4: Profit Loss, Table 1A : 
Detail of Ancillary Services Expenses-Amount-Line- 1A.3-4.I.22</t>
  </si>
  <si>
    <t>Tab 4: Profit Loss, Table 1A : 
Detail of Ancillary Services Expenses-Amount-Line- 1A.4-4.I.23</t>
  </si>
  <si>
    <t>Tab 4: Profit Loss, Table 1A : 
Detail of Ancillary Services Expenses-Amount-Line- 1A.5-4.I.24</t>
  </si>
  <si>
    <t>Tab 4: Profit Loss, Table 1A : 
Detail of Ancillary Services Expenses-Amount- Total Ancillary Expenses-Line- 1A.100-4.I.25</t>
  </si>
  <si>
    <t>Tab 4: Profit Loss, Table 2A : Detail of Clerical Salaries-Employee Name-Line- 2A.1-4.J.46</t>
  </si>
  <si>
    <t>Tab 4: Profit Loss, Table 2A : Detail of Clerical Salaries-Employee Name-Line- 2A.2-4.J.47</t>
  </si>
  <si>
    <t>Tab 4: Profit Loss, Table 2A : Detail of Clerical Salaries-Employee Name-Line- 2A.3-4.J.48</t>
  </si>
  <si>
    <t>Tab 4: Profit Loss, Table 2A : Detail of Clerical Salaries-Employee Name-Line- 2A.4-4.J.49</t>
  </si>
  <si>
    <t>Tab 4: Profit Loss, Table 2A : Detail of Clerical Salaries-Employee Name-Line- 2A.5-4.J.50</t>
  </si>
  <si>
    <t>Tab 4: Profit Loss, Table 2A : Detail of Clerical Salaries-Employee Name-Line- 2A.6-4.J.51</t>
  </si>
  <si>
    <t>Tab 4: Profit Loss, Table 2A : Detail of Clerical Salaries-Employee Name-Line- 2A.7-4.J.52</t>
  </si>
  <si>
    <t>Tab 4: Profit Loss, Table 2A : Detail of Clerical Salaries-Employee Name-Line- 2A.8-4.J.53</t>
  </si>
  <si>
    <t>Tab 4: Profit Loss, Table 2A : Detail of Clerical Salaries-Employee Name-Line- 2A.9-4.J.54</t>
  </si>
  <si>
    <t>Tab 4: Profit Loss, Table 2A : Detail of Clerical Salaries-Employee Name-Line- 2A.10 -4.J.55</t>
  </si>
  <si>
    <t>Tab 4: Profit Loss, Table 2A : Detail of Clerical Salaries-Employee Name-Line- 2A.11-4.J.56</t>
  </si>
  <si>
    <t>Tab 4: Profit Loss, Table 2A : Detail of Clerical Salaries-Employee Name-Line- 2A.12-4.J.57</t>
  </si>
  <si>
    <t>Tab 4: Profit Loss, Table 2A : Detail of Clerical Salaries-Employee Name-Line- 2A.13-4.J.58</t>
  </si>
  <si>
    <t>Tab 4: Profit Loss, Table 2A : Detail of Clerical Salaries-Employee Name-Line- 2A.14-4.J.59</t>
  </si>
  <si>
    <t>Tab 4: Profit Loss, Table 2A : Detail of Clerical Salaries-Employee Name-Line- 2A.15-4.J.60</t>
  </si>
  <si>
    <t>Tab 4: Profit Loss, Table 2A : Detail of Clerical Salaries-Employee Name-Line- 2A.16-4.J.61</t>
  </si>
  <si>
    <t>Tab 4: Profit Loss, Table 2A : Detail of Clerical Salaries-Job Title-Line- 2A.1-4.K.46</t>
  </si>
  <si>
    <t>Tab 4: Profit Loss, Table 2A : Detail of Clerical Salaries-Job Title-Line- 2A.2-4.K.47</t>
  </si>
  <si>
    <t>Tab 4: Profit Loss, Table 2A : Detail of Clerical Salaries-Job Title-Line- 2A.3-4.K.48</t>
  </si>
  <si>
    <t>Tab 4: Profit Loss, Table 2A : Detail of Clerical Salaries-Job Title-Line- 2A.4-4.K.49</t>
  </si>
  <si>
    <t>Tab 4: Profit Loss, Table 2A : Detail of Clerical Salaries-Job Title-Line- 2A.5-4.K.50</t>
  </si>
  <si>
    <t>Tab 4: Profit Loss, Table 2A : Detail of Clerical Salaries-Job Title-Line- 2A.6-4.K.51</t>
  </si>
  <si>
    <t>Tab 4: Profit Loss, Table 2A : Detail of Clerical Salaries-Job Title-Line- 2A.7-4.K.52</t>
  </si>
  <si>
    <t>Tab 4: Profit Loss, Table 2A : Detail of Clerical Salaries-Job Title-Line- 2A.8-4.K.53</t>
  </si>
  <si>
    <t>Tab 4: Profit Loss, Table 2A : Detail of Clerical Salaries-Job Title-Line- 2A.9-4.K.54</t>
  </si>
  <si>
    <t>Tab 4: Profit Loss, Table 2A : Detail of Clerical Salaries-Job Title-Line- 2A.10 -4.K.55</t>
  </si>
  <si>
    <t>Tab 4: Profit Loss, Table 2A : Detail of Clerical Salaries-Job Title-Line- 2A.11-4.K.56</t>
  </si>
  <si>
    <t>Tab 4: Profit Loss, Table 2A : Detail of Clerical Salaries-Job Title-Line- 2A.12-4.K.57</t>
  </si>
  <si>
    <t>Tab 4: Profit Loss, Table 2A : Detail of Clerical Salaries-Job Title-Line- 2A.13-4.K.58</t>
  </si>
  <si>
    <t>Tab 4: Profit Loss, Table 2A : Detail of Clerical Salaries-Job Title-Line- 2A.14-4.K.59</t>
  </si>
  <si>
    <t>Tab 4: Profit Loss, Table 2A : Detail of Clerical Salaries-Job Title-Line- 2A.15-4.K.60</t>
  </si>
  <si>
    <t>Tab 4: Profit Loss, Table 2A : Detail of Clerical Salaries-Job Title-Line- 2A.16-4.K.61</t>
  </si>
  <si>
    <t>Tab 4: Profit Loss, Table 2A : Detail of Clerical Salaries-Brief Job Description-Line- 2A.1-4.L.46</t>
  </si>
  <si>
    <t>Tab 4: Profit Loss, Table 2A : Detail of Clerical Salaries-Brief Job Description-Line- 2A.2-4.L.47</t>
  </si>
  <si>
    <t>Tab 4: Profit Loss, Table 2A : Detail of Clerical Salaries-Brief Job Description-Line- 2A.3-4.L.48</t>
  </si>
  <si>
    <t>Tab 4: Profit Loss, Table 2A : Detail of Clerical Salaries-Brief Job Description-Line- 2A.4-4.L.49</t>
  </si>
  <si>
    <t>Tab 4: Profit Loss, Table 2A : Detail of Clerical Salaries-Brief Job Description-Line- 2A.5-4.L.50</t>
  </si>
  <si>
    <t>Tab 4: Profit Loss, Table 2A : Detail of Clerical Salaries-Brief Job Description-Line- 2A.6-4.L.51</t>
  </si>
  <si>
    <t>Tab 4: Profit Loss, Table 2A : Detail of Clerical Salaries-Brief Job Description-Line- 2A.7-4.L.52</t>
  </si>
  <si>
    <t>Tab 4: Profit Loss, Table 2A : Detail of Clerical Salaries-Brief Job Description-Line- 2A.8-4.L.53</t>
  </si>
  <si>
    <t>Tab 4: Profit Loss, Table 2A : Detail of Clerical Salaries-Brief Job Description-Line- 2A.9-4.L.54</t>
  </si>
  <si>
    <t>Tab 4: Profit Loss, Table 2A : Detail of Clerical Salaries-Brief Job Description-Line- 2A.10 -4.L.55</t>
  </si>
  <si>
    <t>Tab 4: Profit Loss, Table 2A : Detail of Clerical Salaries-Brief Job Description-Line- 2A.11-4.L.56</t>
  </si>
  <si>
    <t>Tab 4: Profit Loss, Table 2A : Detail of Clerical Salaries-Brief Job Description-Line- 2A.12-4.L.57</t>
  </si>
  <si>
    <t>Tab 4: Profit Loss, Table 2A : Detail of Clerical Salaries-Brief Job Description-Line- 2A.13-4.L.58</t>
  </si>
  <si>
    <t>Tab 4: Profit Loss, Table 2A : Detail of Clerical Salaries-Brief Job Description-Line- 2A.14-4.L.59</t>
  </si>
  <si>
    <t>Tab 4: Profit Loss, Table 2A : Detail of Clerical Salaries-Brief Job Description-Line- 2A.15-4.L.60</t>
  </si>
  <si>
    <t>Tab 4: Profit Loss, Table 2A : Detail of Clerical Salaries-Brief Job Description-Line- 2A.16-4.L.61</t>
  </si>
  <si>
    <t>Tab 4: Profit Loss, Table 2A : Detail of Clerical Salaries-Gross Salary-Line- 2A.1-4.M.46</t>
  </si>
  <si>
    <t>Tab 4: Profit Loss, Table 2A : Detail of Clerical Salaries-Gross Salary-Line- 2A.2-4.M.47</t>
  </si>
  <si>
    <t>Tab 4: Profit Loss, Table 2A : Detail of Clerical Salaries-Gross Salary-Line- 2A.3-4.M.48</t>
  </si>
  <si>
    <t>Tab 4: Profit Loss, Table 2A : Detail of Clerical Salaries-Gross Salary-Line- 2A.4-4.M.49</t>
  </si>
  <si>
    <t>Tab 4: Profit Loss, Table 2A : Detail of Clerical Salaries-Gross Salary-Line- 2A.5-4.M.50</t>
  </si>
  <si>
    <t>Tab 4: Profit Loss, Table 2A : Detail of Clerical Salaries-Gross Salary-Line- 2A.6-4.M.51</t>
  </si>
  <si>
    <t>Tab 4: Profit Loss, Table 2A : Detail of Clerical Salaries-Gross Salary-Line- 2A.7-4.M.52</t>
  </si>
  <si>
    <t>Tab 4: Profit Loss, Table 2A : Detail of Clerical Salaries-Gross Salary-Line- 2A.8-4.M.53</t>
  </si>
  <si>
    <t>Tab 4: Profit Loss, Table 2A : Detail of Clerical Salaries-Gross Salary-Line- 2A.9-4.M.54</t>
  </si>
  <si>
    <t>Tab 4: Profit Loss, Table 2A : Detail of Clerical Salaries-Gross Salary-Line- 2A.10 -4.M.55</t>
  </si>
  <si>
    <t>Tab 4: Profit Loss, Table 2A : Detail of Clerical Salaries-Gross Salary-Line- 2A.11-4.M.56</t>
  </si>
  <si>
    <t>Tab 4: Profit Loss, Table 2A : Detail of Clerical Salaries-Gross Salary-Line- 2A.12-4.M.57</t>
  </si>
  <si>
    <t>Tab 4: Profit Loss, Table 2A : Detail of Clerical Salaries-Gross Salary-Line- 2A.13-4.M.58</t>
  </si>
  <si>
    <t>Tab 4: Profit Loss, Table 2A : Detail of Clerical Salaries-Gross Salary-Line- 2A.14-4.M.59</t>
  </si>
  <si>
    <t>Tab 4: Profit Loss, Table 2A : Detail of Clerical Salaries-Gross Salary-Line- 2A.15-4.M.60</t>
  </si>
  <si>
    <t>Tab 4: Profit Loss, Table 2A : Detail of Clerical Salaries-Gross Salary-Line- 2A.16-4.M.61</t>
  </si>
  <si>
    <t>Tab 4: Profit Loss, Table 2A : Detail of Clerical Salaries-Gross Salary- Total Clerical Salaries-Line- 2A.100-4.M.62</t>
  </si>
  <si>
    <t>Tab 4: Profit Loss, Table 2B : Detail of Other Accounting Expenses-Vendor Name-Line- 2B.1-4.J.83</t>
  </si>
  <si>
    <t>Tab 4: Profit Loss, Table 2B : Detail of Other Accounting Expenses-Vendor Name-Line- 2B.2-4.J.84</t>
  </si>
  <si>
    <t>Tab 4: Profit Loss, Table 2B : Detail of Other Accounting Expenses-Vendor Name-Line- 2B.3-4.J.85</t>
  </si>
  <si>
    <t>Tab 4: Profit Loss, Table 2B : Detail of Other Accounting Expenses-Vendor Name-Line- 2B.4-4.J.86</t>
  </si>
  <si>
    <t>Tab 4: Profit Loss, Table 2B : Detail of Other Accounting Expenses-Vendor Name-Line- 2B.5-4.J.87</t>
  </si>
  <si>
    <t>Tab 4: Profit Loss, Table 2B : Detail of Other Accounting Expenses-Date Occurred (MM/DD/YYYY)-Line- 2B.1-4.K.83</t>
  </si>
  <si>
    <t>Tab 4: Profit Loss, Table 2B : Detail of Other Accounting Expenses-Date Occurred (MM/DD/YYYY)-Line- 2B.2-4.K.84</t>
  </si>
  <si>
    <t>Tab 4: Profit Loss, Table 2B : Detail of Other Accounting Expenses-Date Occurred (MM/DD/YYYY)-Line- 2B.3-4.K.85</t>
  </si>
  <si>
    <t>Tab 4: Profit Loss, Table 2B : Detail of Other Accounting Expenses-Date Occurred (MM/DD/YYYY)-Line- 2B.4-4.K.86</t>
  </si>
  <si>
    <t>Tab 4: Profit Loss, Table 2B : Detail of Other Accounting Expenses-Date Occurred (MM/DD/YYYY)-Line- 2B.5-4.K.87</t>
  </si>
  <si>
    <t>Tab 4: Profit Loss, Table 2B : Detail of Other Accounting Expenses-Amount-Line- 2B.1-4.L.83</t>
  </si>
  <si>
    <t>Tab 4: Profit Loss, Table 2B : Detail of Other Accounting Expenses-Amount-Line- 2B.2-4.L.84</t>
  </si>
  <si>
    <t>Tab 4: Profit Loss, Table 2B : Detail of Other Accounting Expenses-Amount-Line- 2B.3-4.L.85</t>
  </si>
  <si>
    <t>Tab 4: Profit Loss, Table 2B : Detail of Other Accounting Expenses-Amount-Line- 2B.4-4.L.86</t>
  </si>
  <si>
    <t>Tab 4: Profit Loss, Table 2B : Detail of Other Accounting Expenses-Amount-Line- 2B.5-4.L.87</t>
  </si>
  <si>
    <t>Tab 4: Profit Loss, Table 2B : Detail of Other Accounting Expenses-Amount- Sub-Total-Line- 2B.100-4.L.88</t>
  </si>
  <si>
    <t>Tab 4: Profit Loss, Table 2B : Detail of Other Accounting Expenses-Select Code-Line- 2B.1-4.M.83</t>
  </si>
  <si>
    <t>Tab 4: Profit Loss, Table 2B : Detail of Other Accounting Expenses-Select Code-Line- 2B.2-4.M.84</t>
  </si>
  <si>
    <t>Tab 4: Profit Loss, Table 2B : Detail of Other Accounting Expenses-Select Code-Line- 2B.3-4.M.85</t>
  </si>
  <si>
    <t>Tab 4: Profit Loss, Table 2B : Detail of Other Accounting Expenses-Select Code-Line- 2B.4-4.M.86</t>
  </si>
  <si>
    <t>Tab 4: Profit Loss, Table 2B : Detail of Other Accounting Expenses-Select Code-Line- 2B.5-4.M.87</t>
  </si>
  <si>
    <t>Tab 4: Profit Loss, Table 2B : Detail of Other Accounting Expenses-Brief Description of Service-Line- 2B.1-4.N.83</t>
  </si>
  <si>
    <t>Tab 4: Profit Loss, Table 2B : Detail of Other Accounting Expenses-Brief Description of Service-Line- 2B.2-4.N.84</t>
  </si>
  <si>
    <t>Tab 4: Profit Loss, Table 2B : Detail of Other Accounting Expenses-Brief Description of Service-Line- 2B.3-4.N.85</t>
  </si>
  <si>
    <t>Tab 4: Profit Loss, Table 2B : Detail of Other Accounting Expenses-Brief Description of Service-Line- 2B.4-4.N.86</t>
  </si>
  <si>
    <t>Tab 4: Profit Loss, Table 2B : Detail of Other Accounting Expenses-Brief Description of Service-Line- 2B.5-4.N.87</t>
  </si>
  <si>
    <t>Tab 4: Profit Loss, Table 2B : Detail of Other Accounting Expenses-Employee Name-Line- 2B.6-4.J.91</t>
  </si>
  <si>
    <t>Tab 4: Profit Loss, Table 2B : Detail of Other Accounting Expenses-Employee Name-Line- 2B.7-4.J.92</t>
  </si>
  <si>
    <t>Tab 4: Profit Loss, Table 2B : Detail of Other Accounting Expenses-Employee Name-Line- 2B.8-4.J.93</t>
  </si>
  <si>
    <t>Tab 4: Profit Loss, Table 2B : Detail of Other Accounting Expenses-Employee Name-Line- 2B.9-4.J.94</t>
  </si>
  <si>
    <t>Tab 4: Profit Loss, Table 2B : Detail of Other Accounting Expenses-Job Title-Line- 2B.6-4.K.91</t>
  </si>
  <si>
    <t>Tab 4: Profit Loss, Table 2B : Detail of Other Accounting Expenses-Job Title-Line- 2B.7-4.K.92</t>
  </si>
  <si>
    <t>Tab 4: Profit Loss, Table 2B : Detail of Other Accounting Expenses-Job Title-Line- 2B.8-4.K.93</t>
  </si>
  <si>
    <t>Tab 4: Profit Loss, Table 2B : Detail of Other Accounting Expenses-Job Title-Line- 2B.9-4.K.94</t>
  </si>
  <si>
    <t>Tab 4: Profit Loss, Table 2B : Detail of Other Accounting Expenses-Salary-Line- 2B.6-4.L.91</t>
  </si>
  <si>
    <t>Tab 4: Profit Loss, Table 2B : Detail of Other Accounting Expenses-Salary-Line- 2B.7-4.L.92</t>
  </si>
  <si>
    <t>Tab 4: Profit Loss, Table 2B : Detail of Other Accounting Expenses-Salary-Line- 2B.8-4.L.93</t>
  </si>
  <si>
    <t>Tab 4: Profit Loss, Table 2B : Detail of Other Accounting Expenses-Salary-Line- 2B.9-4.L.94</t>
  </si>
  <si>
    <t>Tab 4: Profit Loss, Table 2B : Detail of Other Accounting Expenses-Salary- Sub-Total-Line- 2B.200-4.L.95</t>
  </si>
  <si>
    <t>Tab 4: Profit Loss, Table 2B : Detail of Other Accounting Expenses-Salary- Total Other Accounting -Line- 2B.300-4.L.96</t>
  </si>
  <si>
    <t>Tab 4: Profit Loss, Table 2B : Detail of Other Accounting Expenses-Select Code-Line- 2B.6-4.M.91</t>
  </si>
  <si>
    <t>Tab 4: Profit Loss, Table 2B : Detail of Other Accounting Expenses-Select Code-Line- 2B.7-4.M.92</t>
  </si>
  <si>
    <t>Tab 4: Profit Loss, Table 2B : Detail of Other Accounting Expenses-Select Code-Line- 2B.8-4.M.93</t>
  </si>
  <si>
    <t>Tab 4: Profit Loss, Table 2B : Detail of Other Accounting Expenses-Select Code-Line- 2B.9-4.M.94</t>
  </si>
  <si>
    <t>Tab 4: Profit Loss, Table 2B : Detail of Other Accounting Expenses-Description of Responsibilities -Line- 2B.6-4.N.91</t>
  </si>
  <si>
    <t>Tab 4: Profit Loss, Table 2B : Detail of Other Accounting Expenses-Description of Responsibilities -Line- 2B.7-4.N.92</t>
  </si>
  <si>
    <t>Tab 4: Profit Loss, Table 2B : Detail of Other Accounting Expenses-Description of Responsibilities -Line- 2B.8-4.N.93</t>
  </si>
  <si>
    <t>Tab 4: Profit Loss, Table 2B : Detail of Other Accounting Expenses-Description of Responsibilities -Line- 2B.9-4.N.94</t>
  </si>
  <si>
    <t>Tab 4: Profit Loss, Table 2B : Detail of Other Accounting Expenses-  % of time-Line- 2B.6-4.O.91</t>
  </si>
  <si>
    <t>Tab 4: Profit Loss, Table 2B : Detail of Other Accounting Expenses-  % of time-Line- 2B.7-4.O.92</t>
  </si>
  <si>
    <t>Tab 4: Profit Loss, Table 2B : Detail of Other Accounting Expenses-  % of time-Line- 2B.8-4.O.93</t>
  </si>
  <si>
    <t>Tab 4: Profit Loss, Table 2B : Detail of Other Accounting Expenses-  % of time-Line- 2B.9-4.O.94</t>
  </si>
  <si>
    <t>Tab 4: Profit Loss, Table 2B : Detail of Other Accounting Expenses-Accounting Expense Codes--4.K.102</t>
  </si>
  <si>
    <t>Tab 4: Profit Loss, Table 2C: Detail of Other Operating Expenses-Description-Line- 2C.1-4.J.108</t>
  </si>
  <si>
    <t>Tab 4: Profit Loss, Table 2C: Detail of Other Operating Expenses-Description-Line- 2C.3-4.J.109</t>
  </si>
  <si>
    <t>Tab 4: Profit Loss, Table 2C: Detail of Other Operating Expenses-Description-Line- 2C.4-4.J.110</t>
  </si>
  <si>
    <t>Tab 4: Profit Loss, Table 2C: Detail of Other Operating Expenses-Amount-Line- 2C.1-4.K.108</t>
  </si>
  <si>
    <t>Tab 4: Profit Loss, Table 2C: Detail of Other Operating Expenses-Amount-Line- 2C.3-4.K.109</t>
  </si>
  <si>
    <t>Tab 4: Profit Loss, Table 2C: Detail of Other Operating Expenses-Amount-Line- 2C.4-4.K.110</t>
  </si>
  <si>
    <t>Tab 4: Profit Loss, Table 2C: Detail of Other Operating Expenses-Amount-Line- 2C.100-4.K.111</t>
  </si>
  <si>
    <t>Tab 4: Profit Loss, Table 2D:  Detail of Other Rent-Description-Line- 2D.1-4.J.115</t>
  </si>
  <si>
    <t>Tab 4: Profit Loss, Table 2D:  Detail of Other Rent-Description-Line- 2D.2-4.J.116</t>
  </si>
  <si>
    <t>Tab 4: Profit Loss, Table 2D:  Detail of Other Rent-Description-Line- 2D.3-4.J.117</t>
  </si>
  <si>
    <t>Tab 4: Profit Loss, Table 2D:  Detail of Other Rent-Description-Line- 2D.4-4.J.118</t>
  </si>
  <si>
    <t>Tab 4: Profit Loss, Table 2D:  Detail of Other Rent-Amount-Line- 2D.1-4.K.115</t>
  </si>
  <si>
    <t>Tab 4: Profit Loss, Table 2D:  Detail of Other Rent-Amount-Line- 2D.2-4.K.116</t>
  </si>
  <si>
    <t>Tab 4: Profit Loss, Table 2D:  Detail of Other Rent-Amount-Line- 2D.3-4.K.117</t>
  </si>
  <si>
    <t>Tab 4: Profit Loss, Table 2D:  Detail of Other Rent-Amount-Line- 2D.4-4.K.118</t>
  </si>
  <si>
    <t>Tab 4: Profit Loss, Table 2D:  Detail of Other Rent-Total Amount-Line- 2D.100-4.K.119</t>
  </si>
  <si>
    <t>Tab 4: Profit Loss, Table 2E:  Detail of Other Medical Services Expenses-Description-Line- 2E.1-4.J.160</t>
  </si>
  <si>
    <t>Tab 4: Profit Loss, Table 2E:  Detail of Other Medical Services Expenses-Description-Line- 2E.2-4.J.161</t>
  </si>
  <si>
    <t>Tab 4: Profit Loss, Table 2E:  Detail of Other Medical Services Expenses-Description-Line- 2E.3-4.J.162</t>
  </si>
  <si>
    <t>Tab 4: Profit Loss, Table 2E:  Detail of Other Medical Services Expenses-Description-Line- 2E.4-4.J.163</t>
  </si>
  <si>
    <t>Tab 4: Profit Loss, Table 2E:  Detail of Other Medical Services Expenses-Amount-Line- 2E.1-4.K.160</t>
  </si>
  <si>
    <t>Tab 4: Profit Loss, Table 2E:  Detail of Other Medical Services Expenses-Amount-Line- 2E.2-4.K.161</t>
  </si>
  <si>
    <t>Tab 4: Profit Loss, Table 2E:  Detail of Other Medical Services Expenses-Amount-Line- 2E.3-4.K.162</t>
  </si>
  <si>
    <t>Tab 4: Profit Loss, Table 2E:  Detail of Other Medical Services Expenses-Amount-Line- 2E.4-4.K.163</t>
  </si>
  <si>
    <t>Tab 4: Profit Loss, Table 2E:  Detail of Other Medical Services Expenses-Amount-Line- 2E.100-4.K.164</t>
  </si>
  <si>
    <t>Tab 5: Resident Days January 1- March 31-DTA Days -Line- 1.1/ Account # 0210.5 &amp; 0210.0-5.D.10</t>
  </si>
  <si>
    <t>Tab 5: Resident Days January 1- March 31-Massachusetts EAEDC-Line- 1.2/ Account # 0212.5 &amp; 0212.0-5.D.11</t>
  </si>
  <si>
    <t>Tab 5: Resident Days January 1- March 31-Non-Massachusetts DTA-Line- 1.3/ Account # 0215.4 &amp; 0215.0-5.D.12</t>
  </si>
  <si>
    <t>Tab 5: Resident Days January 1- March 31-MA Commission for the Blind-Line- 1.4/ Account # 0260.5 &amp; 0260.0-5.D.13</t>
  </si>
  <si>
    <t>Tab 5: Resident Days January 1- March 31-Veterans Administration and Other Public **-Line- 1.5/ Account # 0270.5 &amp; 0270.0-5.D.14</t>
  </si>
  <si>
    <t>Tab 5: Resident Days January 1- March 31-Private-Line- 1.6/ Account # 0290.5 &amp; 0290.0-5.D.15</t>
  </si>
  <si>
    <t>Tab 5: Resident Days January 1- March 31-Total Resident Days January 1 - March 31-Line- 100/ Account # 0200.0-5.D.16</t>
  </si>
  <si>
    <t>Tab 5: Resident Days January 1- March 31-DTA Days -Line- 2.1/ Account # 0310.5 &amp; 0310.0-5.D.21</t>
  </si>
  <si>
    <t>Tab 5: Resident Days January 1- March 31-Massachusetts EAEDC-Line- 2.2/ Account # 0312.5 &amp; 0312.0-5.D.22</t>
  </si>
  <si>
    <t>Tab 5: Resident Days January 1- March 31-Non-Massachusetts DTA-Line- 2.3/ Account # 0315.4 &amp; 0315.0-5.D.23</t>
  </si>
  <si>
    <t>Tab 5: Resident Days January 1- March 31-MA Commission for the Blind-Line- 2.4/ Account # 0360.5 &amp; 0360.0-5.D.24</t>
  </si>
  <si>
    <t>Tab 5: Resident Days January 1- March 31-Veterans Administration and Other Public **-Line- 2.5/ Account # 0370.5 &amp; 0370.0-5.D.25</t>
  </si>
  <si>
    <t>Tab 5: Resident Days January 1- March 31-Private-Line- 2.6/ Account # 0390.5 &amp; 0390.0-5.D.26</t>
  </si>
  <si>
    <t>Tab 5: Resident Days January 1- March 31-Total Resident Days April 1 - June 30-Line- 200/ Account # 0300.0-5.D.27</t>
  </si>
  <si>
    <t>Tab 5: Resident Days July 1- September 30-DTA Days -Line- 3.1/ Account # 0410.5 &amp; 0410.0-5.D.32</t>
  </si>
  <si>
    <t>Tab 5: Resident Days July 1- September 30-Massachusetts EAEDC-Line- 3.2/ Account # 0412.5 &amp; 0412.0-5.D.33</t>
  </si>
  <si>
    <t>Tab 5: Resident Days July 1- September 30-Non-Massachusetts DTA-Line- 3.3/ Account # 0415.4 &amp; 0415.0-5.D.34</t>
  </si>
  <si>
    <t>Tab 5: Resident Days July 1- September 30-MA Commission for the Blind-Line- 3.4/ Account # 0460.5 &amp; 0460.0-5.D.35</t>
  </si>
  <si>
    <t>Tab 5: Resident Days July 1- September 30-Veterans Administration and Other Public **-Line- 3.5/ Account # 0470.5 &amp; 0470.0-5.D.36</t>
  </si>
  <si>
    <t>Tab 5: Resident Days July 1- September 30-Private-Line- 3.6/ Account # 0490.5 &amp; 0490.0-5.D.37</t>
  </si>
  <si>
    <t>Tab 5: Resident Days July 1- September 30-Total Resident Days July 1 - September 30-Line- 300/ Account # 0400.0-5.D.38</t>
  </si>
  <si>
    <t>Tab 5: Resident Days October 1- December 31-DTA Days -Line- 4.1/ Account # 0510.5 &amp; 0510.0-5.D.43</t>
  </si>
  <si>
    <t>Tab 5: Resident Days October 1- December 31-Massachusetts EAEDC-Line- 4.2/ Account # 0512.5 &amp; 0512.0-5.D.44</t>
  </si>
  <si>
    <t>Tab 5: Resident Days October 1- December 31-Non-Massachusetts DTA-Line- 4.3/ Account # 0515.4 &amp; 0515.0-5.D.45</t>
  </si>
  <si>
    <t>Tab 5: Resident Days October 1- December 31-MA Commission for the Blind-Line- 4.4/ Account # 0560.5 &amp; 0560.0-5.D.46</t>
  </si>
  <si>
    <t>Tab 5: Resident Days October 1- December 31-Veterans Administration and Other Public **-Line- 4.5/ Account # 0570.5 &amp; 0570.0-5.D.47</t>
  </si>
  <si>
    <t>Tab 5: Resident Days October 1- December 31-Private-Line- 4.6/ Account # 0590.5 &amp; 0590.0-5.D.48</t>
  </si>
  <si>
    <t>Tab 5: Resident Days October 1- December 31-Total Resident Days October 1 - December 31-Line- 400/ Account # 0500.0-5.D.49</t>
  </si>
  <si>
    <t>Tab 5: Resident Days January 1- December 31-DTA Days -Line- 5.1/ Account # 0610.5 &amp; 0610.0-5.D.54</t>
  </si>
  <si>
    <t>Tab 5: Resident Days January 1- December 31-Massachusetts EAEDC-Line- 5.2/ Account # 0612.5 &amp; 0612.0-5.D.55</t>
  </si>
  <si>
    <t>Tab 5: Resident Days January 1- December 31-Non-Massachusetts DTA-Line- 5.3/ Account # 0615.4 &amp; 0615.0-5.D.56</t>
  </si>
  <si>
    <t>Tab 5: Resident Days January 1- December 31-MA Commission for the Blind-Line- 5.4/ Account # 0660.5 &amp; 0660.0-5.D.57</t>
  </si>
  <si>
    <t>Tab 5: Resident Days January 1- December 31-Veterans Administration and Other Public **-Line- 5.5/ Account # 0670.5 &amp; 0670.0-5.D.58</t>
  </si>
  <si>
    <t>Tab 5: Resident Days January 1- December 31-Private-Line- 5.6/ Account # 0690.5 &amp; 0690.0-5.D.59</t>
  </si>
  <si>
    <t>Tab 5: Resident Days January 1- December 31-Total Annual Resident Days-Line- 500/ Account # 0600.0-5.D.60</t>
  </si>
  <si>
    <t>Tab 5: Resident Days, Additional Patient Day Information-Number of Admissions-Line- 6.1/ Account # 0140.0-5.D.65</t>
  </si>
  <si>
    <t>Tab 5: Resident Days, Additional Patient Day Information-Number of Discharges-Line- 6.2/ Account # 0150.0-5.D.66</t>
  </si>
  <si>
    <t>Tab 5: Resident Days, Additional Patient Day Information-Number of Public Community Support Admissions-Line- 6.3/ Account # 0170.0-5.D.67</t>
  </si>
  <si>
    <t>Tab 5: Resident Days, Additional Patient Day Information-Number of Total Community Support Admissions-Line- 6.4/ Account # 0175.0-5.D.68</t>
  </si>
  <si>
    <t>Tab 5: Resident Days, Additional Patient Day Information-Public Community Support Resident Days-Line- 6.5/ Account # 0180.0-5.D.69</t>
  </si>
  <si>
    <t>Tab 5: Resident Days, Additional Patient Day Information-Private Community Support Resident Days-Line- 6.6/ Account # 0182.0-5.D.70</t>
  </si>
  <si>
    <t>Tab 5: Resident Days, Additional Patient Day Information-Total Community Support Resident Days-Line- 600/ Account # 0185.0-5.D.71</t>
  </si>
  <si>
    <t>Tab 6: Claimed Fixed Assets, Expenses-Land HCF-4- Allowable Cost Basis Beginning Balance-Line- 1.1-6.C.10</t>
  </si>
  <si>
    <t>Tab 6: Claimed Fixed Assets, Expenses-Land HCF-2- Allowable Cost Basis Beginning Balance-Line- 1.2-6.C.11</t>
  </si>
  <si>
    <t>Tab 6: Claimed Fixed Assets, Expenses-Building HCF-4- Allowable Cost Basis Beginning Balance-Line- 1.3-6.C.12</t>
  </si>
  <si>
    <t>Tab 6: Claimed Fixed Assets, Expenses-Building HCF-2- Allowable Cost Basis Beginning Balance-Line- 1.4-6.C.13</t>
  </si>
  <si>
    <t>Tab 6: Claimed Fixed Assets, Expenses-Improvements HCF-4- Allowable Cost Basis Beginning Balance-Line- 1.5-6.C.14</t>
  </si>
  <si>
    <t>Tab 6: Claimed Fixed Assets, Expenses-Improvements HCF-2- Allowable Cost Basis Beginning Balance-Line- 1.6-6.C.15</t>
  </si>
  <si>
    <t>Tab 6: Claimed Fixed Assets, Expenses-Equipment HCF-4- Allowable Cost Basis Beginning Balance-Line- 1.7-6.C.16</t>
  </si>
  <si>
    <t>Tab 6: Claimed Fixed Assets, Expenses-Equipment HCF-2- Allowable Cost Basis Beginning Balance-Line- 1.8-6.C.17</t>
  </si>
  <si>
    <t>Tab 6: Claimed Fixed Assets, Expenses-Software/Limited Life Assets HCF-4- Allowable Cost Basis Beginning Balance-Line- 1.9-6.C.18</t>
  </si>
  <si>
    <t>Tab 6: Claimed Fixed Assets, Expenses-Software/Limited Life Assets HCF-2- Allowable Cost Basis Beginning Balance-Line- 1.10-6.C.19</t>
  </si>
  <si>
    <t>Tab 6: Claimed Fixed Assets, Expenses-Total Claimed Fixed Asset Depreciation Expense- Allowable Cost Basis Beginning Balance-Line- 100-6.C.20</t>
  </si>
  <si>
    <t>Tab 6: Claimed Fixed Assets, Expenses-Land HCF-4- Claimed  Additions -Line- 1.1-6.D.10</t>
  </si>
  <si>
    <t>Tab 6: Claimed Fixed Assets, Expenses-Land HCF-2- Claimed  Additions -Line- 1.2-6.D.11</t>
  </si>
  <si>
    <t>Tab 6: Claimed Fixed Assets, Expenses-Building HCF-4- Claimed  Additions -Line- 1.3-6.D.12</t>
  </si>
  <si>
    <t>Tab 6: Claimed Fixed Assets, Expenses-Building HCF-2- Claimed  Additions -Line- 1.4-6.D.13</t>
  </si>
  <si>
    <t>Tab 6: Claimed Fixed Assets, Expenses-Improvements HCF-4- Claimed  Additions -Line- 1.5-6.D.14</t>
  </si>
  <si>
    <t>Tab 6: Claimed Fixed Assets, Expenses-Improvements HCF-2- Claimed  Additions -Line- 1.6-6.D.15</t>
  </si>
  <si>
    <t>Tab 6: Claimed Fixed Assets, Expenses-Equipment HCF-4- Claimed  Additions -Line- 1.7-6.D.16</t>
  </si>
  <si>
    <t>Tab 6: Claimed Fixed Assets, Expenses-Equipment HCF-2- Claimed  Additions -Line- 1.8-6.D.17</t>
  </si>
  <si>
    <t>Tab 6: Claimed Fixed Assets, Expenses-Software/Limited Life Assets HCF-4- Claimed  Additions -Line- 1.9-6.D.18</t>
  </si>
  <si>
    <t>Tab 6: Claimed Fixed Assets, Expenses-Software/Limited Life Assets HCF-2- Claimed  Additions -Line- 1.10-6.D.19</t>
  </si>
  <si>
    <t>Tab 6: Claimed Fixed Assets, Expenses-Total Claimed Fixed Asset Depreciation Expense- Claimed  Additions -Line- 100-6.D.20</t>
  </si>
  <si>
    <t>Tab 6: Claimed Fixed Assets, Expenses-Land HCF-4- Claimed  Deletions-Line- 1.1-6.E.10</t>
  </si>
  <si>
    <t>Tab 6: Claimed Fixed Assets, Expenses-Land HCF-2- Claimed  Deletions-Line- 1.2-6.E.11</t>
  </si>
  <si>
    <t>Tab 6: Claimed Fixed Assets, Expenses-Building HCF-4- Claimed  Deletions-Line- 1.3-6.E.12</t>
  </si>
  <si>
    <t>Tab 6: Claimed Fixed Assets, Expenses-Building HCF-2- Claimed  Deletions-Line- 1.4-6.E.13</t>
  </si>
  <si>
    <t>Tab 6: Claimed Fixed Assets, Expenses-Improvements HCF-4- Claimed  Deletions-Line- 1.5-6.E.14</t>
  </si>
  <si>
    <t>Tab 6: Claimed Fixed Assets, Expenses-Improvements HCF-2- Claimed  Deletions-Line- 1.6-6.E.15</t>
  </si>
  <si>
    <t>Tab 6: Claimed Fixed Assets, Expenses-Equipment HCF-4- Claimed  Deletions-Line- 1.7-6.E.16</t>
  </si>
  <si>
    <t>Tab 6: Claimed Fixed Assets, Expenses-Equipment HCF-2- Claimed  Deletions-Line- 1.8-6.E.17</t>
  </si>
  <si>
    <t>Tab 6: Claimed Fixed Assets, Expenses-Software/Limited Life Assets HCF-4- Claimed  Deletions-Line- 1.9-6.E.18</t>
  </si>
  <si>
    <t>Tab 6: Claimed Fixed Assets, Expenses-Software/Limited Life Assets HCF-2- Claimed  Deletions-Line- 1.10-6.E.19</t>
  </si>
  <si>
    <t>Tab 6: Claimed Fixed Assets, Expenses-Total Claimed Fixed Asset Depreciation Expense- Claimed  Deletions-Line- 100-6.E.20</t>
  </si>
  <si>
    <t>Tab 6: Claimed Fixed Assets, Expenses-Land HCF-4- Allowable Cost Basis Ending Balance-Line- 1.1-6.F.10</t>
  </si>
  <si>
    <t>Tab 6: Claimed Fixed Assets, Expenses-Land HCF-2- Allowable Cost Basis Ending Balance-Line- 1.2-6.F.11</t>
  </si>
  <si>
    <t>Tab 6: Claimed Fixed Assets, Expenses-Building HCF-4- Allowable Cost Basis Ending Balance-Line- 1.3-6.F.12</t>
  </si>
  <si>
    <t>Tab 6: Claimed Fixed Assets, Expenses-Building HCF-2- Allowable Cost Basis Ending Balance-Line- 1.4-6.F.13</t>
  </si>
  <si>
    <t>Tab 6: Claimed Fixed Assets, Expenses-Improvements HCF-4- Allowable Cost Basis Ending Balance-Line- 1.5-6.F.14</t>
  </si>
  <si>
    <t>Tab 6: Claimed Fixed Assets, Expenses-Improvements HCF-2- Allowable Cost Basis Ending Balance-Line- 1.6-6.F.15</t>
  </si>
  <si>
    <t>Tab 6: Claimed Fixed Assets, Expenses-Equipment HCF-4- Allowable Cost Basis Ending Balance-Line- 1.7-6.F.16</t>
  </si>
  <si>
    <t>Tab 6: Claimed Fixed Assets, Expenses-Equipment HCF-2- Allowable Cost Basis Ending Balance-Line- 1.8-6.F.17</t>
  </si>
  <si>
    <t>Tab 6: Claimed Fixed Assets, Expenses-Software/Limited Life Assets HCF-4- Allowable Cost Basis Ending Balance-Line- 1.9-6.F.18</t>
  </si>
  <si>
    <t>Tab 6: Claimed Fixed Assets, Expenses-Software/Limited Life Assets HCF-2- Allowable Cost Basis Ending Balance-Line- 1.10-6.F.19</t>
  </si>
  <si>
    <t>Tab 6: Claimed Fixed Assets, Expenses-Total Claimed Fixed Asset Depreciation Expense- Allowable Cost Basis Ending Balance-Line- 100-6.F.20</t>
  </si>
  <si>
    <t>Tab 6: Claimed Fixed Assets, Expenses-Building HCF-4- Depreciation  %-Line- 1.3-6.G.12</t>
  </si>
  <si>
    <t>Tab 6: Claimed Fixed Assets, Expenses-Building HCF-2- Depreciation  %-Line- 1.4-6.G.13</t>
  </si>
  <si>
    <t>Tab 6: Claimed Fixed Assets, Expenses-Improvements HCF-4- Depreciation  %-Line- 1.5-6.G.14</t>
  </si>
  <si>
    <t>Tab 6: Claimed Fixed Assets, Expenses-Improvements HCF-2- Depreciation  %-Line- 1.6-6.G.15</t>
  </si>
  <si>
    <t>Tab 6: Claimed Fixed Assets, Expenses-Equipment HCF-4- Depreciation  %-Line- 1.7-6.G.16</t>
  </si>
  <si>
    <t>Tab 6: Claimed Fixed Assets, Expenses-Equipment HCF-2- Depreciation  %-Line- 1.8-6.G.17</t>
  </si>
  <si>
    <t>Tab 6: Claimed Fixed Assets, Expenses-Software/Limited Life Assets HCF-4- Depreciation  %-Line- 1.9-6.G.18</t>
  </si>
  <si>
    <t>Tab 6: Claimed Fixed Assets, Expenses-Software/Limited Life Assets HCF-2- Depreciation  %-Line- 1.10-6.G.19</t>
  </si>
  <si>
    <t>Tab 6: Claimed Fixed Assets, Expenses-Building HCF-4- Depreciation HCF-4-Line- 1.3-6.H.12</t>
  </si>
  <si>
    <t>Tab 6: Claimed Fixed Assets, Expenses-Improvements HCF-4- Depreciation HCF-4-Line- 1.5-6.H.14</t>
  </si>
  <si>
    <t>Tab 6: Claimed Fixed Assets, Expenses-Equipment HCF-4- Depreciation HCF-4-Line- 1.7-6.H.16</t>
  </si>
  <si>
    <t>Tab 6: Claimed Fixed Assets, Expenses-Software/Limited Life Assets HCF-4- Depreciation HCF-4-Line- 1.9-6.H.18</t>
  </si>
  <si>
    <t>Tab 6: Claimed Fixed Assets, Expenses-Total Claimed Fixed Asset Depreciation Expense- Depreciation HCF-4-Line- 100-6.H.20</t>
  </si>
  <si>
    <t>Tab 6: Claimed Fixed Assets, Expenses-Building HCF-4- Non-Allowable Depreciation Expense-Line- 1.3-6.I.12</t>
  </si>
  <si>
    <t>Tab 6: Claimed Fixed Assets, Expenses-Building HCF-4- Non-Allowable Depreciation Expense-Line- 1.5-6.I.14</t>
  </si>
  <si>
    <t>Tab 6: Claimed Fixed Assets, Expenses-Building HCF-4- Non-Allowable Depreciation Expense-Line- 1.7-6.I.16</t>
  </si>
  <si>
    <t>Tab 6: Claimed Fixed Assets, Expenses-Building HCF-4- Non-Allowable Depreciation Expense-Line- 1.9-6.I.18</t>
  </si>
  <si>
    <t>Tab 6: Claimed Fixed Assets, Expenses-Building HCF-4- Non-Allowable Depreciation Expense-Line- 100-6.I.20</t>
  </si>
  <si>
    <t>Tab 6: Claimed Fixed Assets, Expenses-Building HCF-2- Add-Backs from HCF-2 RH if applicable-Line- 1.4-6.J.13</t>
  </si>
  <si>
    <t>Tab 6: Claimed Fixed Assets, Expenses-Improvements HCF-2- Add-Backs from HCF-2 RH if applicable-Line- 1.6-6.J.15</t>
  </si>
  <si>
    <t>Tab 6: Claimed Fixed Assets, Expenses-Equipment HCF-2- Add-Backs from HCF-2 RH if applicable-Line- 1.8-6.J.17</t>
  </si>
  <si>
    <t>Tab 6: Claimed Fixed Assets, Expenses-Software/Limited Life Assets HCF-2- Add-Backs from HCF-2 RH if applicable-Line- 1.10-6.J.19</t>
  </si>
  <si>
    <t>Tab 6: Claimed Fixed Assets, Expenses-Total Claimed Fixed Asset Depreciation Expense- Add-Backs from HCF-2 RH if applicable-Line- 100-6.J.20</t>
  </si>
  <si>
    <t>Tab 6: Claimed Fixed Assets, Expenses-Building HCF-4- Claimed Net Depreciation Expense-Line- 1.3-6.K.12</t>
  </si>
  <si>
    <t>Tab 6: Claimed Fixed Assets, Expenses-Building HCF-2- Claimed Net Depreciation Expense-Line- 1.4-6.K.13</t>
  </si>
  <si>
    <t>Tab 6: Claimed Fixed Assets, Expenses-Improvements HCF-4- Claimed Net Depreciation Expense-Line- 1.5-6.K.14</t>
  </si>
  <si>
    <t>Tab 6: Claimed Fixed Assets, Expenses-Improvements HCF-2- Claimed Net Depreciation Expense-Line- 1.6-6.K.15</t>
  </si>
  <si>
    <t>Tab 6: Claimed Fixed Assets, Expenses-Equipment HCF-4- Claimed Net Depreciation Expense-Line- 1.7-6.K.16</t>
  </si>
  <si>
    <t>Tab 6: Claimed Fixed Assets, Expenses-Equipment HCF-2- Claimed Net Depreciation Expense-Line- 1.8-6.K.17</t>
  </si>
  <si>
    <t>Tab 6: Claimed Fixed Assets, Expenses-Software/Limited Life Assets HCF-4- Claimed Net Depreciation Expense-Line- 1.9-6.K.18</t>
  </si>
  <si>
    <t>Tab 6: Claimed Fixed Assets, Expenses-Software/Limited Life Assets HCF-2- Claimed Net Depreciation Expense-Line- 1.10-6.K.19</t>
  </si>
  <si>
    <t>Tab 6: Claimed Fixed Assets, Expenses-Total Claimed Fixed Asset Depreciation Expense- Claimed Net Depreciation Expense-Line- 100-6.K.20</t>
  </si>
  <si>
    <t>Tab 6: Claimed Fixed Assets, Other-Long-Term Interest Claimed *- Claimed Fixed Asset Expenses - Rest Home (HCF-4)-Line- 2.1-6.C.26</t>
  </si>
  <si>
    <t>Tab 6: Claimed Fixed Assets, Other-MA Corporate Excise Tax - Non-Income Portion- Claimed Fixed Asset Expenses - Rest Home (HCF-4)-Line- 2.2-6.C.27</t>
  </si>
  <si>
    <t>Tab 6: Claimed Fixed Assets, Other-Building Insurance- Claimed Fixed Asset Expenses - Rest Home (HCF-4)-Line- 2.3-6.C.28</t>
  </si>
  <si>
    <t>Tab 6: Claimed Fixed Assets, Other-Real Estate Taxes - Claimed Fixed Asset Expenses - Rest Home (HCF-4)-Line- 2.4-6.C.29</t>
  </si>
  <si>
    <t>Tab 6: Claimed Fixed Assets, Other-Personal Property Taxes- Claimed Fixed Asset Expenses - Rest Home (HCF-4)-Line- 2.5-6.C.30</t>
  </si>
  <si>
    <t>Tab 6: Claimed Fixed Assets, Other-Other Claimed Fixed Assets**- Claimed Fixed Asset Expenses - Rest Home (HCF-4)-Line- 2.6-6.C.31</t>
  </si>
  <si>
    <t>Tab 6: Claimed Fixed Assets, Other-Total Claimed Fixed Asset Other Expenses- Claimed Fixed Asset Expenses - Rest Home (HCF-4)-Line- 200-6.C.32</t>
  </si>
  <si>
    <t>Tab 6: Claimed Fixed Assets, Other-Long-Term Interest Claimed *- Claimed Fixed Asset Expenses - Realty Company (HCF-2 RH)-Line- 2.1-6.D.26</t>
  </si>
  <si>
    <t>Tab 6: Claimed Fixed Assets, Other-MA Corporate Excise Tax - Non-Income Portion- Claimed Fixed Asset Expenses - Realty Company (HCF-2 RH)-Line- 2.2-6.D.27</t>
  </si>
  <si>
    <t>Tab 6: Claimed Fixed Assets, Other-Building Insurance- Claimed Fixed Asset Expenses - Realty Company (HCF-2 RH)-Line- 2.3-6.D.28</t>
  </si>
  <si>
    <t>Tab 6: Claimed Fixed Assets, Other-Real Estate Taxes - Claimed Fixed Asset Expenses - Realty Company (HCF-2 RH)-Line- 2.4-6.D.29</t>
  </si>
  <si>
    <t>Tab 6: Claimed Fixed Assets, Other-Personal Property Taxes- Claimed Fixed Asset Expenses - Realty Company (HCF-2 RH)-Line- 2.5-6.D.30</t>
  </si>
  <si>
    <t>Tab 6: Claimed Fixed Assets, Other-Other Claimed Fixed Assets**- Claimed Fixed Asset Expenses - Realty Company (HCF-2 RH)-Line- 2.6-6.D.31</t>
  </si>
  <si>
    <t>Tab 6: Claimed Fixed Assets, Other-Total Claimed Fixed Asset Other Expenses- Claimed Fixed Asset Expenses - Realty Company (HCF-2 RH)-Line- 200-6.D.32</t>
  </si>
  <si>
    <t>Tab 6: Claimed Fixed Assets, Other-Long-Term Interest Claimed *- Total Other Claimed Fixed Asset Expenses-Line- 2.1-6.E.26</t>
  </si>
  <si>
    <t>Tab 6: Claimed Fixed Assets, Other-MA Corporate Excise Tax - Non-Income Portion- Total Other Claimed Fixed Asset Expenses-Line- 2.2-6.E.27</t>
  </si>
  <si>
    <t>Tab 6: Claimed Fixed Assets, Other-Building Insurance- Total Other Claimed Fixed Asset Expenses-Line- 2.3-6.E.28</t>
  </si>
  <si>
    <t>Tab 6: Claimed Fixed Assets, Other-Real Estate Taxes - Total Other Claimed Fixed Asset Expenses-Line- 2.4-6.E.29</t>
  </si>
  <si>
    <t>Tab 6: Claimed Fixed Assets, Other-Personal Property Taxes- Total Other Claimed Fixed Asset Expenses-Line- 2.5-6.E.30</t>
  </si>
  <si>
    <t>Tab 6: Claimed Fixed Assets, Other-Other Claimed Fixed Assets**- Total Other Claimed Fixed Asset Expenses-Line- 2.6-6.E.31</t>
  </si>
  <si>
    <t>Tab 6: Claimed Fixed Assets, Other-Total Claimed Fixed Asset Other Expenses- Total Other Claimed Fixed Asset Expenses-Line- 200-6.E.32</t>
  </si>
  <si>
    <t>Tab 6: Claimed Fixed Assets, Total-Total Fixed Assets Expenses Claimed- Total-Line- 300-6.C.38</t>
  </si>
  <si>
    <t>Tab 6: Claimed Fixed Assets, General Fixed Cost Information-Is this a new facility?-Line- 4.1-6.C.45</t>
  </si>
  <si>
    <t>Tab 6: Claimed Fixed Assets, General Fixed Cost Information-What is the year the facility was built? (YYYY)-Line- 4.2-6.C.46</t>
  </si>
  <si>
    <t>Tab 6: Claimed Fixed Assets, General Fixed Cost Information-Was there a change of ownership of this facility during the reporting period?-Line- 4.3-6.C.47</t>
  </si>
  <si>
    <t>Tab 6: Claimed Fixed Assets, General Fixed Cost Information-Was there a change of ownership of company that owns the real assets of the facility (realty company) during the reporting period?-Line- 4.4-6.C.48</t>
  </si>
  <si>
    <t>Tab 6: Claimed Fixed Assets, Changes in Facility or Realty Co. Ownership-Select Type of Ownership Change-Line- 5.1-6.B.53</t>
  </si>
  <si>
    <t>Tab 6: Claimed Fixed Assets, Changes in Facility or Realty Co. Ownership-Select Type of Ownership Change-Line- 5.2-6.B.54</t>
  </si>
  <si>
    <t>Tab 6: Claimed Fixed Assets, Changes in Facility or Realty Co. Ownership-Select Type of Ownership Change-Line- 5.3-6.B.55</t>
  </si>
  <si>
    <t>Tab 6: Claimed Fixed Assets, Changes in Facility or Realty Co. Ownership-Transaction Date-Line- 5.1-6.C.53</t>
  </si>
  <si>
    <t>Tab 6: Claimed Fixed Assets, Changes in Facility or Realty Co. Ownership-Transaction Date-Line- 5.2-6.C.54</t>
  </si>
  <si>
    <t>Tab 6: Claimed Fixed Assets, Changes in Facility or Realty Co. Ownership-Transaction Date-Line- 5.3-6.C.55</t>
  </si>
  <si>
    <t>Tab 6: Claimed Fixed Assets, Changes in Facility or Realty Co. Ownership-Purchased From-Line- 5.1-6.D.53</t>
  </si>
  <si>
    <t>Tab 6: Claimed Fixed Assets, Changes in Facility or Realty Co. Ownership-Purchased From-Line- 5.2-6.D.54</t>
  </si>
  <si>
    <t>Tab 6: Claimed Fixed Assets, Changes in Facility or Realty Co. Ownership-Purchased From-Line- 5.3-6.D.55</t>
  </si>
  <si>
    <t>Tab 6: Claimed Fixed Assets, Changes in Facility or Realty Co. Ownership-Purchased By-Line- 5.1-6.E.53</t>
  </si>
  <si>
    <t>Tab 6: Claimed Fixed Assets, Changes in Facility or Realty Co. Ownership-Purchased By-Line- 5.2-6.E.54</t>
  </si>
  <si>
    <t>Tab 6: Claimed Fixed Assets, Changes in Facility or Realty Co. Ownership-Purchased By-Line- 5.3-6.E.55</t>
  </si>
  <si>
    <t>Tab 6: Claimed Fixed Assets, Changes in Facility or Realty Co. Ownership-Sale Price-Line- 5.1-6.F.53</t>
  </si>
  <si>
    <t>Tab 6: Claimed Fixed Assets, Changes in Facility or Realty Co. Ownership-Sale Price-Line- 5.2-6.F.54</t>
  </si>
  <si>
    <t>Tab 6: Claimed Fixed Assets, Changes in Facility or Realty Co. Ownership-Sale Price-Line- 5.3-6.F.55</t>
  </si>
  <si>
    <t>Tab 6: Claimed Fixed Assets, New Facilities, Major Additions, and Substantial Capital Expenditures-Is this a new facility? If so, does this cost report project the reasonably anticipated costs and anticipated resident days for a twelve-month period?-Line- 6.1-6.C.60</t>
  </si>
  <si>
    <t>Tab 6: Claimed Fixed Assets, New Facilities, Major Additions, and Substantial Capital Expenditures-Did your facility have any major additions that became operational during the year? If so, does this cost report project the reasonably anticipated costs and anticipated resident days for a twelve-month period?-Line- 6.2-6.C.61</t>
  </si>
  <si>
    <t>Tab 6: Claimed Fixed Assets, New Facilities, Major Additions, and Substantial Capital Expenditures-If yes to the above question(s), provide the date the facility or major additions became operational. (MM/DD/YYYY)-Line- 6.3-6.C.62</t>
  </si>
  <si>
    <t>Tab 6: Claimed Fixed Assets, New Facilities, Major Additions, and Substantial Capital Expenditures-Did your facility file a petition with CHIA for an administrative adjustment for substantial capital expenditures during the year?-Line- 6.4-6.C.63</t>
  </si>
  <si>
    <t>Tab 6: Claimed Fixed Assets, New Facilities, Major Additions, and Substantial Capital Expenditures-If yes to question 6.4, provide the date of the petition. (MM/DD/YYYY)-Line- 6.5-6.C.64</t>
  </si>
  <si>
    <t>Tab 6: Claimed Fixed Assets, New Facilities, Major Additions, and Substantial Capital Expenditures-Were the substantial capital expenditures subject to a Determination of Need (DON) approval by the Department of Public Health (DPH)? If yes, complete DON Schedule below.-Line- 6.6-6.C.65</t>
  </si>
  <si>
    <t>Tab 6: Claimed Fixed Assets, New Facilities, Major Additions, and Substantial Capital Expenditures-If yes to question 6.6, list expenditures.- Equipment-Line- 6.7-6.C.67</t>
  </si>
  <si>
    <t>Tab 6: Claimed Fixed Assets, New Facilities, Major Additions, and Substantial Capital Expenditures-If yes to question 6.6, list expenditures.- Improvements-Line- 6.7-6.D.67</t>
  </si>
  <si>
    <t>Tab 6: Claimed Fixed Assets, New Facilities, Major Additions, and Substantial Capital Expenditures-If yes to question 6.6, list expenditures.- Limited Life Assets-Line- 6.7-6.E.67</t>
  </si>
  <si>
    <t>Tab 6: Claimed Fixed Assets, Determination of Need Project Details-List the DON project number.-Line- 7.1-6.C.73</t>
  </si>
  <si>
    <t>Tab 6: Claimed Fixed Assets, Determination of Need Project Details-Please briefly describe the DON project.-Line- 7.2-6.C.74</t>
  </si>
  <si>
    <t>Tab 6: Claimed Fixed Assets, Determination of Need Project Details-What is the date of the original DON approval?   (MM/DD/YYYY)-Line- 7.3-6.C.75</t>
  </si>
  <si>
    <t>Tab 6: Claimed Fixed Assets, Determination of Need Project Details-What is the approved Maximum Capital Expenditure of the original DON?   -Line- 7.4-6.C.76</t>
  </si>
  <si>
    <t>Tab 6: Claimed Fixed Assets, Determination of Need Project Details-Has this facility received a letter from the DPH Office of Determination of Need approving any significant change in the capital project resulting in an increase in the Maximum Capital Expenditure?-Line- 7.5-6.C.77</t>
  </si>
  <si>
    <t>Tab 6: Claimed Fixed Assets, Determination of Need Project Details-What is the date that assets were placed into service this period? (MM/DD/YYYY)-Line- 7.6-6.C.78</t>
  </si>
  <si>
    <t>Tab 6: Claimed Fixed Assets, Determination of Need Project Details-List the net book value and category of fixed assets that were written off or retired during this reporting year as a result of the DON project.- Equipment-Line- 7.7-6.C.80</t>
  </si>
  <si>
    <t>Tab 6: Claimed Fixed Assets, Determination of Need Project Details-List the net book value and category of fixed assets that were written off or retired during this reporting year as a result of the DON project.- Improvements-Line- 7.7-6.D.80</t>
  </si>
  <si>
    <t>Tab 6: Claimed Fixed Assets, Determination of Need Project Details-List the net book value and category of fixed assets that were written off or retired during this reporting year as a result of the DON project.- Limited Life Assets-Line- 7.7-6.E.80</t>
  </si>
  <si>
    <t>Tab 7: Mortgages &amp; Notes, Supporting Fixed Assets-Select Type of Notes Payable-Line- 1.1-7.B.9</t>
  </si>
  <si>
    <t>Tab 7: Mortgages &amp; Notes, Supporting Fixed Assets-Select Type of Notes Payable-Line- 1.2-7.B.10</t>
  </si>
  <si>
    <t>Tab 7: Mortgages &amp; Notes, Supporting Fixed Assets-Select Type of Notes Payable-Line- 1.3-7.B.11</t>
  </si>
  <si>
    <t>Tab 7: Mortgages &amp; Notes, Supporting Fixed Assets-Select Type of Notes Payable-Line- 1.4-7.B.12</t>
  </si>
  <si>
    <t>Tab 7: Mortgages &amp; Notes, Supporting Fixed Assets-Select Type of Notes Payable-Line- 1.5-7.B.13</t>
  </si>
  <si>
    <t>Tab 7: Mortgages &amp; Notes, Supporting Fixed Assets-Select Type of Notes Payable-Line- 1.6-7.B.14</t>
  </si>
  <si>
    <t>Tab 7: Mortgages &amp; Notes, Supporting Fixed Assets-Select Type of Notes Payable-Line- 1.7-7.B.15</t>
  </si>
  <si>
    <t>Tab 7: Mortgages &amp; Notes, Supporting Fixed Assets-Select Type of Notes Payable-Line- 1.8-7.B.16</t>
  </si>
  <si>
    <t>Tab 7: Mortgages &amp; Notes, Supporting Fixed Assets-Lender Name-Line- 1.1-7.C.9</t>
  </si>
  <si>
    <t>Tab 7: Mortgages &amp; Notes, Supporting Fixed Assets-Lender Name-Line- 1.2-7.C.10</t>
  </si>
  <si>
    <t>Tab 7: Mortgages &amp; Notes, Supporting Fixed Assets-Lender Name-Line- 1.3-7.C.11</t>
  </si>
  <si>
    <t>Tab 7: Mortgages &amp; Notes, Supporting Fixed Assets-Lender Name-Line- 1.4-7.C.12</t>
  </si>
  <si>
    <t>Tab 7: Mortgages &amp; Notes, Supporting Fixed Assets-Lender Name-Line- 1.5-7.C.13</t>
  </si>
  <si>
    <t>Tab 7: Mortgages &amp; Notes, Supporting Fixed Assets-Lender Name-Line- 1.6-7.C.14</t>
  </si>
  <si>
    <t>Tab 7: Mortgages &amp; Notes, Supporting Fixed Assets-Lender Name-Line- 1.7-7.C.15</t>
  </si>
  <si>
    <t>Tab 7: Mortgages &amp; Notes, Supporting Fixed Assets-Lender Name-Line- 1.8-7.C.16</t>
  </si>
  <si>
    <t>Tab 7: Mortgages &amp; Notes, Supporting Fixed Assets- Related Party Yes/No Selection-Line- 1.1-7.D.9</t>
  </si>
  <si>
    <t>Tab 7: Mortgages &amp; Notes, Supporting Fixed Assets- Related Party Yes/No Selection-Line- 1.2-7.D.10</t>
  </si>
  <si>
    <t>Tab 7: Mortgages &amp; Notes, Supporting Fixed Assets- Related Party Yes/No Selection-Line- 1.3-7.D.11</t>
  </si>
  <si>
    <t>Tab 7: Mortgages &amp; Notes, Supporting Fixed Assets- Related Party Yes/No Selection-Line- 1.4-7.D.12</t>
  </si>
  <si>
    <t>Tab 7: Mortgages &amp; Notes, Supporting Fixed Assets- Related Party Yes/No Selection-Line- 1.5-7.D.13</t>
  </si>
  <si>
    <t>Tab 7: Mortgages &amp; Notes, Supporting Fixed Assets- Related Party Yes/No Selection-Line- 1.6-7.D.14</t>
  </si>
  <si>
    <t>Tab 7: Mortgages &amp; Notes, Supporting Fixed Assets- Related Party Yes/No Selection-Line- 1.7-7.D.15</t>
  </si>
  <si>
    <t>Tab 7: Mortgages &amp; Notes, Supporting Fixed Assets- Related Party Yes/No Selection-Line- 1.8-7.D.16</t>
  </si>
  <si>
    <t>Tab 7: Mortgages &amp; Notes, Supporting Fixed Assets-Date Mortgage Acquired-Line- 1.1-7.E.9</t>
  </si>
  <si>
    <t>Tab 7: Mortgages &amp; Notes, Supporting Fixed Assets-Date Mortgage Acquired-Line- 1.2-7.E.10</t>
  </si>
  <si>
    <t>Tab 7: Mortgages &amp; Notes, Supporting Fixed Assets-Date Mortgage Acquired-Line- 1.3-7.E.11</t>
  </si>
  <si>
    <t>Tab 7: Mortgages &amp; Notes, Supporting Fixed Assets-Date Mortgage Acquired-Line- 1.4-7.E.12</t>
  </si>
  <si>
    <t>Tab 7: Mortgages &amp; Notes, Supporting Fixed Assets-Date Mortgage Acquired-Line- 1.5-7.E.13</t>
  </si>
  <si>
    <t>Tab 7: Mortgages &amp; Notes, Supporting Fixed Assets-Date Mortgage Acquired-Line- 1.6-7.E.14</t>
  </si>
  <si>
    <t>Tab 7: Mortgages &amp; Notes, Supporting Fixed Assets-Date Mortgage Acquired-Line- 1.7-7.E.15</t>
  </si>
  <si>
    <t>Tab 7: Mortgages &amp; Notes, Supporting Fixed Assets-Date Mortgage Acquired-Line- 1.8-7.E.16</t>
  </si>
  <si>
    <t>Tab 7: Mortgages &amp; Notes, Supporting Fixed Assets-Due Date-Line- 1.1-7.F.9</t>
  </si>
  <si>
    <t>Tab 7: Mortgages &amp; Notes, Supporting Fixed Assets-Due Date-Line- 1.2-7.F.10</t>
  </si>
  <si>
    <t>Tab 7: Mortgages &amp; Notes, Supporting Fixed Assets-Due Date-Line- 1.3-7.F.11</t>
  </si>
  <si>
    <t>Tab 7: Mortgages &amp; Notes, Supporting Fixed Assets-Due Date-Line- 1.4-7.F.12</t>
  </si>
  <si>
    <t>Tab 7: Mortgages &amp; Notes, Supporting Fixed Assets-Due Date-Line- 1.5-7.F.13</t>
  </si>
  <si>
    <t>Tab 7: Mortgages &amp; Notes, Supporting Fixed Assets-Due Date-Line- 1.6-7.F.14</t>
  </si>
  <si>
    <t>Tab 7: Mortgages &amp; Notes, Supporting Fixed Assets-Due Date-Line- 1.7-7.F.15</t>
  </si>
  <si>
    <t>Tab 7: Mortgages &amp; Notes, Supporting Fixed Assets-Due Date-Line- 1.8-7.F.16</t>
  </si>
  <si>
    <t>Tab 7: Mortgages &amp; Notes, Supporting Fixed Assets-Number of Months Amortized-Line- 1.1-7.G.9</t>
  </si>
  <si>
    <t>Tab 7: Mortgages &amp; Notes, Supporting Fixed Assets-Number of Months Amortized-Line- 1.2-7.G.10</t>
  </si>
  <si>
    <t>Tab 7: Mortgages &amp; Notes, Supporting Fixed Assets-Number of Months Amortized-Line- 1.3-7.G.11</t>
  </si>
  <si>
    <t>Tab 7: Mortgages &amp; Notes, Supporting Fixed Assets-Number of Months Amortized-Line- 1.4-7.G.12</t>
  </si>
  <si>
    <t>Tab 7: Mortgages &amp; Notes, Supporting Fixed Assets-Number of Months Amortized-Line- 1.5-7.G.13</t>
  </si>
  <si>
    <t>Tab 7: Mortgages &amp; Notes, Supporting Fixed Assets-Number of Months Amortized-Line- 1.6-7.G.14</t>
  </si>
  <si>
    <t>Tab 7: Mortgages &amp; Notes, Supporting Fixed Assets-Number of Months Amortized-Line- 1.7-7.G.15</t>
  </si>
  <si>
    <t>Tab 7: Mortgages &amp; Notes, Supporting Fixed Assets-Number of Months Amortized-Line- 1.8-7.G.16</t>
  </si>
  <si>
    <t>Tab 7: Mortgages &amp; Notes, Supporting Fixed Assets-Monthly Payments-Line- 1.1-7.H.9</t>
  </si>
  <si>
    <t>Tab 7: Mortgages &amp; Notes, Supporting Fixed Assets-Monthly Payments-Line- 1.2-7.H.10</t>
  </si>
  <si>
    <t>Tab 7: Mortgages &amp; Notes, Supporting Fixed Assets-Monthly Payments-Line- 1.3-7.H.11</t>
  </si>
  <si>
    <t>Tab 7: Mortgages &amp; Notes, Supporting Fixed Assets-Monthly Payments-Line- 1.4-7.H.12</t>
  </si>
  <si>
    <t>Tab 7: Mortgages &amp; Notes, Supporting Fixed Assets-Monthly Payments-Line- 1.5-7.H.13</t>
  </si>
  <si>
    <t>Tab 7: Mortgages &amp; Notes, Supporting Fixed Assets-Monthly Payments-Line- 1.6-7.H.14</t>
  </si>
  <si>
    <t>Tab 7: Mortgages &amp; Notes, Supporting Fixed Assets-Monthly Payments-Line- 1.7-7.H.15</t>
  </si>
  <si>
    <t>Tab 7: Mortgages &amp; Notes, Supporting Fixed Assets-Monthly Payments-Line- 1.8-7.H.16</t>
  </si>
  <si>
    <t>Tab 7: Mortgages &amp; Notes, Supporting Fixed Assets-Original Loan Amount-Line- 1.1-7.I.9</t>
  </si>
  <si>
    <t>Tab 7: Mortgages &amp; Notes, Supporting Fixed Assets-Original Loan Amount-Line- 1.2-7.I.10</t>
  </si>
  <si>
    <t>Tab 7: Mortgages &amp; Notes, Supporting Fixed Assets-Original Loan Amount-Line- 1.3-7.I.11</t>
  </si>
  <si>
    <t>Tab 7: Mortgages &amp; Notes, Supporting Fixed Assets-Original Loan Amount-Line- 1.4-7.I.12</t>
  </si>
  <si>
    <t>Tab 7: Mortgages &amp; Notes, Supporting Fixed Assets-Original Loan Amount-Line- 1.5-7.I.13</t>
  </si>
  <si>
    <t>Tab 7: Mortgages &amp; Notes, Supporting Fixed Assets-Original Loan Amount-Line- 1.6-7.I.14</t>
  </si>
  <si>
    <t>Tab 7: Mortgages &amp; Notes, Supporting Fixed Assets-Original Loan Amount-Line- 1.7-7.I.15</t>
  </si>
  <si>
    <t>Tab 7: Mortgages &amp; Notes, Supporting Fixed Assets-Original Loan Amount-Line- 1.8-7.I.16</t>
  </si>
  <si>
    <t>Tab 7: Mortgages &amp; Notes, Supporting Fixed Assets-Mortgage Acquisition Costs-Line- 1.1-7.J.9</t>
  </si>
  <si>
    <t>Tab 7: Mortgages &amp; Notes, Supporting Fixed Assets-Mortgage Acquisition Costs-Line- 1.2-7.J.10</t>
  </si>
  <si>
    <t>Tab 7: Mortgages &amp; Notes, Supporting Fixed Assets-Mortgage Acquisition Costs-Line- 1.3-7.J.11</t>
  </si>
  <si>
    <t>Tab 7: Mortgages &amp; Notes, Supporting Fixed Assets-Mortgage Acquisition Costs-Line- 1.4-7.J.12</t>
  </si>
  <si>
    <t>Tab 7: Mortgages &amp; Notes, Supporting Fixed Assets-Mortgage Acquisition Costs-Line- 1.5-7.J.13</t>
  </si>
  <si>
    <t>Tab 7: Mortgages &amp; Notes, Supporting Fixed Assets-Mortgage Acquisition Costs-Line- 1.6-7.J.14</t>
  </si>
  <si>
    <t>Tab 7: Mortgages &amp; Notes, Supporting Fixed Assets-Mortgage Acquisition Costs-Line- 1.7-7.J.15</t>
  </si>
  <si>
    <t>Tab 7: Mortgages &amp; Notes, Supporting Fixed Assets-Mortgage Acquisition Costs-Line- 1.8-7.J.16</t>
  </si>
  <si>
    <t>Tab 7: Mortgages &amp; Notes, Supporting Fixed Assets-Mortgage Acquisition Costs-Line- 100-7.J.17</t>
  </si>
  <si>
    <t>Tab 7: Mortgages &amp; Notes, Supporting Fixed Assets-Amortization of Mortgage Acquisition Costs-Line- 1.1-7.K.9</t>
  </si>
  <si>
    <t>Tab 7: Mortgages &amp; Notes, Supporting Fixed Assets-Amortization of Mortgage Acquisition Costs-Line- 1.2-7.K.10</t>
  </si>
  <si>
    <t>Tab 7: Mortgages &amp; Notes, Supporting Fixed Assets-Amortization of Mortgage Acquisition Costs-Line- 1.3-7.K.11</t>
  </si>
  <si>
    <t>Tab 7: Mortgages &amp; Notes, Supporting Fixed Assets-Amortization of Mortgage Acquisition Costs-Line- 1.4-7.K.12</t>
  </si>
  <si>
    <t>Tab 7: Mortgages &amp; Notes, Supporting Fixed Assets-Amortization of Mortgage Acquisition Costs-Line- 1.5-7.K.13</t>
  </si>
  <si>
    <t>Tab 7: Mortgages &amp; Notes, Supporting Fixed Assets-Amortization of Mortgage Acquisition Costs-Line- 1.6-7.K.14</t>
  </si>
  <si>
    <t>Tab 7: Mortgages &amp; Notes, Supporting Fixed Assets-Amortization of Mortgage Acquisition Costs-Line- 1.7-7.K.15</t>
  </si>
  <si>
    <t>Tab 7: Mortgages &amp; Notes, Supporting Fixed Assets-Amortization of Mortgage Acquisition Costs-Line- 1.8-7.K.16</t>
  </si>
  <si>
    <t>Tab 7: Mortgages &amp; Notes, Supporting Fixed Assets-Amortization of Mortgage Acquisition Costs-Line- 100-7.K.17</t>
  </si>
  <si>
    <t>Tab 7: Mortgages &amp; Notes, Supporting Fixed Assets-Beginning Loan Balance: Jan 1-Line- 1.1-7.L.9</t>
  </si>
  <si>
    <t>Tab 7: Mortgages &amp; Notes, Supporting Fixed Assets-Beginning Loan Balance: Jan 1-Line- 1.2-7.L.10</t>
  </si>
  <si>
    <t>Tab 7: Mortgages &amp; Notes, Supporting Fixed Assets-Beginning Loan Balance: Jan 1-Line- 1.3-7.L.11</t>
  </si>
  <si>
    <t>Tab 7: Mortgages &amp; Notes, Supporting Fixed Assets-Beginning Loan Balance: Jan 1-Line- 1.4-7.L.12</t>
  </si>
  <si>
    <t>Tab 7: Mortgages &amp; Notes, Supporting Fixed Assets-Beginning Loan Balance: Jan 1-Line- 1.5-7.L.13</t>
  </si>
  <si>
    <t>Tab 7: Mortgages &amp; Notes, Supporting Fixed Assets-Beginning Loan Balance: Jan 1-Line- 1.6-7.L.14</t>
  </si>
  <si>
    <t>Tab 7: Mortgages &amp; Notes, Supporting Fixed Assets-Beginning Loan Balance: Jan 1-Line- 1.7-7.L.15</t>
  </si>
  <si>
    <t>Tab 7: Mortgages &amp; Notes, Supporting Fixed Assets-Beginning Loan Balance: Jan 1-Line- 1.8-7.L.16</t>
  </si>
  <si>
    <t>Tab 7: Mortgages &amp; Notes, Supporting Fixed Assets-Beginning Balance - New Loans-Line- 1.1-7.M.9</t>
  </si>
  <si>
    <t>Tab 7: Mortgages &amp; Notes, Supporting Fixed Assets-Beginning Balance - New Loans-Line- 1.2-7.M.10</t>
  </si>
  <si>
    <t>Tab 7: Mortgages &amp; Notes, Supporting Fixed Assets-Beginning Balance - New Loans-Line- 1.3-7.M.11</t>
  </si>
  <si>
    <t>Tab 7: Mortgages &amp; Notes, Supporting Fixed Assets-Beginning Balance - New Loans-Line- 1.4-7.M.12</t>
  </si>
  <si>
    <t>Tab 7: Mortgages &amp; Notes, Supporting Fixed Assets-Beginning Balance - New Loans-Line- 1.5-7.M.13</t>
  </si>
  <si>
    <t>Tab 7: Mortgages &amp; Notes, Supporting Fixed Assets-Beginning Balance - New Loans-Line- 1.6-7.M.14</t>
  </si>
  <si>
    <t>Tab 7: Mortgages &amp; Notes, Supporting Fixed Assets-Beginning Balance - New Loans-Line- 1.7-7.M.15</t>
  </si>
  <si>
    <t>Tab 7: Mortgages &amp; Notes, Supporting Fixed Assets-Beginning Balance - New Loans-Line- 1.8-7.M.16</t>
  </si>
  <si>
    <t>Tab 7: Mortgages &amp; Notes, Supporting Fixed Assets-Principal Payments-Line- 1.1-7.N.9</t>
  </si>
  <si>
    <t>Tab 7: Mortgages &amp; Notes, Supporting Fixed Assets-Principal Payments-Line- 1.2-7.N.10</t>
  </si>
  <si>
    <t>Tab 7: Mortgages &amp; Notes, Supporting Fixed Assets-Principal Payments-Line- 1.3-7.N.11</t>
  </si>
  <si>
    <t>Tab 7: Mortgages &amp; Notes, Supporting Fixed Assets-Principal Payments-Line- 1.4-7.N.12</t>
  </si>
  <si>
    <t>Tab 7: Mortgages &amp; Notes, Supporting Fixed Assets-Principal Payments-Line- 1.5-7.N.13</t>
  </si>
  <si>
    <t>Tab 7: Mortgages &amp; Notes, Supporting Fixed Assets-Principal Payments-Line- 1.6-7.N.14</t>
  </si>
  <si>
    <t>Tab 7: Mortgages &amp; Notes, Supporting Fixed Assets-Principal Payments-Line- 1.7-7.N.15</t>
  </si>
  <si>
    <t>Tab 7: Mortgages &amp; Notes, Supporting Fixed Assets-Principal Payments-Line- 1.8-7.N.16</t>
  </si>
  <si>
    <t>Tab 7: Mortgages &amp; Notes, Supporting Fixed Assets-Pay Off Amount-Line- 1.1-7.O.9</t>
  </si>
  <si>
    <t>Tab 7: Mortgages &amp; Notes, Supporting Fixed Assets-Pay Off Amount-Line- 1.2-7.O.10</t>
  </si>
  <si>
    <t>Tab 7: Mortgages &amp; Notes, Supporting Fixed Assets-Pay Off Amount-Line- 1.3-7.O.11</t>
  </si>
  <si>
    <t>Tab 7: Mortgages &amp; Notes, Supporting Fixed Assets-Pay Off Amount-Line- 1.4-7.O.12</t>
  </si>
  <si>
    <t>Tab 7: Mortgages &amp; Notes, Supporting Fixed Assets-Pay Off Amount-Line- 1.5-7.O.13</t>
  </si>
  <si>
    <t>Tab 7: Mortgages &amp; Notes, Supporting Fixed Assets-Pay Off Amount-Line- 1.6-7.O.14</t>
  </si>
  <si>
    <t>Tab 7: Mortgages &amp; Notes, Supporting Fixed Assets-Pay Off Amount-Line- 1.7-7.O.15</t>
  </si>
  <si>
    <t>Tab 7: Mortgages &amp; Notes, Supporting Fixed Assets-Pay Off Amount-Line- 1.8-7.O.16</t>
  </si>
  <si>
    <t>Tab 7: Mortgages &amp; Notes, Supporting Fixed Assets-Pay Off Date-Line- 1.1-7.P.9</t>
  </si>
  <si>
    <t>Tab 7: Mortgages &amp; Notes, Supporting Fixed Assets-Pay Off Date-Line- 1.2-7.P.10</t>
  </si>
  <si>
    <t>Tab 7: Mortgages &amp; Notes, Supporting Fixed Assets-Pay Off Date-Line- 1.3-7.P.11</t>
  </si>
  <si>
    <t>Tab 7: Mortgages &amp; Notes, Supporting Fixed Assets-Pay Off Date-Line- 1.4-7.P.12</t>
  </si>
  <si>
    <t>Tab 7: Mortgages &amp; Notes, Supporting Fixed Assets-Pay Off Date-Line- 1.5-7.P.13</t>
  </si>
  <si>
    <t>Tab 7: Mortgages &amp; Notes, Supporting Fixed Assets-Pay Off Date-Line- 1.6-7.P.14</t>
  </si>
  <si>
    <t>Tab 7: Mortgages &amp; Notes, Supporting Fixed Assets-Pay Off Date-Line- 1.7-7.P.15</t>
  </si>
  <si>
    <t>Tab 7: Mortgages &amp; Notes, Supporting Fixed Assets-Pay Off Date-Line- 1.8-7.P.16</t>
  </si>
  <si>
    <t>Tab 7: Mortgages &amp; Notes, Supporting Fixed Assets-Ending Loan Balance: Dec 31-Line- 1.1-7.Q.9</t>
  </si>
  <si>
    <t>Tab 7: Mortgages &amp; Notes, Supporting Fixed Assets-Ending Loan Balance: Dec 31-Line- 1.2-7.Q.10</t>
  </si>
  <si>
    <t>Tab 7: Mortgages &amp; Notes, Supporting Fixed Assets-Ending Loan Balance: Dec 31-Line- 1.3-7.Q.11</t>
  </si>
  <si>
    <t>Tab 7: Mortgages &amp; Notes, Supporting Fixed Assets-Ending Loan Balance: Dec 31-Line- 1.4-7.Q.12</t>
  </si>
  <si>
    <t>Tab 7: Mortgages &amp; Notes, Supporting Fixed Assets-Ending Loan Balance: Dec 31-Line- 1.5-7.Q.13</t>
  </si>
  <si>
    <t>Tab 7: Mortgages &amp; Notes, Supporting Fixed Assets-Ending Loan Balance: Dec 31-Line- 1.6-7.Q.14</t>
  </si>
  <si>
    <t>Tab 7: Mortgages &amp; Notes, Supporting Fixed Assets-Ending Loan Balance: Dec 31-Line- 1.7-7.Q.15</t>
  </si>
  <si>
    <t>Tab 7: Mortgages &amp; Notes, Supporting Fixed Assets-Ending Loan Balance: Dec 31-Line- 1.8-7.Q.16</t>
  </si>
  <si>
    <t>Tab 7: Mortgages &amp; Notes, Supporting Fixed Assets-Ending Loan Balance: Dec 31-Line- 100-7.Q.17</t>
  </si>
  <si>
    <t>Tab 7: Mortgages &amp; Notes, Supporting Fixed Assets-Interest Rate % -Line- 1.1-7.R.9</t>
  </si>
  <si>
    <t>Tab 7: Mortgages &amp; Notes, Supporting Fixed Assets-Interest Rate % -Line- 1.2-7.R.10</t>
  </si>
  <si>
    <t>Tab 7: Mortgages &amp; Notes, Supporting Fixed Assets-Interest Rate % -Line- 1.3-7.R.11</t>
  </si>
  <si>
    <t>Tab 7: Mortgages &amp; Notes, Supporting Fixed Assets-Interest Rate % -Line- 1.4-7.R.12</t>
  </si>
  <si>
    <t>Tab 7: Mortgages &amp; Notes, Supporting Fixed Assets-Interest Rate % -Line- 1.5-7.R.13</t>
  </si>
  <si>
    <t>Tab 7: Mortgages &amp; Notes, Supporting Fixed Assets-Interest Rate % -Line- 1.6-7.R.14</t>
  </si>
  <si>
    <t>Tab 7: Mortgages &amp; Notes, Supporting Fixed Assets-Interest Rate % -Line- 1.7-7.R.15</t>
  </si>
  <si>
    <t>Tab 7: Mortgages &amp; Notes, Supporting Fixed Assets-Interest Rate % -Line- 1.8-7.R.16</t>
  </si>
  <si>
    <t>Tab 7: Mortgages &amp; Notes, Supporting Fixed Assets-Interest Expense-Line- 1.1-7.S.9</t>
  </si>
  <si>
    <t>Tab 7: Mortgages &amp; Notes, Supporting Fixed Assets-Interest Expense-Line- 1.2-7.S.10</t>
  </si>
  <si>
    <t>Tab 7: Mortgages &amp; Notes, Supporting Fixed Assets-Interest Expense-Line- 1.3-7.S.11</t>
  </si>
  <si>
    <t>Tab 7: Mortgages &amp; Notes, Supporting Fixed Assets-Interest Expense-Line- 1.4-7.S.12</t>
  </si>
  <si>
    <t>Tab 7: Mortgages &amp; Notes, Supporting Fixed Assets-Interest Expense-Line- 1.5-7.S.13</t>
  </si>
  <si>
    <t>Tab 7: Mortgages &amp; Notes, Supporting Fixed Assets-Interest Expense-Line- 1.6-7.S.14</t>
  </si>
  <si>
    <t>Tab 7: Mortgages &amp; Notes, Supporting Fixed Assets-Interest Expense-Line- 1.7-7.S.15</t>
  </si>
  <si>
    <t>Tab 7: Mortgages &amp; Notes, Supporting Fixed Assets-Interest Expense-Line- 1.8-7.S.16</t>
  </si>
  <si>
    <t>Tab 7: Mortgages &amp; Notes, Supporting Fixed Assets-Interest Expense-Line- 100-7.S.17</t>
  </si>
  <si>
    <t>Tab 7: Mortgages &amp; Notes, Supporting Fixed Assets-Period Expenses-Line- 1.1-7.T.9</t>
  </si>
  <si>
    <t>Tab 7: Mortgages &amp; Notes, Supporting Fixed Assets-Period Expenses-Line- 1.2-7.T.10</t>
  </si>
  <si>
    <t>Tab 7: Mortgages &amp; Notes, Supporting Fixed Assets-Period Expenses-Line- 1.3-7.T.11</t>
  </si>
  <si>
    <t>Tab 7: Mortgages &amp; Notes, Supporting Fixed Assets-Period Expenses-Line- 1.4-7.T.12</t>
  </si>
  <si>
    <t>Tab 7: Mortgages &amp; Notes, Supporting Fixed Assets-Period Expenses-Line- 1.5-7.T.13</t>
  </si>
  <si>
    <t>Tab 7: Mortgages &amp; Notes, Supporting Fixed Assets-Period Expenses-Line- 1.6-7.T.14</t>
  </si>
  <si>
    <t>Tab 7: Mortgages &amp; Notes, Supporting Fixed Assets-Period Expenses-Line- 1.7-7.T.15</t>
  </si>
  <si>
    <t>Tab 7: Mortgages &amp; Notes, Supporting Fixed Assets-Period Expenses-Line- 1.8-7.T.16</t>
  </si>
  <si>
    <t>Tab 7: Mortgages &amp; Notes, Supporting Fixed Assets-Period Expenses-Line- 100-7.T.17</t>
  </si>
  <si>
    <t>Tab 7: Mortgages &amp; Notes, Supporting Fixed Assets-Total Fixed Interest (Amortization, Interest and Period Expenses)-Line- 1.1-7.U.9</t>
  </si>
  <si>
    <t>Tab 7: Mortgages &amp; Notes, Supporting Fixed Assets-Total Fixed Interest (Amortization, Interest and Period Expenses)-Line- 1.2-7.U.10</t>
  </si>
  <si>
    <t>Tab 7: Mortgages &amp; Notes, Supporting Fixed Assets-Total Fixed Interest (Amortization, Interest and Period Expenses)-Line- 1.3-7.U.11</t>
  </si>
  <si>
    <t>Tab 7: Mortgages &amp; Notes, Supporting Fixed Assets-Total Fixed Interest (Amortization, Interest and Period Expenses)-Line- 1.4-7.U.12</t>
  </si>
  <si>
    <t>Tab 7: Mortgages &amp; Notes, Supporting Fixed Assets-Total Fixed Interest (Amortization, Interest and Period Expenses)-Line- 1.5-7.U.13</t>
  </si>
  <si>
    <t>Tab 7: Mortgages &amp; Notes, Supporting Fixed Assets-Total Fixed Interest (Amortization, Interest and Period Expenses)-Line- 1.6-7.U.14</t>
  </si>
  <si>
    <t>Tab 7: Mortgages &amp; Notes, Supporting Fixed Assets-Total Fixed Interest (Amortization, Interest and Period Expenses)-Line- 1.7-7.U.15</t>
  </si>
  <si>
    <t>Tab 7: Mortgages &amp; Notes, Supporting Fixed Assets-Total Fixed Interest (Amortization, Interest and Period Expenses)-Line- 1.8-7.U.16</t>
  </si>
  <si>
    <t>Tab 7: Mortgages &amp; Notes, Supporting Fixed Assets-Total Fixed Interest (Amortization, Interest and Period Expenses)-Line- 100-7.U.17</t>
  </si>
  <si>
    <t>Tab 7: Mortgages &amp; Notes, Working Capital Debt-Lender Name-Line- 2.1-7.B.23</t>
  </si>
  <si>
    <t>Tab 7: Mortgages &amp; Notes, Working Capital Debt-Lender Name-Line- 2.2-7.B.24</t>
  </si>
  <si>
    <t>Tab 7: Mortgages &amp; Notes, Working Capital Debt-Lender Name-Line- 2.3-7.B.25</t>
  </si>
  <si>
    <t>Tab 7: Mortgages &amp; Notes, Working Capital Debt-Lender Name-Line- 2.4-7.B.26</t>
  </si>
  <si>
    <t>Tab 7: Mortgages &amp; Notes, Working Capital Debt-Lender Name-Line- 2.5-7.B.27</t>
  </si>
  <si>
    <t>Tab 7: Mortgages &amp; Notes, Working Capital Debt-Lender Name-Line- 2.6-7.B.28</t>
  </si>
  <si>
    <t>Tab 7: Mortgages &amp; Notes, Working Capital Debt- Related Party Yes/No Selection-Line- 2.1-7.C.23</t>
  </si>
  <si>
    <t>Tab 7: Mortgages &amp; Notes, Working Capital Debt- Related Party Yes/No Selection-Line- 2.2-7.C.24</t>
  </si>
  <si>
    <t>Tab 7: Mortgages &amp; Notes, Working Capital Debt- Related Party Yes/No Selection-Line- 2.3-7.C.25</t>
  </si>
  <si>
    <t>Tab 7: Mortgages &amp; Notes, Working Capital Debt- Related Party Yes/No Selection-Line- 2.4-7.C.26</t>
  </si>
  <si>
    <t>Tab 7: Mortgages &amp; Notes, Working Capital Debt- Related Party Yes/No Selection-Line- 2.5-7.C.27</t>
  </si>
  <si>
    <t>Tab 7: Mortgages &amp; Notes, Working Capital Debt- Related Party Yes/No Selection-Line- 2.6-7.C.28</t>
  </si>
  <si>
    <t>Tab 7: Mortgages &amp; Notes, Working Capital Debt-Beginning Balance: Jan 1-Line- 2.1-7.D.23</t>
  </si>
  <si>
    <t>Tab 7: Mortgages &amp; Notes, Working Capital Debt-Beginning Balance: Jan 1-Line- 2.2-7.D.24</t>
  </si>
  <si>
    <t>Tab 7: Mortgages &amp; Notes, Working Capital Debt-Beginning Balance: Jan 1-Line- 2.3-7.D.25</t>
  </si>
  <si>
    <t>Tab 7: Mortgages &amp; Notes, Working Capital Debt-Beginning Balance: Jan 1-Line- 2.4-7.D.26</t>
  </si>
  <si>
    <t>Tab 7: Mortgages &amp; Notes, Working Capital Debt-Beginning Balance: Jan 1-Line- 2.5-7.D.27</t>
  </si>
  <si>
    <t>Tab 7: Mortgages &amp; Notes, Working Capital Debt-Beginning Balance: Jan 1-Line- 2.6-7.D.28</t>
  </si>
  <si>
    <t>Tab 7: Mortgages &amp; Notes, Working Capital Debt-New Loan Amount-Line- 2.1-7.E.23</t>
  </si>
  <si>
    <t>Tab 7: Mortgages &amp; Notes, Working Capital Debt-New Loan Amount-Line- 2.2-7.E.24</t>
  </si>
  <si>
    <t>Tab 7: Mortgages &amp; Notes, Working Capital Debt-New Loan Amount-Line- 2.3-7.E.25</t>
  </si>
  <si>
    <t>Tab 7: Mortgages &amp; Notes, Working Capital Debt-New Loan Amount-Line- 2.4-7.E.26</t>
  </si>
  <si>
    <t>Tab 7: Mortgages &amp; Notes, Working Capital Debt-New Loan Amount-Line- 2.5-7.E.27</t>
  </si>
  <si>
    <t>Tab 7: Mortgages &amp; Notes, Working Capital Debt-New Loan Amount-Line- 2.6-7.E.28</t>
  </si>
  <si>
    <t>Tab 7: Mortgages &amp; Notes, Working Capital Debt-Start Date-Line- 2.1-7.F.23</t>
  </si>
  <si>
    <t>Tab 7: Mortgages &amp; Notes, Working Capital Debt-Start Date-Line- 2.2-7.F.24</t>
  </si>
  <si>
    <t>Tab 7: Mortgages &amp; Notes, Working Capital Debt-Start Date-Line- 2.3-7.F.25</t>
  </si>
  <si>
    <t>Tab 7: Mortgages &amp; Notes, Working Capital Debt-Start Date-Line- 2.4-7.F.26</t>
  </si>
  <si>
    <t>Tab 7: Mortgages &amp; Notes, Working Capital Debt-Start Date-Line- 2.5-7.F.27</t>
  </si>
  <si>
    <t>Tab 7: Mortgages &amp; Notes, Working Capital Debt-Start Date-Line- 2.6-7.F.28</t>
  </si>
  <si>
    <t>Tab 7: Mortgages &amp; Notes, Working Capital Debt-Principal Payments-Line- 2.1-7.G.23</t>
  </si>
  <si>
    <t>Tab 7: Mortgages &amp; Notes, Working Capital Debt-Principal Payments-Line- 2.2-7.G.24</t>
  </si>
  <si>
    <t>Tab 7: Mortgages &amp; Notes, Working Capital Debt-Principal Payments-Line- 2.3-7.G.25</t>
  </si>
  <si>
    <t>Tab 7: Mortgages &amp; Notes, Working Capital Debt-Principal Payments-Line- 2.4-7.G.26</t>
  </si>
  <si>
    <t>Tab 7: Mortgages &amp; Notes, Working Capital Debt-Principal Payments-Line- 2.5-7.G.27</t>
  </si>
  <si>
    <t>Tab 7: Mortgages &amp; Notes, Working Capital Debt-Principal Payments-Line- 2.6-7.G.28</t>
  </si>
  <si>
    <t>Tab 7: Mortgages &amp; Notes, Working Capital Debt-Ending Balance: Dec 31-Line- 2.1-7.H.23</t>
  </si>
  <si>
    <t>Tab 7: Mortgages &amp; Notes, Working Capital Debt-Ending Balance: Dec 31-Line- 2.2-7.H.24</t>
  </si>
  <si>
    <t>Tab 7: Mortgages &amp; Notes, Working Capital Debt-Ending Balance: Dec 31-Line- 2.3-7.H.25</t>
  </si>
  <si>
    <t>Tab 7: Mortgages &amp; Notes, Working Capital Debt-Ending Balance: Dec 31-Line- 2.4-7.H.26</t>
  </si>
  <si>
    <t>Tab 7: Mortgages &amp; Notes, Working Capital Debt-Ending Balance: Dec 31-Line- 2.5-7.H.27</t>
  </si>
  <si>
    <t>Tab 7: Mortgages &amp; Notes, Working Capital Debt-Ending Balance: Dec 31-Line- 2.6-7.H.28</t>
  </si>
  <si>
    <t>Tab 7: Mortgages &amp; Notes, Working Capital Debt-Ending Balance: Dec 31-Line- 200-7.H.29</t>
  </si>
  <si>
    <t>Tab 7: Mortgages &amp; Notes, Working Capital Debt-Interest Rate % -Line- 2.1-7.I.23</t>
  </si>
  <si>
    <t>Tab 7: Mortgages &amp; Notes, Working Capital Debt-Interest Rate % -Line- 2.2-7.I.24</t>
  </si>
  <si>
    <t>Tab 7: Mortgages &amp; Notes, Working Capital Debt-Interest Rate % -Line- 2.3-7.I.25</t>
  </si>
  <si>
    <t>Tab 7: Mortgages &amp; Notes, Working Capital Debt-Interest Rate % -Line- 2.4-7.I.26</t>
  </si>
  <si>
    <t>Tab 7: Mortgages &amp; Notes, Working Capital Debt-Interest Rate % -Line- 2.5-7.I.27</t>
  </si>
  <si>
    <t>Tab 7: Mortgages &amp; Notes, Working Capital Debt-Interest Rate % -Line- 2.6-7.I.28</t>
  </si>
  <si>
    <t>Tab 7: Mortgages &amp; Notes, Working Capital Debt-Interest Expense-Line- 2.1-7.J.23</t>
  </si>
  <si>
    <t>Tab 7: Mortgages &amp; Notes, Working Capital Debt-Interest Expense-Line- 2.2-7.J.24</t>
  </si>
  <si>
    <t>Tab 7: Mortgages &amp; Notes, Working Capital Debt-Interest Expense-Line- 2.3-7.J.25</t>
  </si>
  <si>
    <t>Tab 7: Mortgages &amp; Notes, Working Capital Debt-Interest Expense-Line- 2.4-7.J.26</t>
  </si>
  <si>
    <t>Tab 7: Mortgages &amp; Notes, Working Capital Debt-Interest Expense-Line- 2.5-7.J.27</t>
  </si>
  <si>
    <t>Tab 7: Mortgages &amp; Notes, Working Capital Debt-Interest Expense-Line- 2.6-7.J.28</t>
  </si>
  <si>
    <t>Tab 7: Mortgages &amp; Notes, Working Capital Debt-Interest Expense-Line- 200-7.J.29</t>
  </si>
  <si>
    <t>Tab 8: Wages &amp; Benefits-Staff Development- Number of FTE (Round to one decimal place)-Line- 1.1-8.C.10</t>
  </si>
  <si>
    <t>Tab 8: Wages &amp; Benefits-Maintenance Staff- Number of FTE (Round to one decimal place)-Line- 1.2-8.C.12</t>
  </si>
  <si>
    <t>Tab 8: Wages &amp; Benefits-Dietary Staff- Number of FTE (Round to one decimal place)-Line- 1.3-8.C.14</t>
  </si>
  <si>
    <t>Tab 8: Wages &amp; Benefits-Dietician- Number of FTE (Round to one decimal place)-Line- 1.4-8.C.16</t>
  </si>
  <si>
    <t>Tab 8: Wages &amp; Benefits-Laundry Staff- Number of FTE (Round to one decimal place)-Line- 1.5-8.C.18</t>
  </si>
  <si>
    <t>Tab 8: Wages &amp; Benefits-Housekeeping Staff- Number of FTE (Round to one decimal place)-Line- 1.6-8.C.20</t>
  </si>
  <si>
    <t>Tab 8: Wages &amp; Benefits-Quality Assurance- Number of FTE (Round to one decimal place)-Line- 1.7-8.C.22</t>
  </si>
  <si>
    <t>Tab 8: Wages &amp; Benefits-Community Support Coordinator- Number of FTE (Round to one decimal place)-Line- 1.8-8.C.24</t>
  </si>
  <si>
    <t>Tab 8: Wages &amp; Benefits-Social Services Staff- Number of FTE (Round to one decimal place)-Line- 1.9-8.C.26</t>
  </si>
  <si>
    <t>Tab 8: Wages &amp; Benefits-Restorative - Indirect Salaries- Number of FTE (Round to one decimal place)-Line- 1.10-8.C.28</t>
  </si>
  <si>
    <t>Tab 8: Wages &amp; Benefits-Restorative - Direct Salaries- Number of FTE (Round to one decimal place)-Line- 1.11-8.C.30</t>
  </si>
  <si>
    <t>Tab 8: Wages &amp; Benefits-Recreational Staff- Number of FTE (Round to one decimal place)-Line- 1.12-8.C.32</t>
  </si>
  <si>
    <t>Tab 8: Wages &amp; Benefits-Administrator- Number of FTE (Round to one decimal place)-Line- 1.13-8.C.34</t>
  </si>
  <si>
    <t>Tab 8: Wages &amp; Benefits-Officer- Number of FTE (Round to one decimal place)-Line- 1.14-8.C.36</t>
  </si>
  <si>
    <t>Tab 8: Wages &amp; Benefits-Clerical Staff- Number of FTE (Round to one decimal place)-Line- 1.15-8.C.38</t>
  </si>
  <si>
    <t>Tab 8: Wages &amp; Benefits-RNs- Number of FTE (Round to one decimal place)-Line- 1.16-8.C.40</t>
  </si>
  <si>
    <t>Tab 8: Wages &amp; Benefits-LPNs- Number of FTE (Round to one decimal place)-Line- 1.17-8.C.42</t>
  </si>
  <si>
    <t>Tab 8: Wages &amp; Benefits-Nurses Aides- Number of FTE (Round to one decimal place)-Line- 1.18-8.C.44</t>
  </si>
  <si>
    <t>Tab 8: Wages &amp; Benefits-Staff Development- Number of Staff (Round to one decimal place)-Line- 1.1-8.D.10</t>
  </si>
  <si>
    <t>Tab 8: Wages &amp; Benefits-Maintenance Staff- Number of Staff (Round to one decimal place)-Line- 1.2-8.D.12</t>
  </si>
  <si>
    <t>Tab 8: Wages &amp; Benefits-Dietary Staff- Number of Staff (Round to one decimal place)-Line- 1.3-8.D.14</t>
  </si>
  <si>
    <t>Tab 8: Wages &amp; Benefits-Dietician- Number of Staff (Round to one decimal place)-Line- 1.4-8.D.16</t>
  </si>
  <si>
    <t>Tab 8: Wages &amp; Benefits-Laundry Staff- Number of Staff (Round to one decimal place)-Line- 1.5-8.D.18</t>
  </si>
  <si>
    <t>Tab 8: Wages &amp; Benefits-Housekeeping Staff- Number of Staff (Round to one decimal place)-Line- 1.6-8.D.20</t>
  </si>
  <si>
    <t>Tab 8: Wages &amp; Benefits-Quality Assurance- Number of Staff (Round to one decimal place)-Line- 1.7-8.D.22</t>
  </si>
  <si>
    <t>Tab 8: Wages &amp; Benefits-Community Support Coordinator- Number of Staff (Round to one decimal place)-Line- 1.8-8.D.24</t>
  </si>
  <si>
    <t>Tab 8: Wages &amp; Benefits-Social Services Staff- Number of Staff (Round to one decimal place)-Line- 1.9-8.D.26</t>
  </si>
  <si>
    <t>Tab 8: Wages &amp; Benefits-Restorative - Indirect Salaries- Number of Staff (Round to one decimal place)-Line- 1.10-8.D.28</t>
  </si>
  <si>
    <t>Tab 8: Wages &amp; Benefits-Restorative - Direct Salaries- Number of Staff (Round to one decimal place)-Line- 1.11-8.D.30</t>
  </si>
  <si>
    <t>Tab 8: Wages &amp; Benefits-Recreational Staff- Number of Staff (Round to one decimal place)-Line- 1.12-8.D.32</t>
  </si>
  <si>
    <t>Tab 8: Wages &amp; Benefits-Administrator- Number of Staff (Round to one decimal place)-Line- 1.13-8.D.34</t>
  </si>
  <si>
    <t>Tab 8: Wages &amp; Benefits-Officer- Number of Staff (Round to one decimal place)-Line- 1.14-8.D.36</t>
  </si>
  <si>
    <t>Tab 8: Wages &amp; Benefits-Clerical Staff- Number of Staff (Round to one decimal place)-Line- 1.15-8.D.38</t>
  </si>
  <si>
    <t>Tab 8: Wages &amp; Benefits-RNs- Number of Staff (Round to one decimal place)-Line- 1.16-8.D.40</t>
  </si>
  <si>
    <t>Tab 8: Wages &amp; Benefits-LPNs- Number of Staff (Round to one decimal place)-Line- 1.17-8.D.42</t>
  </si>
  <si>
    <t>Tab 8: Wages &amp; Benefits-Nurses Aides- Number of Staff (Round to one decimal place)-Line- 1.18-8.D.44</t>
  </si>
  <si>
    <t>Tab 8: Wages &amp; Benefits-Staff Development- Total Hours (Round to one decimal place)-Line- 1.1-8.E.10</t>
  </si>
  <si>
    <t>Tab 8: Wages &amp; Benefits-Maintenance Staff- Total Hours (Round to one decimal place)-Line- 1.2-8.E.12</t>
  </si>
  <si>
    <t>Tab 8: Wages &amp; Benefits-Dietary Staff- Total Hours (Round to one decimal place)-Line- 1.3-8.E.14</t>
  </si>
  <si>
    <t>Tab 8: Wages &amp; Benefits-Dietician- Total Hours (Round to one decimal place)-Line- 1.4-8.E.16</t>
  </si>
  <si>
    <t>Tab 8: Wages &amp; Benefits-Laundry Staff- Total Hours (Round to one decimal place)-Line- 1.5-8.E.18</t>
  </si>
  <si>
    <t>Tab 8: Wages &amp; Benefits-Housekeeping Staff- Total Hours (Round to one decimal place)-Line- 1.6-8.E.20</t>
  </si>
  <si>
    <t>Tab 8: Wages &amp; Benefits-Quality Assurance- Total Hours (Round to one decimal place)-Line- 1.7-8.E.22</t>
  </si>
  <si>
    <t>Tab 8: Wages &amp; Benefits-Community Support Coordinator- Total Hours (Round to one decimal place)-Line- 1.8-8.E.24</t>
  </si>
  <si>
    <t>Tab 8: Wages &amp; Benefits-Social Services Staff- Total Hours (Round to one decimal place)-Line- 1.9-8.E.26</t>
  </si>
  <si>
    <t>Tab 8: Wages &amp; Benefits-Restorative - Indirect Salaries- Total Hours (Round to one decimal place)-Line- 1.10-8.E.28</t>
  </si>
  <si>
    <t>Tab 8: Wages &amp; Benefits-Restorative - Direct Salaries- Total Hours (Round to one decimal place)-Line- 1.11-8.E.30</t>
  </si>
  <si>
    <t>Tab 8: Wages &amp; Benefits-Recreational Staff- Total Hours (Round to one decimal place)-Line- 1.12-8.E.32</t>
  </si>
  <si>
    <t>Tab 8: Wages &amp; Benefits-Administrator- Total Hours (Round to one decimal place)-Line- 1.13-8.E.34</t>
  </si>
  <si>
    <t>Tab 8: Wages &amp; Benefits-Officer- Total Hours (Round to one decimal place)-Line- 1.14-8.E.36</t>
  </si>
  <si>
    <t>Tab 8: Wages &amp; Benefits-Clerical Staff- Total Hours (Round to one decimal place)-Line- 1.15-8.E.38</t>
  </si>
  <si>
    <t>Tab 8: Wages &amp; Benefits-RNs- Total Hours (Round to one decimal place)-Line- 1.16-8.E.40</t>
  </si>
  <si>
    <t>Tab 8: Wages &amp; Benefits-LPNs- Total Hours (Round to one decimal place)-Line- 1.17-8.E.42</t>
  </si>
  <si>
    <t>Tab 8: Wages &amp; Benefits-Nurses Aides- Total Hours (Round to one decimal place)-Line- 1.18-8.E.44</t>
  </si>
  <si>
    <t>Tab 8: Wages &amp; Benefits-Staff Development- Total Salaries-Line- 1.1-8.F.10</t>
  </si>
  <si>
    <t>Tab 8: Wages &amp; Benefits-Maintenance Staff- Total Salaries-Line- 1.2-8.F.12</t>
  </si>
  <si>
    <t>Tab 8: Wages &amp; Benefits-Dietary Staff- Total Salaries-Line- 1.3-8.F.14</t>
  </si>
  <si>
    <t>Tab 8: Wages &amp; Benefits-Dietician- Total Salaries-Line- 1.4-8.F.16</t>
  </si>
  <si>
    <t>Tab 8: Wages &amp; Benefits-Laundry Staff- Total Salaries-Line- 1.5-8.F.18</t>
  </si>
  <si>
    <t>Tab 8: Wages &amp; Benefits-Housekeeping Staff- Total Salaries-Line- 1.6-8.F.20</t>
  </si>
  <si>
    <t>Tab 8: Wages &amp; Benefits-Quality Assurance- Total Salaries-Line- 1.7-8.F.22</t>
  </si>
  <si>
    <t>Tab 8: Wages &amp; Benefits-Community Support Coordinator- Total Salaries-Line- 1.8-8.F.24</t>
  </si>
  <si>
    <t>Tab 8: Wages &amp; Benefits-Social Services Staff- Total Salaries-Line- 1.9-8.F.26</t>
  </si>
  <si>
    <t>Tab 8: Wages &amp; Benefits-Restorative - Indirect Salaries- Total Salaries-Line- 1.10-8.F.28</t>
  </si>
  <si>
    <t>Tab 8: Wages &amp; Benefits-Restorative - Direct Salaries- Total Salaries-Line- 1.11-8.F.30</t>
  </si>
  <si>
    <t>Tab 8: Wages &amp; Benefits-Recreational Staff- Total Salaries-Line- 1.12-8.F.32</t>
  </si>
  <si>
    <t>Tab 8: Wages &amp; Benefits-Administrator- Total Salaries-Line- 1.13-8.F.34</t>
  </si>
  <si>
    <t>Tab 8: Wages &amp; Benefits-Officer- Total Salaries-Line- 1.14-8.F.36</t>
  </si>
  <si>
    <t>Tab 8: Wages &amp; Benefits-Clerical Staff- Total Salaries-Line- 1.15-8.F.38</t>
  </si>
  <si>
    <t>Tab 8: Wages &amp; Benefits-RNs- Total Salaries-Line- 1.16-8.F.40</t>
  </si>
  <si>
    <t>Tab 8: Wages &amp; Benefits-LPNs- Total Salaries-Line- 1.17-8.F.42</t>
  </si>
  <si>
    <t>Tab 8: Wages &amp; Benefits-Nurses Aides- Total Salaries-Line- 1.18-8.F.44</t>
  </si>
  <si>
    <t>Tab 8: Wages &amp; Benefits-Staff Development- Group Life/Health Benefits-Line- 1.1-8.G.10</t>
  </si>
  <si>
    <t>Tab 8: Wages &amp; Benefits-Maintenance Staff- Group Life/Health Benefits-Line- 1.2-8.G.12</t>
  </si>
  <si>
    <t>Tab 8: Wages &amp; Benefits-Dietary Staff- Group Life/Health Benefits-Line- 1.3-8.G.14</t>
  </si>
  <si>
    <t>Tab 8: Wages &amp; Benefits-Dietician- Group Life/Health Benefits-Line- 1.4-8.G.16</t>
  </si>
  <si>
    <t>Tab 8: Wages &amp; Benefits-Laundry Staff- Group Life/Health Benefits-Line- 1.5-8.G.18</t>
  </si>
  <si>
    <t>Tab 8: Wages &amp; Benefits-Housekeeping Staff- Group Life/Health Benefits-Line- 1.6-8.G.20</t>
  </si>
  <si>
    <t>Tab 8: Wages &amp; Benefits-Quality Assurance- Group Life/Health Benefits-Line- 1.7-8.G.22</t>
  </si>
  <si>
    <t>Tab 8: Wages &amp; Benefits-Community Support Coordinator- Group Life/Health Benefits-Line- 1.8-8.G.24</t>
  </si>
  <si>
    <t>Tab 8: Wages &amp; Benefits-Social Services Staff- Group Life/Health Benefits-Line- 1.9-8.G.26</t>
  </si>
  <si>
    <t>Tab 8: Wages &amp; Benefits-Restorative - Indirect Salaries- Group Life/Health Benefits-Line- 1.10-8.G.28</t>
  </si>
  <si>
    <t>Tab 8: Wages &amp; Benefits-Restorative - Direct Salaries- Group Life/Health Benefits-Line- 1.11-8.G.30</t>
  </si>
  <si>
    <t>Tab 8: Wages &amp; Benefits-Recreational Staff- Group Life/Health Benefits-Line- 1.12-8.G.32</t>
  </si>
  <si>
    <t>Tab 8: Wages &amp; Benefits-Administrator- Group Life/Health Benefits-Line- 1.13-8.G.34</t>
  </si>
  <si>
    <t>Tab 8: Wages &amp; Benefits-Officer- Group Life/Health Benefits-Line- 1.14-8.G.36</t>
  </si>
  <si>
    <t>Tab 8: Wages &amp; Benefits-Clerical Staff- Group Life/Health Benefits-Line- 1.15-8.G.38</t>
  </si>
  <si>
    <t>Tab 8: Wages &amp; Benefits-RNs- Group Life/Health Benefits-Line- 1.16-8.G.40</t>
  </si>
  <si>
    <t>Tab 8: Wages &amp; Benefits-LPNs- Group Life/Health Benefits-Line- 1.17-8.G.42</t>
  </si>
  <si>
    <t>Tab 8: Wages &amp; Benefits-Nurses Aides- Group Life/Health Benefits-Line- 1.18-8.G.44</t>
  </si>
  <si>
    <t>Tab 8: Wages &amp; Benefits-Staff Development- Pensions-Line- 1.1-8.H.10</t>
  </si>
  <si>
    <t>Tab 8: Wages &amp; Benefits-Maintenance Staff- Pensions-Line- 1.2-8.H.12</t>
  </si>
  <si>
    <t>Tab 8: Wages &amp; Benefits-Dietary Staff- Pensions-Line- 1.3-8.H.14</t>
  </si>
  <si>
    <t>Tab 8: Wages &amp; Benefits-Dietician- Pensions-Line- 1.4-8.H.16</t>
  </si>
  <si>
    <t>Tab 8: Wages &amp; Benefits-Laundry Staff- Pensions-Line- 1.5-8.H.18</t>
  </si>
  <si>
    <t>Tab 8: Wages &amp; Benefits-Housekeeping Staff- Pensions-Line- 1.6-8.H.20</t>
  </si>
  <si>
    <t>Tab 8: Wages &amp; Benefits-Quality Assurance- Pensions-Line- 1.7-8.H.22</t>
  </si>
  <si>
    <t>Tab 8: Wages &amp; Benefits-Community Support Coordinator- Pensions-Line- 1.8-8.H.24</t>
  </si>
  <si>
    <t>Tab 8: Wages &amp; Benefits-Social Services Staff- Pensions-Line- 1.9-8.H.26</t>
  </si>
  <si>
    <t>Tab 8: Wages &amp; Benefits-Restorative - Indirect Salaries- Pensions-Line- 1.10-8.H.28</t>
  </si>
  <si>
    <t>Tab 8: Wages &amp; Benefits-Restorative - Direct Salaries- Pensions-Line- 1.11-8.H.30</t>
  </si>
  <si>
    <t>Tab 8: Wages &amp; Benefits-Recreational Staff- Pensions-Line- 1.12-8.H.32</t>
  </si>
  <si>
    <t>Tab 8: Wages &amp; Benefits-Administrator- Pensions-Line- 1.13-8.H.34</t>
  </si>
  <si>
    <t>Tab 8: Wages &amp; Benefits-Officer- Pensions-Line- 1.14-8.H.36</t>
  </si>
  <si>
    <t>Tab 8: Wages &amp; Benefits-Clerical Staff- Pensions-Line- 1.15-8.H.38</t>
  </si>
  <si>
    <t>Tab 8: Wages &amp; Benefits-RNs- Pensions-Line- 1.16-8.H.40</t>
  </si>
  <si>
    <t>Tab 8: Wages &amp; Benefits-LPNs- Pensions-Line- 1.17-8.H.42</t>
  </si>
  <si>
    <t>Tab 8: Wages &amp; Benefits-Nurses Aides- Pensions-Line- 1.18-8.H.44</t>
  </si>
  <si>
    <t>Tab 8: Wages &amp; Benefits-Staff Development- Other Benefits-Line- 1.1-8.I.10</t>
  </si>
  <si>
    <t>Tab 8: Wages &amp; Benefits-Maintenance Staff- Other Benefits-Line- 1.2-8.I.12</t>
  </si>
  <si>
    <t>Tab 8: Wages &amp; Benefits-Dietary Staff- Other Benefits-Line- 1.3-8.I.14</t>
  </si>
  <si>
    <t>Tab 8: Wages &amp; Benefits-Dietician- Other Benefits-Line- 1.4-8.I.16</t>
  </si>
  <si>
    <t>Tab 8: Wages &amp; Benefits-Laundry Staff- Other Benefits-Line- 1.5-8.I.18</t>
  </si>
  <si>
    <t>Tab 8: Wages &amp; Benefits-Housekeeping Staff- Other Benefits-Line- 1.6-8.I.20</t>
  </si>
  <si>
    <t>Tab 8: Wages &amp; Benefits-Quality Assurance- Other Benefits-Line- 1.7-8.I.22</t>
  </si>
  <si>
    <t>Tab 8: Wages &amp; Benefits-Community Support Coordinator- Other Benefits-Line- 1.8-8.I.24</t>
  </si>
  <si>
    <t>Tab 8: Wages &amp; Benefits-Social Services Staff- Other Benefits-Line- 1.9-8.I.26</t>
  </si>
  <si>
    <t>Tab 8: Wages &amp; Benefits-Restorative - Indirect Salaries- Other Benefits-Line- 1.10-8.I.28</t>
  </si>
  <si>
    <t>Tab 8: Wages &amp; Benefits-Restorative - Direct Salaries- Other Benefits-Line- 1.11-8.I.30</t>
  </si>
  <si>
    <t>Tab 8: Wages &amp; Benefits-Recreational Staff- Other Benefits-Line- 1.12-8.I.32</t>
  </si>
  <si>
    <t>Tab 8: Wages &amp; Benefits-Administrator- Other Benefits-Line- 1.13-8.I.34</t>
  </si>
  <si>
    <t>Tab 8: Wages &amp; Benefits-Officer- Other Benefits-Line- 1.14-8.I.36</t>
  </si>
  <si>
    <t>Tab 8: Wages &amp; Benefits-Clerical Staff- Other Benefits-Line- 1.15-8.I.38</t>
  </si>
  <si>
    <t>Tab 8: Wages &amp; Benefits-RNs- Other Benefits-Line- 1.16-8.I.40</t>
  </si>
  <si>
    <t>Tab 8: Wages &amp; Benefits-LPNs- Other Benefits-Line- 1.17-8.I.42</t>
  </si>
  <si>
    <t>Tab 8: Wages &amp; Benefits-Nurses Aides- Other Benefits-Line- 1.18-8.I.44</t>
  </si>
  <si>
    <t>Tab 9: Footnotes-HCF-4- Balance Sheet-Line # 3.10/ Other-9.D.8</t>
  </si>
  <si>
    <t>Tab 9: Footnotes-HCF-4- Profit or Loss Schedule-Line # 1.15 /Endowment &amp; Other Nonrecoverable Income-9.D.9</t>
  </si>
  <si>
    <t>Tab 9: Footnotes-HCF-4- Profit or Loss Schedule-Line # 2.20 /Employee Benefits - Pensions-9.D.10</t>
  </si>
  <si>
    <t>Tab 9: Footnotes-HCF-4- Profit or Loss Schedule-Lines # 1.5, 2.5, 3.5, 4.5/Veterans Administration and Other Public-9.D.11</t>
  </si>
  <si>
    <t>Tab 9: Footnotes-HCF-4- Profit or Loss Schedule-Line # 2.6/ Other Claimed Fixed Assets-9.D.12</t>
  </si>
  <si>
    <t>Tab 9: Footnotes-HCF-3 RH- Part III - Management Company Financial Information -Acct. #3650.0/Other Income-9.D.13</t>
  </si>
  <si>
    <t>Tab 9: Footnotes-HCF-3 RH- Part III - Management Company Financial Information -Acct. #9321.1/Clerical-9.D.14</t>
  </si>
  <si>
    <t>Tab 9: Footnotes-HCF-3 RH- Part III - Management Company Financial Information -Acct. #9323.7/Other Expenses-9.D.15</t>
  </si>
  <si>
    <t>Tab 9: Footnotes-HCF-3 RH- Part III - Management Company Financial Information -Acct. #9399.6/Total Other Administrative, Variable &amp; DON Costs-9.D.16</t>
  </si>
  <si>
    <t>Tab 9: Footnotes-HCF-3 RH- Part III - Management Company Financial Information -Acct. #9379.0/Miscellaneous-9.D.17</t>
  </si>
  <si>
    <t>Tab 9: Footnotes-HCF-3 RH- Part III - Management Company Financial Information -Acct. #9391.0/Other Property Costs-9.D.18</t>
  </si>
  <si>
    <t>Tab 9: Footnotes-HCF-3 RH- Part III - Management Company Financial Information -Acct. #1980.0/Other-9.D.19</t>
  </si>
  <si>
    <t>Tab 9: Footnotes-HCF-4- General-Line #1.30/Report of unpaid workers expenses-9.D.20</t>
  </si>
  <si>
    <t>Tab 9: Footnotes-HCF-4- General-Line #1.31/Cost-splitting methodology for employees whose salaries are reported in more than one account.-9.D.21</t>
  </si>
  <si>
    <t>Tab 9: Footnotes-HCF-4- General-Line # 1.32/Details of accrued expenses not related to the current cost report period.-9.D.22</t>
  </si>
  <si>
    <t>Tab 9: Footnotes-- -0-9.D.23</t>
  </si>
  <si>
    <t>Tab 9: Footnotes-- -0-9.D.24</t>
  </si>
  <si>
    <t>Tab 9: Footnotes-- -0-9.D.25</t>
  </si>
  <si>
    <t>Tab 9: Footnotes-- -0-9.D.26</t>
  </si>
  <si>
    <t>Tab 9: Footnotes-- -0-9.D.27</t>
  </si>
  <si>
    <t>Tab 9: Footnotes-- -0-9.D.28</t>
  </si>
  <si>
    <t>Tab 9: Footnotes-- -0-9.D.29</t>
  </si>
  <si>
    <t>Tab 9: Footnotes-- -0-9.D.30</t>
  </si>
  <si>
    <t>Tab 9: Footnotes-- -0-9.D.31</t>
  </si>
  <si>
    <t>Tab 9: Footnotes-- -0-9.D.32</t>
  </si>
  <si>
    <t>Tab 9: Footnotes-- -0-9.D.33</t>
  </si>
  <si>
    <t>Tab 9: Footnotes-- -0-9.D.34</t>
  </si>
  <si>
    <t>Tab 9: Footnotes-- -0-9.D.35</t>
  </si>
  <si>
    <t>Tab 9: Footnotes-- -0-9.D.36</t>
  </si>
  <si>
    <t>Tab 9: Footnotes-- -0-9.D.37</t>
  </si>
  <si>
    <t>Tab 9: Footnotes-- -0-9.D.38</t>
  </si>
  <si>
    <t>Tab 9: Footnotes-- -0-9.D.39</t>
  </si>
  <si>
    <t>Tab 9: Footnotes-- -0-9.D.40</t>
  </si>
  <si>
    <t>Tab 9: Footnotes-- -0-9.D.41</t>
  </si>
  <si>
    <t>Tab 9: Footnotes-- -0-9.D.42</t>
  </si>
  <si>
    <t>Tab 9: Footnotes-- -0-9.D.43</t>
  </si>
  <si>
    <t>Tab 9: Footnotes-- -0-9.D.44</t>
  </si>
  <si>
    <t>Tab 9: Footnotes-- -0-9.D.45</t>
  </si>
  <si>
    <t>Tab 9: Footnotes-- -0-9.D.46</t>
  </si>
  <si>
    <t>Tab 9: Footnotes-- -0-9.D.47</t>
  </si>
  <si>
    <t>Tab 9: Footnotes-- -0-9.D.48</t>
  </si>
  <si>
    <t>Tab 9: Footnotes-- -0-9.D.49</t>
  </si>
  <si>
    <t>Tab 9: Footnotes-- -0-9.D.50</t>
  </si>
  <si>
    <t>Tab 9: Footnotes-- -0-9.D.51</t>
  </si>
  <si>
    <t>Tab 9: Footnotes-- -0-9.D.52</t>
  </si>
  <si>
    <t>Tab 9: Footnotes-- -0-9.D.53</t>
  </si>
  <si>
    <t>Tab 9: Footnotes-- -0-9.D.54</t>
  </si>
  <si>
    <t>Tab 9: Footnotes-- -0-9.D.55</t>
  </si>
  <si>
    <t>Tab 11: Certification, Certification by Preparer (Other than Owner, Partner, or Officer)-Firm Name / Realty Company-Line- 1.1-11.C.8</t>
  </si>
  <si>
    <t>Tab 11: Certification, Certification by Preparer (Other than Owner, Partner, or Officer)-Preparer's Last Name-Line- 1.2-11.C.9</t>
  </si>
  <si>
    <t>Tab 11: Certification, Certification by Preparer (Other than Owner, Partner, or Officer)-Preparer's First Name-Line- 1.3-11.C.10</t>
  </si>
  <si>
    <t>Tab 11: Certification, Certification by Preparer (Other than Owner, Partner, or Officer)-Preparer's Middle Name-Line- 1.4-11.C.11</t>
  </si>
  <si>
    <t>Tab 11: Certification, Certification by Preparer (Other than Owner, Partner, or Officer)-Title-Line- 1.5-11.C.12</t>
  </si>
  <si>
    <t>Tab 11: Certification, Certification by Preparer (Other than Owner, Partner, or Officer)-Street Address-Line- 1.6-11.C.13</t>
  </si>
  <si>
    <t>Tab 11: Certification, Certification by Preparer (Other than Owner, Partner, or Officer)-City-Line- 1.7-11.C.14</t>
  </si>
  <si>
    <t>Tab 11: Certification, Certification by Preparer (Other than Owner, Partner, or Officer)-State-Line- 1.8-11.C.15</t>
  </si>
  <si>
    <t>Tab 11: Certification, Certification by Preparer (Other than Owner, Partner, or Officer)-Zip Code-Line- 1.9-11.C.16</t>
  </si>
  <si>
    <t>Tab 11: Certification, Certification by Preparer (Other than Owner, Partner, or Officer)-Phone Number-Line- 1.10-11.C.17</t>
  </si>
  <si>
    <t>Tab 11: Certification, Certification by Preparer (Other than Owner, Partner, or Officer)-Email Address-Line- 1.11-11.C.18</t>
  </si>
  <si>
    <t>Tab 11: Certification, Certification by Preparer (Other than Owner, Partner, or Officer)-Certification by Preparer-Line- 1.12-11.C.19</t>
  </si>
  <si>
    <t>Tab 11: Certification, Certification by Preparer (Other than Owner, Partner, or Officer)-Date of Authorization:-Line- 1.13-11.C.20</t>
  </si>
  <si>
    <t>Tab 11: Certification, Certification by Owner, Partner, or Officer-Last Name-Line- 2.1-11.C.26</t>
  </si>
  <si>
    <t>Tab 11: Certification, Certification by Owner, Partner, or Officer-First Name-Line- 2.2-11.C.27</t>
  </si>
  <si>
    <t>Tab 11: Certification, Certification by Owner, Partner, or Officer-Middle Name-Line- 2.3-11.C.28</t>
  </si>
  <si>
    <t>Tab 11: Certification, Certification by Owner, Partner, or Officer-Title-Line- 2.4-11.C.29</t>
  </si>
  <si>
    <t>Tab 11: Certification, Certification by Owner, Partner, or Officer-Certification by Owner, Partner, or Officer-Line- 2.5-11.C.30</t>
  </si>
  <si>
    <t>Tab 11: Certification, Certification by Owner, Partner, or Officer-Date of Authorization-Line- 2.6-11.C.31</t>
  </si>
  <si>
    <t>Tab 12: HCF-2 RH, Facility Information-Realty Company Name-Line- 1.1-12.C.11</t>
  </si>
  <si>
    <t>Tab 12: HCF-2 RH, Facility Information-FEIN-Line- 1.2-12.C.12</t>
  </si>
  <si>
    <t>Tab 12: HCF-2 RH, Facility Information-Realty Company ORGID #-Line- 1.3-12.C.13</t>
  </si>
  <si>
    <t>Tab 12: HCF-2 RH, Facility Information-Balance Sheet Date-Line- 1.4-12.C.14</t>
  </si>
  <si>
    <t>Tab 12: HCF-2 RH, Facility Information-Realty Company Address-Line- 1.5-12.C.15</t>
  </si>
  <si>
    <t>Tab 12: HCF-2 RH, Facility Information-City-Line- 1.6-12.C.16</t>
  </si>
  <si>
    <t>Tab 12: HCF-2 RH, Facility Information-Zip-Line- 1.7-12.C.17</t>
  </si>
  <si>
    <t>Tab 12: HCF-2 RH, Facility Information-Telephone-Line- 1.8-12.C.18</t>
  </si>
  <si>
    <t>Tab 12: HCF-2 RH, Direct and Indirect Owners-Owner Name (Last, First)-Line- 2.1-12.B.26</t>
  </si>
  <si>
    <t>Tab 12: HCF-2 RH, Direct and Indirect Owners-Owner Name (Last, First)-Line- 2.2-12.B.27</t>
  </si>
  <si>
    <t>Tab 12: HCF-2 RH, Direct and Indirect Owners-Owner Name (Last, First)-Line- 2.3-12.B.28</t>
  </si>
  <si>
    <t>Tab 12: HCF-2 RH, Direct and Indirect Owners-Owner Name (Last, First)-Line- 2.4-12.B.29</t>
  </si>
  <si>
    <t>Tab 12: HCF-2 RH, Direct and Indirect Owners-Owner Name (Last, First)-Line- 2.5-12.B.30</t>
  </si>
  <si>
    <t>Tab 12: HCF-2 RH, Direct and Indirect Owners-Owner Name (Last, First)-Line- 2.6-12.B.31</t>
  </si>
  <si>
    <t>Tab 12: HCF-2 RH, Direct and Indirect Owners-Address-Line- 2.1-12.C.26</t>
  </si>
  <si>
    <t>Tab 12: HCF-2 RH, Direct and Indirect Owners-Address-Line- 2.2-12.C.27</t>
  </si>
  <si>
    <t>Tab 12: HCF-2 RH, Direct and Indirect Owners-Address-Line- 2.3-12.C.28</t>
  </si>
  <si>
    <t>Tab 12: HCF-2 RH, Direct and Indirect Owners-Address-Line- 2.4-12.C.29</t>
  </si>
  <si>
    <t>Tab 12: HCF-2 RH, Direct and Indirect Owners-Address-Line- 2.5-12.C.30</t>
  </si>
  <si>
    <t>Tab 12: HCF-2 RH, Direct and Indirect Owners-Address-Line- 2.6-12.C.31</t>
  </si>
  <si>
    <t>Tab 12: HCF-2 RH, Direct and Indirect Owners-Percent Ownership-Line- 2.1-12.D.26</t>
  </si>
  <si>
    <t>Tab 12: HCF-2 RH, Direct and Indirect Owners-Percent Ownership-Line- 2.2-12.D.27</t>
  </si>
  <si>
    <t>Tab 12: HCF-2 RH, Direct and Indirect Owners-Percent Ownership-Line- 2.3-12.D.28</t>
  </si>
  <si>
    <t>Tab 12: HCF-2 RH, Direct and Indirect Owners-Percent Ownership-Line- 2.4-12.D.29</t>
  </si>
  <si>
    <t>Tab 12: HCF-2 RH, Direct and Indirect Owners-Percent Ownership-Line- 2.5-12.D.30</t>
  </si>
  <si>
    <t>Tab 12: HCF-2 RH, Direct and Indirect Owners-Percent Ownership-Line- 2.6-12.D.31</t>
  </si>
  <si>
    <t>Tab 12: HCF-2 RH, Direct and Indirect Owners-Select Ownership Type-Line- 2.1-12.E.26</t>
  </si>
  <si>
    <t>Tab 12: HCF-2 RH, Direct and Indirect Owners-Select Ownership Type-Line- 2.2-12.E.27</t>
  </si>
  <si>
    <t>Tab 12: HCF-2 RH, Direct and Indirect Owners-Select Ownership Type-Line- 2.3-12.E.28</t>
  </si>
  <si>
    <t>Tab 12: HCF-2 RH, Direct and Indirect Owners-Select Ownership Type-Line- 2.4-12.E.29</t>
  </si>
  <si>
    <t>Tab 12: HCF-2 RH, Direct and Indirect Owners-Select Ownership Type-Line- 2.5-12.E.30</t>
  </si>
  <si>
    <t>Tab 12: HCF-2 RH, Direct and Indirect Owners-Select Ownership Type-Line- 2.6-12.E.31</t>
  </si>
  <si>
    <t>Tab 12: HCF-2 RH, Direct and Indirect Owners-Direct or Indirect?-Line- 2.1-12.F.26</t>
  </si>
  <si>
    <t>Tab 12: HCF-2 RH, Direct and Indirect Owners-Direct or Indirect?-Line- 2.2-12.F.27</t>
  </si>
  <si>
    <t>Tab 12: HCF-2 RH, Direct and Indirect Owners-Direct or Indirect?-Line- 2.3-12.F.28</t>
  </si>
  <si>
    <t>Tab 12: HCF-2 RH, Direct and Indirect Owners-Direct or Indirect?-Line- 2.4-12.F.29</t>
  </si>
  <si>
    <t>Tab 12: HCF-2 RH, Direct and Indirect Owners-Direct or Indirect?-Line- 2.5-12.F.30</t>
  </si>
  <si>
    <t>Tab 12: HCF-2 RH, Direct and Indirect Owners-Direct or Indirect?-Line- 2.6-12.F.31</t>
  </si>
  <si>
    <t>Tab 12: HCF-2 RH, Other Owned Facilities-Nursing and/or Rest Home-Line- 3.1-12.B.37</t>
  </si>
  <si>
    <t>Tab 12: HCF-2 RH, Other Owned Facilities-Nursing and/or Rest Home-Line- 3.2-12.B.38</t>
  </si>
  <si>
    <t>Tab 12: HCF-2 RH, Other Owned Facilities-Nursing and/or Rest Home-Line- 3.3-12.B.39</t>
  </si>
  <si>
    <t>Tab 12: HCF-2 RH, Other Owned Facilities-Nursing and/or Rest Home-Line- 3.4-12.B.40</t>
  </si>
  <si>
    <t>Tab 12: HCF-2 RH, Other Owned Facilities-Nursing and/or Rest Home-Line- 3.5-12.B.41</t>
  </si>
  <si>
    <t>Tab 12: HCF-2 RH, Other Owned Facilities-VPN-Line- 3.1-12.C.37</t>
  </si>
  <si>
    <t>Tab 12: HCF-2 RH, Other Owned Facilities-VPN-Line- 3.2-12.C.38</t>
  </si>
  <si>
    <t>Tab 12: HCF-2 RH, Other Owned Facilities-VPN-Line- 3.3-12.C.39</t>
  </si>
  <si>
    <t>Tab 12: HCF-2 RH, Other Owned Facilities-VPN-Line- 3.4-12.C.40</t>
  </si>
  <si>
    <t>Tab 12: HCF-2 RH, Other Owned Facilities-VPN-Line- 3.5-12.C.41</t>
  </si>
  <si>
    <t>Tab 12: HCF-2 RH, Other Owned Facilities-Name of Owner-Line- 3.1-12.D.37</t>
  </si>
  <si>
    <t>Tab 12: HCF-2 RH, Other Owned Facilities-Name of Owner-Line- 3.2-12.D.38</t>
  </si>
  <si>
    <t>Tab 12: HCF-2 RH, Other Owned Facilities-Name of Owner-Line- 3.3-12.D.39</t>
  </si>
  <si>
    <t>Tab 12: HCF-2 RH, Other Owned Facilities-Name of Owner-Line- 3.4-12.D.40</t>
  </si>
  <si>
    <t>Tab 12: HCF-2 RH, Other Owned Facilities-Name of Owner-Line- 3.5-12.D.41</t>
  </si>
  <si>
    <t>Tab 12: HCF-2 RH, Other Owned Facilities-Company Address-Line- 3.1-12.E.37</t>
  </si>
  <si>
    <t>Tab 12: HCF-2 RH, Other Owned Facilities-Company Address-Line- 3.2-12.E.38</t>
  </si>
  <si>
    <t>Tab 12: HCF-2 RH, Other Owned Facilities-Company Address-Line- 3.3-12.E.39</t>
  </si>
  <si>
    <t>Tab 12: HCF-2 RH, Other Owned Facilities-Company Address-Line- 3.4-12.E.40</t>
  </si>
  <si>
    <t>Tab 12: HCF-2 RH, Other Owned Facilities-Company Address-Line- 3.5-12.E.41</t>
  </si>
  <si>
    <t>Tab 12: HCF-2 RH, Other Owned Facilities-% Ownership-Line- 3.1-12.F.37</t>
  </si>
  <si>
    <t>Tab 12: HCF-2 RH, Other Owned Facilities-% Ownership-Line- 3.2-12.F.38</t>
  </si>
  <si>
    <t>Tab 12: HCF-2 RH, Other Owned Facilities-% Ownership-Line- 3.3-12.F.39</t>
  </si>
  <si>
    <t>Tab 12: HCF-2 RH, Other Owned Facilities-% Ownership-Line- 3.4-12.F.40</t>
  </si>
  <si>
    <t>Tab 12: HCF-2 RH, Other Owned Facilities-% Ownership-Line- 3.5-12.F.41</t>
  </si>
  <si>
    <t>Tab 12: HCF-2 RH, Indebtedness-Select type of debt-Line- 4.1-12.B.47</t>
  </si>
  <si>
    <t>Tab 12: HCF-2 RH, Indebtedness-Select type of debt-Line- 4.2-12.B.48</t>
  </si>
  <si>
    <t>Tab 12: HCF-2 RH, Indebtedness-Select type of debt-Line- 4.3-12.B.49</t>
  </si>
  <si>
    <t>Tab 12: HCF-2 RH, Indebtedness-Select type of debt-Line- 4.4-12.B.50</t>
  </si>
  <si>
    <t>Tab 12: HCF-2 RH, Indebtedness-Select type of debt-Line- 4.5-12.B.51</t>
  </si>
  <si>
    <t>Tab 12: HCF-2 RH, Indebtedness-Select Payable From-Line- 4.1-12.C.47</t>
  </si>
  <si>
    <t>Tab 12: HCF-2 RH, Indebtedness-Select Payable From-Line- 4.2-12.C.48</t>
  </si>
  <si>
    <t>Tab 12: HCF-2 RH, Indebtedness-Select Payable From-Line- 4.3-12.C.49</t>
  </si>
  <si>
    <t>Tab 12: HCF-2 RH, Indebtedness-Select Payable From-Line- 4.4-12.C.50</t>
  </si>
  <si>
    <t>Tab 12: HCF-2 RH, Indebtedness-Select Payable From-Line- 4.5-12.C.51</t>
  </si>
  <si>
    <t>Tab 12: HCF-2 RH, Indebtedness-Original Debt Amount-Line- 4.1-12.D.47</t>
  </si>
  <si>
    <t>Tab 12: HCF-2 RH, Indebtedness-Original Debt Amount-Line- 4.2-12.D.48</t>
  </si>
  <si>
    <t>Tab 12: HCF-2 RH, Indebtedness-Original Debt Amount-Line- 4.3-12.D.49</t>
  </si>
  <si>
    <t>Tab 12: HCF-2 RH, Indebtedness-Original Debt Amount-Line- 4.4-12.D.50</t>
  </si>
  <si>
    <t>Tab 12: HCF-2 RH, Indebtedness-Original Debt Amount-Line- 4.5-12.D.51</t>
  </si>
  <si>
    <t>Tab 12: HCF-2 RH, Indebtedness-Date Issued-Line- 4.1-12.E.47</t>
  </si>
  <si>
    <t>Tab 12: HCF-2 RH, Indebtedness-Date Issued-Line- 4.2-12.E.48</t>
  </si>
  <si>
    <t>Tab 12: HCF-2 RH, Indebtedness-Date Issued-Line- 4.3-12.E.49</t>
  </si>
  <si>
    <t>Tab 12: HCF-2 RH, Indebtedness-Date Issued-Line- 4.4-12.E.50</t>
  </si>
  <si>
    <t>Tab 12: HCF-2 RH, Indebtedness-Date Issued-Line- 4.5-12.E.51</t>
  </si>
  <si>
    <t>Tab 12: HCF-2 RH, Indebtedness-Balance 12/31-Line- 4.1-12.F.47</t>
  </si>
  <si>
    <t>Tab 12: HCF-2 RH, Indebtedness-Balance 12/31-Line- 4.2-12.F.48</t>
  </si>
  <si>
    <t>Tab 12: HCF-2 RH, Indebtedness-Balance 12/31-Line- 4.3-12.F.49</t>
  </si>
  <si>
    <t>Tab 12: HCF-2 RH, Indebtedness-Balance 12/31-Line- 4.4-12.F.50</t>
  </si>
  <si>
    <t>Tab 12: HCF-2 RH, Indebtedness-Balance 12/31-Line- 4.5-12.F.51</t>
  </si>
  <si>
    <t>Tab 12: HCF-2 RH, Indebtedness-Select Payable To-Line- 4.1-12.G.47</t>
  </si>
  <si>
    <t>Tab 12: HCF-2 RH, Indebtedness-Select Payable To-Line- 4.2-12.G.48</t>
  </si>
  <si>
    <t>Tab 12: HCF-2 RH, Indebtedness-Select Payable To-Line- 4.3-12.G.49</t>
  </si>
  <si>
    <t>Tab 12: HCF-2 RH, Indebtedness-Select Payable To-Line- 4.4-12.G.50</t>
  </si>
  <si>
    <t>Tab 12: HCF-2 RH, Indebtedness-Select Payable To-Line- 4.5-12.G.51</t>
  </si>
  <si>
    <t>Tab 12: HCF-2 RH, Indebtedness-List Owners Name-Line- 4.1-12.H.47</t>
  </si>
  <si>
    <t>Tab 12: HCF-2 RH, Indebtedness-List Owners Name-Line- 4.2-12.H.48</t>
  </si>
  <si>
    <t>Tab 12: HCF-2 RH, Indebtedness-List Owners Name-Line- 4.3-12.H.49</t>
  </si>
  <si>
    <t>Tab 12: HCF-2 RH, Indebtedness-List Owners Name-Line- 4.4-12.H.50</t>
  </si>
  <si>
    <t>Tab 12: HCF-2 RH, Indebtedness-List Owners Name-Line- 4.5-12.H.51</t>
  </si>
  <si>
    <t>Tab 12: HCF-2 RH, Related Party Transactions-Entity/Person-Line- 5.1-12.B.57</t>
  </si>
  <si>
    <t>Tab 12: HCF-2 RH, Related Party Transactions-Entity/Person-Line- 5.2-12.B.58</t>
  </si>
  <si>
    <t>Tab 12: HCF-2 RH, Related Party Transactions-Entity/Person-Line- 5.3-12.B.59</t>
  </si>
  <si>
    <t>Tab 12: HCF-2 RH, Related Party Transactions-Entity/Person-Line- 5.4-12.B.60</t>
  </si>
  <si>
    <t>Tab 12: HCF-2 RH, Related Party Transactions-Entity/Person-Line- 5.5-12.B.61</t>
  </si>
  <si>
    <t>Tab 12: HCF-2 RH, Related Party Transactions-Entity/Person-Line- 5.6-12.B.62</t>
  </si>
  <si>
    <t>Tab 12: HCF-2 RH, Related Party Transactions-Goods/Services-Line- 5.1-12.C.57</t>
  </si>
  <si>
    <t>Tab 12: HCF-2 RH, Related Party Transactions-Goods/Services-Line- 5.2-12.C.58</t>
  </si>
  <si>
    <t>Tab 12: HCF-2 RH, Related Party Transactions-Goods/Services-Line- 5.3-12.C.59</t>
  </si>
  <si>
    <t>Tab 12: HCF-2 RH, Related Party Transactions-Goods/Services-Line- 5.4-12.C.60</t>
  </si>
  <si>
    <t>Tab 12: HCF-2 RH, Related Party Transactions-Goods/Services-Line- 5.5-12.C.61</t>
  </si>
  <si>
    <t>Tab 12: HCF-2 RH, Related Party Transactions-Goods/Services-Line- 5.6-12.C.62</t>
  </si>
  <si>
    <t>Tab 12: HCF-2 RH, Related Party Transactions-Billing/Compensation-Line- 5.1-12.D.57</t>
  </si>
  <si>
    <t>Tab 12: HCF-2 RH, Related Party Transactions-Billing/Compensation-Line- 5.2-12.D.58</t>
  </si>
  <si>
    <t>Tab 12: HCF-2 RH, Related Party Transactions-Billing/Compensation-Line- 5.3-12.D.59</t>
  </si>
  <si>
    <t>Tab 12: HCF-2 RH, Related Party Transactions-Billing/Compensation-Line- 5.4-12.D.60</t>
  </si>
  <si>
    <t>Tab 12: HCF-2 RH, Related Party Transactions-Billing/Compensation-Line- 5.5-12.D.61</t>
  </si>
  <si>
    <t>Tab 12: HCF-2 RH, Related Party Transactions-Billing/Compensation-Line- 5.6-12.D.62</t>
  </si>
  <si>
    <t>Tab 12: HCF-2 RH, Related Party Transactions-Mark up-Line- 5.1-12.E.57</t>
  </si>
  <si>
    <t>Tab 12: HCF-2 RH, Related Party Transactions-Mark up-Line- 5.2-12.E.58</t>
  </si>
  <si>
    <t>Tab 12: HCF-2 RH, Related Party Transactions-Mark up-Line- 5.3-12.E.59</t>
  </si>
  <si>
    <t>Tab 12: HCF-2 RH, Related Party Transactions-Mark up-Line- 5.4-12.E.60</t>
  </si>
  <si>
    <t>Tab 12: HCF-2 RH, Related Party Transactions-Mark up-Line- 5.5-12.E.61</t>
  </si>
  <si>
    <t>Tab 12: HCF-2 RH, Related Party Transactions-Mark up-Line- 5.6-12.E.62</t>
  </si>
  <si>
    <t>Tab 12: HCF-2 RH, Related Party Transactions-Cost-Line- 5.1-12.F.57</t>
  </si>
  <si>
    <t>Tab 12: HCF-2 RH, Related Party Transactions-Cost-Line- 5.2-12.F.58</t>
  </si>
  <si>
    <t>Tab 12: HCF-2 RH, Related Party Transactions-Cost-Line- 5.3-12.F.59</t>
  </si>
  <si>
    <t>Tab 12: HCF-2 RH, Related Party Transactions-Cost-Line- 5.4-12.F.60</t>
  </si>
  <si>
    <t>Tab 12: HCF-2 RH, Related Party Transactions-Cost-Line- 5.5-12.F.61</t>
  </si>
  <si>
    <t>Tab 12: HCF-2 RH, Related Party Transactions-Cost-Line- 5.6-12.F.62</t>
  </si>
  <si>
    <t>Tab 12: HCF-2 RH, Related Party Transactions-Account Posted-Line- 5.1-12.G.57</t>
  </si>
  <si>
    <t>Tab 12: HCF-2 RH, Related Party Transactions-Account Posted-Line- 5.2-12.G.58</t>
  </si>
  <si>
    <t>Tab 12: HCF-2 RH, Related Party Transactions-Account Posted-Line- 5.3-12.G.59</t>
  </si>
  <si>
    <t>Tab 12: HCF-2 RH, Related Party Transactions-Account Posted-Line- 5.4-12.G.60</t>
  </si>
  <si>
    <t>Tab 12: HCF-2 RH, Related Party Transactions-Account Posted-Line- 5.5-12.G.61</t>
  </si>
  <si>
    <t>Tab 12: HCF-2 RH, Related Party Transactions-Account Posted-Line- 5.6-12.G.62</t>
  </si>
  <si>
    <t>Tab 12: HCF-2 RH, Related Party Transactions-Name of Owner-Line- 5.1-12.H.57</t>
  </si>
  <si>
    <t>Tab 12: HCF-2 RH, Related Party Transactions-Name of Owner-Line- 5.2-12.H.58</t>
  </si>
  <si>
    <t>Tab 12: HCF-2 RH, Related Party Transactions-Name of Owner-Line- 5.3-12.H.59</t>
  </si>
  <si>
    <t>Tab 12: HCF-2 RH, Related Party Transactions-Name of Owner-Line- 5.4-12.H.60</t>
  </si>
  <si>
    <t>Tab 12: HCF-2 RH, Related Party Transactions-Name of Owner-Line- 5.5-12.H.61</t>
  </si>
  <si>
    <t>Tab 12: HCF-2 RH, Related Party Transactions-Name of Owner-Line- 5.6-12.H.62</t>
  </si>
  <si>
    <t>Tab 12: HCF-2 RH, Related Party Transactions-% Ownership-Line- 5.1-12.I.57</t>
  </si>
  <si>
    <t>Tab 12: HCF-2 RH, Related Party Transactions-% Ownership-Line- 5.2-12.I.58</t>
  </si>
  <si>
    <t>Tab 12: HCF-2 RH, Related Party Transactions-% Ownership-Line- 5.3-12.I.59</t>
  </si>
  <si>
    <t>Tab 12: HCF-2 RH, Related Party Transactions-% Ownership-Line- 5.4-12.I.60</t>
  </si>
  <si>
    <t>Tab 12: HCF-2 RH, Related Party Transactions-% Ownership-Line- 5.5-12.I.61</t>
  </si>
  <si>
    <t>Tab 12: HCF-2 RH, Related Party Transactions-% Ownership-Line- 5.6-12.I.62</t>
  </si>
  <si>
    <t>Tab 12: HCF-2 RH, Proprietor, Partnership, or Corporate Information-Select Owner, Partner, Officer-Line- 6.1-12.B.68</t>
  </si>
  <si>
    <t>Tab 12: HCF-2 RH, Proprietor, Partnership, or Corporate Information-Select Owner, Partner, Officer-Line- 6.2-12.B.69</t>
  </si>
  <si>
    <t>Tab 12: HCF-2 RH, Proprietor, Partnership, or Corporate Information-Select Owner, Partner, Officer-Line- 6.3-12.B.70</t>
  </si>
  <si>
    <t>Tab 12: HCF-2 RH, Proprietor, Partnership, or Corporate Information-Select Owner, Partner, Officer-Line- 6.4-12.B.71</t>
  </si>
  <si>
    <t>Tab 12: HCF-2 RH, Proprietor, Partnership, or Corporate Information-Select Owner, Partner, Officer-Line- 6.5-12.B.72</t>
  </si>
  <si>
    <t>Tab 12: HCF-2 RH, Proprietor, Partnership, or Corporate Information-Select Owner, Partner, Officer-Line- 6.6-12.B.73</t>
  </si>
  <si>
    <t>Tab 12: HCF-2 RH, Proprietor, Partnership, or Corporate Information-Select Owner, Partner, Officer-Line- 6.7-12.B.74</t>
  </si>
  <si>
    <t>Tab 12: HCF-2 RH, Proprietor, Partnership, or Corporate Information-Select Owner, Partner, Officer-Line- 6.8-12.B.75</t>
  </si>
  <si>
    <t>Tab 12: HCF-2 RH, Proprietor, Partnership, or Corporate Information-Owner Name-Line- 6.1-12.C.68</t>
  </si>
  <si>
    <t>Tab 12: HCF-2 RH, Proprietor, Partnership, or Corporate Information-Owner Name-Line- 6.2-12.C.69</t>
  </si>
  <si>
    <t>Tab 12: HCF-2 RH, Proprietor, Partnership, or Corporate Information-Owner Name-Line- 6.3-12.C.70</t>
  </si>
  <si>
    <t>Tab 12: HCF-2 RH, Proprietor, Partnership, or Corporate Information-Owner Name-Line- 6.4-12.C.71</t>
  </si>
  <si>
    <t>Tab 12: HCF-2 RH, Proprietor, Partnership, or Corporate Information-Owner Name-Line- 6.5-12.C.72</t>
  </si>
  <si>
    <t>Tab 12: HCF-2 RH, Proprietor, Partnership, or Corporate Information-Owner Name-Line- 6.6-12.C.73</t>
  </si>
  <si>
    <t>Tab 12: HCF-2 RH, Proprietor, Partnership, or Corporate Information-Owner Name-Line- 6.7-12.C.74</t>
  </si>
  <si>
    <t>Tab 12: HCF-2 RH, Proprietor, Partnership, or Corporate Information-Owner Name-Line- 6.8-12.C.75</t>
  </si>
  <si>
    <t>Tab 12: HCF-2 RH, Proprietor, Partnership, or Corporate Information-Owner Title-Line- 6.1-12.D.68</t>
  </si>
  <si>
    <t>Tab 12: HCF-2 RH, Proprietor, Partnership, or Corporate Information-Owner Title-Line- 6.2-12.D.69</t>
  </si>
  <si>
    <t>Tab 12: HCF-2 RH, Proprietor, Partnership, or Corporate Information-Owner Title-Line- 6.3-12.D.70</t>
  </si>
  <si>
    <t>Tab 12: HCF-2 RH, Proprietor, Partnership, or Corporate Information-Owner Title-Line- 6.4-12.D.71</t>
  </si>
  <si>
    <t>Tab 12: HCF-2 RH, Proprietor, Partnership, or Corporate Information-Owner Title-Line- 6.5-12.D.72</t>
  </si>
  <si>
    <t>Tab 12: HCF-2 RH, Proprietor, Partnership, or Corporate Information-Owner Title-Line- 6.6-12.D.73</t>
  </si>
  <si>
    <t>Tab 12: HCF-2 RH, Proprietor, Partnership, or Corporate Information-Owner Title-Line- 6.7-12.D.74</t>
  </si>
  <si>
    <t>Tab 12: HCF-2 RH, Proprietor, Partnership, or Corporate Information-Owner Title-Line- 6.8-12.D.75</t>
  </si>
  <si>
    <t>Tab 12: HCF-2 RH, Proprietor, Partnership, or Corporate Information-% Time Devoted-Line- 6.1-12.E.68</t>
  </si>
  <si>
    <t>Tab 12: HCF-2 RH, Proprietor, Partnership, or Corporate Information-% Time Devoted-Line- 6.2-12.E.69</t>
  </si>
  <si>
    <t>Tab 12: HCF-2 RH, Proprietor, Partnership, or Corporate Information-% Time Devoted-Line- 6.3-12.E.70</t>
  </si>
  <si>
    <t>Tab 12: HCF-2 RH, Proprietor, Partnership, or Corporate Information-% Time Devoted-Line- 6.4-12.E.71</t>
  </si>
  <si>
    <t>Tab 12: HCF-2 RH, Proprietor, Partnership, or Corporate Information-% Time Devoted-Line- 6.5-12.E.72</t>
  </si>
  <si>
    <t>Tab 12: HCF-2 RH, Proprietor, Partnership, or Corporate Information-% Time Devoted-Line- 6.6-12.E.73</t>
  </si>
  <si>
    <t>Tab 12: HCF-2 RH, Proprietor, Partnership, or Corporate Information-% Time Devoted-Line- 6.7-12.E.74</t>
  </si>
  <si>
    <t>Tab 12: HCF-2 RH, Proprietor, Partnership, or Corporate Information-% Time Devoted-Line- 6.8-12.E.75</t>
  </si>
  <si>
    <t>Tab 12: HCF-2 RH, Proprietor, Partnership, or Corporate Information-Salary-Line- 6.1-12.F.68</t>
  </si>
  <si>
    <t>Tab 12: HCF-2 RH, Proprietor, Partnership, or Corporate Information-Salary-Line- 6.2-12.F.69</t>
  </si>
  <si>
    <t>Tab 12: HCF-2 RH, Proprietor, Partnership, or Corporate Information-Salary-Line- 6.3-12.F.70</t>
  </si>
  <si>
    <t>Tab 12: HCF-2 RH, Proprietor, Partnership, or Corporate Information-Salary-Line- 6.4-12.F.71</t>
  </si>
  <si>
    <t>Tab 12: HCF-2 RH, Proprietor, Partnership, or Corporate Information-Salary-Line- 6.5-12.F.72</t>
  </si>
  <si>
    <t>Tab 12: HCF-2 RH, Proprietor, Partnership, or Corporate Information-Salary-Line- 6.6-12.F.73</t>
  </si>
  <si>
    <t>Tab 12: HCF-2 RH, Proprietor, Partnership, or Corporate Information-Salary-Line- 6.7-12.F.74</t>
  </si>
  <si>
    <t>Tab 12: HCF-2 RH, Proprietor, Partnership, or Corporate Information-Salary-Line- 6.8-12.F.75</t>
  </si>
  <si>
    <t>Tab 12: HCF-2 RH, Proprietor, Partnership, or Corporate Information-Employee Benefits-Line- 6.1-12.G.68</t>
  </si>
  <si>
    <t>Tab 12: HCF-2 RH, Proprietor, Partnership, or Corporate Information-Employee Benefits-Line- 6.2-12.G.69</t>
  </si>
  <si>
    <t>Tab 12: HCF-2 RH, Proprietor, Partnership, or Corporate Information-Employee Benefits-Line- 6.3-12.G.70</t>
  </si>
  <si>
    <t>Tab 12: HCF-2 RH, Proprietor, Partnership, or Corporate Information-Employee Benefits-Line- 6.4-12.G.71</t>
  </si>
  <si>
    <t>Tab 12: HCF-2 RH, Proprietor, Partnership, or Corporate Information-Employee Benefits-Line- 6.5-12.G.72</t>
  </si>
  <si>
    <t>Tab 12: HCF-2 RH, Proprietor, Partnership, or Corporate Information-Employee Benefits-Line- 6.6-12.G.73</t>
  </si>
  <si>
    <t>Tab 12: HCF-2 RH, Proprietor, Partnership, or Corporate Information-Employee Benefits-Line- 6.7-12.G.74</t>
  </si>
  <si>
    <t>Tab 12: HCF-2 RH, Proprietor, Partnership, or Corporate Information-Employee Benefits-Line- 6.8-12.G.75</t>
  </si>
  <si>
    <t>Tab 12: HCF-2 RH, Proprietor, Partnership, or Corporate Information-Payroll Taxes-Line- 6.1-12.H.68</t>
  </si>
  <si>
    <t>Tab 12: HCF-2 RH, Proprietor, Partnership, or Corporate Information-Payroll Taxes-Line- 6.2-12.H.69</t>
  </si>
  <si>
    <t>Tab 12: HCF-2 RH, Proprietor, Partnership, or Corporate Information-Payroll Taxes-Line- 6.3-12.H.70</t>
  </si>
  <si>
    <t>Tab 12: HCF-2 RH, Proprietor, Partnership, or Corporate Information-Payroll Taxes-Line- 6.4-12.H.71</t>
  </si>
  <si>
    <t>Tab 12: HCF-2 RH, Proprietor, Partnership, or Corporate Information-Payroll Taxes-Line- 6.5-12.H.72</t>
  </si>
  <si>
    <t>Tab 12: HCF-2 RH, Proprietor, Partnership, or Corporate Information-Payroll Taxes-Line- 6.6-12.H.73</t>
  </si>
  <si>
    <t>Tab 12: HCF-2 RH, Proprietor, Partnership, or Corporate Information-Payroll Taxes-Line- 6.7-12.H.74</t>
  </si>
  <si>
    <t>Tab 12: HCF-2 RH, Proprietor, Partnership, or Corporate Information-Payroll Taxes-Line- 6.8-12.H.75</t>
  </si>
  <si>
    <t>Tab 12: HCF-2 RH, Proprietor, Partnership, or Corporate Information-Workers' Comp.-Line- 6.1-12.I.68</t>
  </si>
  <si>
    <t>Tab 12: HCF-2 RH, Proprietor, Partnership, or Corporate Information-Workers' Comp.-Line- 6.2-12.I.69</t>
  </si>
  <si>
    <t>Tab 12: HCF-2 RH, Proprietor, Partnership, or Corporate Information-Workers' Comp.-Line- 6.3-12.I.70</t>
  </si>
  <si>
    <t>Tab 12: HCF-2 RH, Proprietor, Partnership, or Corporate Information-Workers' Comp.-Line- 6.4-12.I.71</t>
  </si>
  <si>
    <t>Tab 12: HCF-2 RH, Proprietor, Partnership, or Corporate Information-Workers' Comp.-Line- 6.5-12.I.72</t>
  </si>
  <si>
    <t>Tab 12: HCF-2 RH, Proprietor, Partnership, or Corporate Information-Workers' Comp.-Line- 6.6-12.I.73</t>
  </si>
  <si>
    <t>Tab 12: HCF-2 RH, Proprietor, Partnership, or Corporate Information-Workers' Comp.-Line- 6.7-12.I.74</t>
  </si>
  <si>
    <t>Tab 12: HCF-2 RH, Proprietor, Partnership, or Corporate Information-Workers' Comp.-Line- 6.8-12.I.75</t>
  </si>
  <si>
    <t>Tab 12: HCF-2 RH, Proprietor, Partnership, or Corporate Information-Gr. Life/Health Ins.-Line- 6.1-12.J.68</t>
  </si>
  <si>
    <t>Tab 12: HCF-2 RH, Proprietor, Partnership, or Corporate Information-Gr. Life/Health Ins.-Line- 6.2-12.J.69</t>
  </si>
  <si>
    <t>Tab 12: HCF-2 RH, Proprietor, Partnership, or Corporate Information-Gr. Life/Health Ins.-Line- 6.3-12.J.70</t>
  </si>
  <si>
    <t>Tab 12: HCF-2 RH, Proprietor, Partnership, or Corporate Information-Gr. Life/Health Ins.-Line- 6.4-12.J.71</t>
  </si>
  <si>
    <t>Tab 12: HCF-2 RH, Proprietor, Partnership, or Corporate Information-Gr. Life/Health Ins.-Line- 6.5-12.J.72</t>
  </si>
  <si>
    <t>Tab 12: HCF-2 RH, Proprietor, Partnership, or Corporate Information-Gr. Life/Health Ins.-Line- 6.6-12.J.73</t>
  </si>
  <si>
    <t>Tab 12: HCF-2 RH, Proprietor, Partnership, or Corporate Information-Gr. Life/Health Ins.-Line- 6.7-12.J.74</t>
  </si>
  <si>
    <t>Tab 12: HCF-2 RH, Proprietor, Partnership, or Corporate Information-Gr. Life/Health Ins.-Line- 6.8-12.J.75</t>
  </si>
  <si>
    <t>Tab 12: HCF-2 RH, Proprietor, Partnership, or Corporate Information-Draw-Line- 6.1-12.K.68</t>
  </si>
  <si>
    <t>Tab 12: HCF-2 RH, Proprietor, Partnership, or Corporate Information-Draw-Line- 6.2-12.K.69</t>
  </si>
  <si>
    <t>Tab 12: HCF-2 RH, Proprietor, Partnership, or Corporate Information-Draw-Line- 6.3-12.K.70</t>
  </si>
  <si>
    <t>Tab 12: HCF-2 RH, Proprietor, Partnership, or Corporate Information-Draw-Line- 6.4-12.K.71</t>
  </si>
  <si>
    <t>Tab 12: HCF-2 RH, Proprietor, Partnership, or Corporate Information-Draw-Line- 6.5-12.K.72</t>
  </si>
  <si>
    <t>Tab 12: HCF-2 RH, Proprietor, Partnership, or Corporate Information-Draw-Line- 6.6-12.K.73</t>
  </si>
  <si>
    <t>Tab 12: HCF-2 RH, Proprietor, Partnership, or Corporate Information-Draw-Line- 6.7-12.K.74</t>
  </si>
  <si>
    <t>Tab 12: HCF-2 RH, Proprietor, Partnership, or Corporate Information-Draw-Line- 6.8-12.K.75</t>
  </si>
  <si>
    <t>Tab 12: HCF-2 RH, Proprietor, Partnership, or Corporate Information-Other-Line- 6.1-12.L.68</t>
  </si>
  <si>
    <t>Tab 12: HCF-2 RH, Proprietor, Partnership, or Corporate Information-Other-Line- 6.2-12.L.69</t>
  </si>
  <si>
    <t>Tab 12: HCF-2 RH, Proprietor, Partnership, or Corporate Information-Other-Line- 6.3-12.L.70</t>
  </si>
  <si>
    <t>Tab 12: HCF-2 RH, Proprietor, Partnership, or Corporate Information-Other-Line- 6.4-12.L.71</t>
  </si>
  <si>
    <t>Tab 12: HCF-2 RH, Proprietor, Partnership, or Corporate Information-Other-Line- 6.5-12.L.72</t>
  </si>
  <si>
    <t>Tab 12: HCF-2 RH, Proprietor, Partnership, or Corporate Information-Other-Line- 6.6-12.L.73</t>
  </si>
  <si>
    <t>Tab 12: HCF-2 RH, Proprietor, Partnership, or Corporate Information-Other-Line- 6.7-12.L.74</t>
  </si>
  <si>
    <t>Tab 12: HCF-2 RH, Proprietor, Partnership, or Corporate Information-Other-Line- 6.8-12.L.75</t>
  </si>
  <si>
    <t>Tab 12: HCF-2 RH, Proprietor, Partnership, or Corporate Information-Total-Line- 6.1-12.M.68</t>
  </si>
  <si>
    <t>Tab 12: HCF-2 RH, Proprietor, Partnership, or Corporate Information-Total-Line- 6.2-12.M.69</t>
  </si>
  <si>
    <t>Tab 12: HCF-2 RH, Proprietor, Partnership, or Corporate Information-Total-Line- 6.3-12.M.70</t>
  </si>
  <si>
    <t>Tab 12: HCF-2 RH, Proprietor, Partnership, or Corporate Information-Total-Line- 6.4-12.M.71</t>
  </si>
  <si>
    <t>Tab 12: HCF-2 RH, Proprietor, Partnership, or Corporate Information-Total-Line- 6.5-12.M.72</t>
  </si>
  <si>
    <t>Tab 12: HCF-2 RH, Proprietor, Partnership, or Corporate Information-Total-Line- 6.6-12.M.73</t>
  </si>
  <si>
    <t>Tab 12: HCF-2 RH, Proprietor, Partnership, or Corporate Information-Total-Line- 6.7-12.M.74</t>
  </si>
  <si>
    <t>Tab 12: HCF-2 RH, Proprietor, Partnership, or Corporate Information-Total-Line- 6.8-12.M.75</t>
  </si>
  <si>
    <t>Tab 12: HCF-2 RH, Five Highest Paid Salaries-Name-Line- 7.1-12.B.81</t>
  </si>
  <si>
    <t>Tab 12: HCF-2 RH, Five Highest Paid Salaries-Name-Line- 7.2-12.B.82</t>
  </si>
  <si>
    <t>Tab 12: HCF-2 RH, Five Highest Paid Salaries-Name-Line- 7.3-12.B.83</t>
  </si>
  <si>
    <t>Tab 12: HCF-2 RH, Five Highest Paid Salaries-Name-Line- 7.4-12.B.84</t>
  </si>
  <si>
    <t>Tab 12: HCF-2 RH, Five Highest Paid Salaries-Name-Line- 7.5-12.B.85</t>
  </si>
  <si>
    <t>Tab 12: HCF-2 RH, Five Highest Paid Salaries-Title-Line- 7.1-12.C.81</t>
  </si>
  <si>
    <t>Tab 12: HCF-2 RH, Five Highest Paid Salaries-Title-Line- 7.2-12.C.82</t>
  </si>
  <si>
    <t>Tab 12: HCF-2 RH, Five Highest Paid Salaries-Title-Line- 7.3-12.C.83</t>
  </si>
  <si>
    <t>Tab 12: HCF-2 RH, Five Highest Paid Salaries-Title-Line- 7.4-12.C.84</t>
  </si>
  <si>
    <t>Tab 12: HCF-2 RH, Five Highest Paid Salaries-Title-Line- 7.5-12.C.85</t>
  </si>
  <si>
    <t>Tab 12: HCF-2 RH, Five Highest Paid Salaries-% Time Devoted - Administrative-Line- 7.1-12.D.81</t>
  </si>
  <si>
    <t>Tab 12: HCF-2 RH, Five Highest Paid Salaries-% Time Devoted - Administrative-Line- 7.2-12.D.82</t>
  </si>
  <si>
    <t>Tab 12: HCF-2 RH, Five Highest Paid Salaries-% Time Devoted - Administrative-Line- 7.3-12.D.83</t>
  </si>
  <si>
    <t>Tab 12: HCF-2 RH, Five Highest Paid Salaries-% Time Devoted - Administrative-Line- 7.4-12.D.84</t>
  </si>
  <si>
    <t>Tab 12: HCF-2 RH, Five Highest Paid Salaries-% Time Devoted - Administrative-Line- 7.5-12.D.85</t>
  </si>
  <si>
    <t>Tab 12: HCF-2 RH, Five Highest Paid Salaries-% Time Devoted-  Plant Operation, Maintenance, and Security-Line- 7.1-12.E.81</t>
  </si>
  <si>
    <t>Tab 12: HCF-2 RH, Five Highest Paid Salaries-% Time Devoted-  Plant Operation, Maintenance, and Security-Line- 7.2-12.E.82</t>
  </si>
  <si>
    <t>Tab 12: HCF-2 RH, Five Highest Paid Salaries-% Time Devoted-  Plant Operation, Maintenance, and Security-Line- 7.3-12.E.83</t>
  </si>
  <si>
    <t>Tab 12: HCF-2 RH, Five Highest Paid Salaries-% Time Devoted-  Plant Operation, Maintenance, and Security-Line- 7.4-12.E.84</t>
  </si>
  <si>
    <t>Tab 12: HCF-2 RH, Five Highest Paid Salaries-% Time Devoted-  Plant Operation, Maintenance, and Security-Line- 7.5-12.E.85</t>
  </si>
  <si>
    <t>Tab 12: HCF-2 RH, Five Highest Paid Salaries-% Time Devoted - Medical Services-Line- 7.1-12.F.81</t>
  </si>
  <si>
    <t>Tab 12: HCF-2 RH, Five Highest Paid Salaries-% Time Devoted - Medical Services-Line- 7.2-12.F.82</t>
  </si>
  <si>
    <t>Tab 12: HCF-2 RH, Five Highest Paid Salaries-% Time Devoted - Medical Services-Line- 7.3-12.F.83</t>
  </si>
  <si>
    <t>Tab 12: HCF-2 RH, Five Highest Paid Salaries-% Time Devoted - Medical Services-Line- 7.4-12.F.84</t>
  </si>
  <si>
    <t>Tab 12: HCF-2 RH, Five Highest Paid Salaries-% Time Devoted - Medical Services-Line- 7.5-12.F.85</t>
  </si>
  <si>
    <t>Tab 12: HCF-2 RH, Five Highest Paid Salaries-% Time Devoted - Other-Line- 7.1-12.G.81</t>
  </si>
  <si>
    <t>Tab 12: HCF-2 RH, Five Highest Paid Salaries-% Time Devoted - Other-Line- 7.2-12.G.82</t>
  </si>
  <si>
    <t>Tab 12: HCF-2 RH, Five Highest Paid Salaries-% Time Devoted - Other-Line- 7.3-12.G.83</t>
  </si>
  <si>
    <t>Tab 12: HCF-2 RH, Five Highest Paid Salaries-% Time Devoted - Other-Line- 7.4-12.G.84</t>
  </si>
  <si>
    <t>Tab 12: HCF-2 RH, Five Highest Paid Salaries-% Time Devoted - Other-Line- 7.5-12.G.85</t>
  </si>
  <si>
    <t>Tab 12: HCF-2 RH, Five Highest Paid Salaries-Total Time (Must equal 100%)-Line- 7.1-12.H.81</t>
  </si>
  <si>
    <t>Tab 12: HCF-2 RH, Five Highest Paid Salaries-Total Time (Must equal 100%)-Line- 7.2-12.H.82</t>
  </si>
  <si>
    <t>Tab 12: HCF-2 RH, Five Highest Paid Salaries-Total Time (Must equal 100%)-Line- 7.3-12.H.83</t>
  </si>
  <si>
    <t>Tab 12: HCF-2 RH, Five Highest Paid Salaries-Total Time (Must equal 100%)-Line- 7.4-12.H.84</t>
  </si>
  <si>
    <t>Tab 12: HCF-2 RH, Five Highest Paid Salaries-Total Time (Must equal 100%)-Line- 7.5-12.H.85</t>
  </si>
  <si>
    <t>Tab 12: HCF-2 RH, Five Highest Paid Salaries-Salary-Line- 7.1-12.I.81</t>
  </si>
  <si>
    <t>Tab 12: HCF-2 RH, Five Highest Paid Salaries-Salary-Line- 7.2-12.I.82</t>
  </si>
  <si>
    <t>Tab 12: HCF-2 RH, Five Highest Paid Salaries-Salary-Line- 7.3-12.I.83</t>
  </si>
  <si>
    <t>Tab 12: HCF-2 RH, Five Highest Paid Salaries-Salary-Line- 7.4-12.I.84</t>
  </si>
  <si>
    <t>Tab 12: HCF-2 RH, Five Highest Paid Salaries-Salary-Line- 7.5-12.I.85</t>
  </si>
  <si>
    <t>Tab 12: HCF-2 RH, Five Highest Paid Salaries-Employee Benefits-Line- 7.1-12.J.81</t>
  </si>
  <si>
    <t>Tab 12: HCF-2 RH, Five Highest Paid Salaries-Employee Benefits-Line- 7.2-12.J.82</t>
  </si>
  <si>
    <t>Tab 12: HCF-2 RH, Five Highest Paid Salaries-Employee Benefits-Line- 7.3-12.J.83</t>
  </si>
  <si>
    <t>Tab 12: HCF-2 RH, Five Highest Paid Salaries-Employee Benefits-Line- 7.4-12.J.84</t>
  </si>
  <si>
    <t>Tab 12: HCF-2 RH, Five Highest Paid Salaries-Employee Benefits-Line- 7.5-12.J.85</t>
  </si>
  <si>
    <t>Tab 12: HCF-2 RH, Five Highest Paid Salaries-Payroll Taxes-Line- 7.1-12.K.81</t>
  </si>
  <si>
    <t>Tab 12: HCF-2 RH, Five Highest Paid Salaries-Payroll Taxes-Line- 7.2-12.K.82</t>
  </si>
  <si>
    <t>Tab 12: HCF-2 RH, Five Highest Paid Salaries-Payroll Taxes-Line- 7.3-12.K.83</t>
  </si>
  <si>
    <t>Tab 12: HCF-2 RH, Five Highest Paid Salaries-Payroll Taxes-Line- 7.4-12.K.84</t>
  </si>
  <si>
    <t>Tab 12: HCF-2 RH, Five Highest Paid Salaries-Payroll Taxes-Line- 7.5-12.K.85</t>
  </si>
  <si>
    <t>Tab 12: HCF-2 RH, Five Highest Paid Salaries-Workers' Comp.-Line- 7.1-12.L.81</t>
  </si>
  <si>
    <t>Tab 12: HCF-2 RH, Five Highest Paid Salaries-Workers' Comp.-Line- 7.2-12.L.82</t>
  </si>
  <si>
    <t>Tab 12: HCF-2 RH, Five Highest Paid Salaries-Workers' Comp.-Line- 7.3-12.L.83</t>
  </si>
  <si>
    <t>Tab 12: HCF-2 RH, Five Highest Paid Salaries-Workers' Comp.-Line- 7.4-12.L.84</t>
  </si>
  <si>
    <t>Tab 12: HCF-2 RH, Five Highest Paid Salaries-Workers' Comp.-Line- 7.5-12.L.85</t>
  </si>
  <si>
    <t>Tab 12: HCF-2 RH, Five Highest Paid Salaries-Gr. Life/Health Ins.-Line- 7.1-12.M.81</t>
  </si>
  <si>
    <t>Tab 12: HCF-2 RH, Five Highest Paid Salaries-Gr. Life/Health Ins.-Line- 7.2-12.M.82</t>
  </si>
  <si>
    <t>Tab 12: HCF-2 RH, Five Highest Paid Salaries-Gr. Life/Health Ins.-Line- 7.3-12.M.83</t>
  </si>
  <si>
    <t>Tab 12: HCF-2 RH, Five Highest Paid Salaries-Gr. Life/Health Ins.-Line- 7.4-12.M.84</t>
  </si>
  <si>
    <t>Tab 12: HCF-2 RH, Five Highest Paid Salaries-Gr. Life/Health Ins.-Line- 7.5-12.M.85</t>
  </si>
  <si>
    <t>Tab 12: HCF-2 RH, Five Highest Paid Salaries-Draw-Line- 7.1-12.N.81</t>
  </si>
  <si>
    <t>Tab 12: HCF-2 RH, Five Highest Paid Salaries-Draw-Line- 7.2-12.N.82</t>
  </si>
  <si>
    <t>Tab 12: HCF-2 RH, Five Highest Paid Salaries-Draw-Line- 7.3-12.N.83</t>
  </si>
  <si>
    <t>Tab 12: HCF-2 RH, Five Highest Paid Salaries-Draw-Line- 7.4-12.N.84</t>
  </si>
  <si>
    <t>Tab 12: HCF-2 RH, Five Highest Paid Salaries-Draw-Line- 7.5-12.N.85</t>
  </si>
  <si>
    <t>Tab 12: HCF-2 RH, Five Highest Paid Salaries-Other-Line- 7.1-12.O.81</t>
  </si>
  <si>
    <t>Tab 12: HCF-2 RH, Five Highest Paid Salaries-Other-Line- 7.2-12.O.82</t>
  </si>
  <si>
    <t>Tab 12: HCF-2 RH, Five Highest Paid Salaries-Other-Line- 7.3-12.O.83</t>
  </si>
  <si>
    <t>Tab 12: HCF-2 RH, Five Highest Paid Salaries-Other-Line- 7.4-12.O.84</t>
  </si>
  <si>
    <t>Tab 12: HCF-2 RH, Five Highest Paid Salaries-Other-Line- 7.5-12.O.85</t>
  </si>
  <si>
    <t>Tab 12: HCF-2 RH, Five Highest Paid Salaries-Total-Line- 7.1-12.P.81</t>
  </si>
  <si>
    <t>Tab 12: HCF-2 RH, Five Highest Paid Salaries-Total-Line- 7.2-12.P.82</t>
  </si>
  <si>
    <t>Tab 12: HCF-2 RH, Five Highest Paid Salaries-Total-Line- 7.3-12.P.83</t>
  </si>
  <si>
    <t>Tab 12: HCF-2 RH, Five Highest Paid Salaries-Total-Line- 7.4-12.P.84</t>
  </si>
  <si>
    <t>Tab 12: HCF-2 RH, Five Highest Paid Salaries-Total-Line- 7.5-12.P.85</t>
  </si>
  <si>
    <t>Tab 12: HCF-2 RH, Income-Residential Care Facility Rental Income- Reported Amount-Line- 1.1, Account- 3510-12.D.94</t>
  </si>
  <si>
    <t>Tab 12: HCF-2 RH, Income-Other Rental Income- Reported Amount-Line- 1.2, Account- 3520-12.D.95</t>
  </si>
  <si>
    <t>Tab 12: HCF-2 RH, Income-Other Rental Income- Explanation-Line- 1.2, Account- 3520-12.E.95</t>
  </si>
  <si>
    <t>Tab 12: HCF-2 RH, Income-Other Income - Reported Amount-Line- 1.3, Account- 3530-12.D.96</t>
  </si>
  <si>
    <t>Tab 12: HCF-2 RH, Income-Other Income - Explanation-Line- 1.3, Account- 3530-12.E.96</t>
  </si>
  <si>
    <t>Tab 12: HCF-2 RH, Income-Recoverable Fixed Asset Income- Reported Amount-Line- 1.4, Account- 3540-12.D.97</t>
  </si>
  <si>
    <t>Tab 12: HCF-2 RH, Income-Recoverable Fixed Asset Income- Explanation-Line- 1.4, Account- 3540-12.E.97</t>
  </si>
  <si>
    <t>Tab 12: HCF-2 RH, Income-Total Income Reported- Reported Amount-Line- 100, Account- 3500-12.D.98</t>
  </si>
  <si>
    <t>Tab 12: HCF-2 RH, Expenses-Real Estate Taxes- Reported Amount-Line- 2.1, Account- 9540-12.D.101</t>
  </si>
  <si>
    <t>Tab 12: HCF-2 RH, Expenses-Personal Property Taxes- Reported Amount-Line- 2.2, Account- 9540.5-12.D.102</t>
  </si>
  <si>
    <t>Tab 12: HCF-2 RH, Expenses-Long Term Interest (Mortgages &amp; Notes schedule)- Reported Amount-Line- 2.3, Account- 9545-12.D.103</t>
  </si>
  <si>
    <t>Tab 12: HCF-2 RH, Expenses-Working Capital Interest (Mortgages &amp; Notes schedule)- Reported Amount-Line- 2.4, Account- 9545.5-12.D.104</t>
  </si>
  <si>
    <t>Tab 12: HCF-2 RH, Expenses-Interest on Late Payments, Penalties- Reported Amount-Line- 2.5, Account- 9546-12.D.105</t>
  </si>
  <si>
    <t>Tab 12: HCF-2 RH, Expenses-Other Expenses **- Reported Amount-Line- 2.6, Account- 9547-12.D.106</t>
  </si>
  <si>
    <t>Tab 12: HCF-2 RH, Expenses-Other Expenses **- Explanation-Line- 2.6, Account- 9547-12.E.106</t>
  </si>
  <si>
    <t>Tab 12: HCF-2 RH, Expenses-Depreciation: Building- Reported Amount-Line- 2.7, Account- 9550-12.D.107</t>
  </si>
  <si>
    <t>Tab 12: HCF-2 RH, Expenses-Depreciation: Improvements- Reported Amount-Line- 2.8, Account- 9560.8-12.D.108</t>
  </si>
  <si>
    <t>Tab 12: HCF-2 RH, Expenses-Depreciation: Equipment- Reported Amount-Line- 2.9, Account- 9570-12.D.109</t>
  </si>
  <si>
    <t>Tab 12: HCF-2 RH, Expenses-Depreciation: Software/Limited Life Assets- Reported Amount-Line- 2.10, Account- 9575-12.D.110</t>
  </si>
  <si>
    <t>Tab 12: HCF-2 RH, Expenses-Insurance: Building, Building Improvements, Equipment- Reported Amount-Line- 2.11, Account- 9580-12.D.111</t>
  </si>
  <si>
    <t>Tab 12: HCF-2 RH, Expenses-Other Operating Expenses- Reported Amount-Line- 2.12, Account- 9590-12.D.112</t>
  </si>
  <si>
    <t>Tab 12: HCF-2 RH, Expenses-Other Operating Expenses- Explanation-Line- 2.12, Account- 9590-12.E.112</t>
  </si>
  <si>
    <t>Tab 12: HCF-2 RH, Expenses-Total Expenses Reported- Reported Amount-Line- 200, Account- 9500-12.D.113</t>
  </si>
  <si>
    <t>Tab 12: HCF-2 RH, Assets-Cash - Checking Account- Reported Amount-Line- 3.1, Account- 1020-12.D.116</t>
  </si>
  <si>
    <t>Tab 12: HCF-2 RH, Assets-Cash - On hand- Reported Amount-Line- 3.2, Account- 1030-12.D.117</t>
  </si>
  <si>
    <t>Tab 12: HCF-2 RH, Assets-Cash - Other- Reported Amount-Line- 3.3, Account- 1040-12.D.118</t>
  </si>
  <si>
    <t>Tab 12: HCF-2 RH, Assets-Loans Receivable - Due from Officers/Owners- Reported Amount-Line- 3.4, Account- 1160-12.D.119</t>
  </si>
  <si>
    <t>Tab 12: HCF-2 RH, Assets-Loans Receivable - Due from Employees- Reported Amount-Line- 3.5, Account- 1170-12.D.120</t>
  </si>
  <si>
    <t>Tab 12: HCF-2 RH, Assets-Loans Receivable - Due from Subsidiaries/Affiliates- Reported Amount-Line- 3.6, Account- 1180-12.D.121</t>
  </si>
  <si>
    <t>Tab 12: HCF-2 RH, Assets-Other Loans Receivable- Reported Amount-Line- 3.7, Account- 1185-12.D.122</t>
  </si>
  <si>
    <t>Tab 12: HCF-2 RH, Assets-Prepaid Interest- Reported Amount-Line- 3.8, Account- 1270-12.D.123</t>
  </si>
  <si>
    <t>Tab 12: HCF-2 RH, Assets-Prepaid Insurance- Reported Amount-Line- 3.9, Account- 1280-12.D.124</t>
  </si>
  <si>
    <t>Tab 12: HCF-2 RH, Assets-Other Prepaid Expenses- Reported Amount-Line- 3.10, Account- 1300-12.D.125</t>
  </si>
  <si>
    <t>Tab 12: HCF-2 RH, Assets-Other Prepaid Expenses- Explanation-Line- 3.10, Account- 1300-12.E.125</t>
  </si>
  <si>
    <t>Tab 12: HCF-2 RH, Assets-Other Current Assets- Reported Amount-Line- 3.11, Account- 1310-12.D.126</t>
  </si>
  <si>
    <t>Tab 12: HCF-2 RH, Assets-Other Current Assets- Explanation-Line- 3.11, Account- 1310-12.E.126</t>
  </si>
  <si>
    <t>Tab 12: HCF-2 RH, Assets-Land – Cost- Reported Amount-Line- 3.12, Account- 1510-12.D.127</t>
  </si>
  <si>
    <t>Tab 12: HCF-2 RH, Assets-Building – Cost- Reported Amount-Line- 3.13, Account- 1521.1-12.D.128</t>
  </si>
  <si>
    <t>Tab 12: HCF-2 RH, Assets-Building – Accumulated Depreciation - Reported Amount-Line- 3.14, Account- 1522.2-12.D.129</t>
  </si>
  <si>
    <t>Tab 12: HCF-2 RH, Assets-Building Improvements – Cost- Reported Amount-Line- 3.15, Account- 1611.1-12.D.130</t>
  </si>
  <si>
    <t>Tab 12: HCF-2 RH, Assets-Building Improvements – Accumulated Depreciation- Reported Amount-Line- 3.16, Account- 1612.2-12.D.131</t>
  </si>
  <si>
    <t>Tab 12: HCF-2 RH, Assets-Other Improvements – Cost- Reported Amount-Line- 3.17, Account- 1631.1-12.D.132</t>
  </si>
  <si>
    <t>Tab 12: HCF-2 RH, Assets-Other Improvements – Accumulated Depreciation- Reported Amount-Line- 3.18, Account- 1632.2-12.D.133</t>
  </si>
  <si>
    <t>Tab 12: HCF-2 RH, Assets-Equipment – Cost- Reported Amount-Line- 3.19, Account- 1651.1-12.D.134</t>
  </si>
  <si>
    <t>Tab 12: HCF-2 RH, Assets-Equipment – Accumulated Depreciation- Reported Amount-Line- 3.20, Account- 1652.2-12.D.135</t>
  </si>
  <si>
    <t>Tab 12: HCF-2 RH, Assets-Motor Vehicles – Cost- Reported Amount-Line- 3.21, Account- 1701.1-12.D.136</t>
  </si>
  <si>
    <t>Tab 12: HCF-2 RH, Assets-Motor Vehicles – Accumulated Depreciation- Reported Amount-Line- 3.22, Account- 1702.2-12.D.137</t>
  </si>
  <si>
    <t>Tab 12: HCF-2 RH, Assets-Software/Limited Life Assets - Cost- Reported Amount-Line- 3.23, Account- 1710.1-12.D.138</t>
  </si>
  <si>
    <t>Tab 12: HCF-2 RH, Assets-Software/Limited Life Assets – Accumulated Depreciation- Reported Amount-Line- 3.24, Account- 1710.2-12.D.139</t>
  </si>
  <si>
    <t>Tab 12: HCF-2 RH, Assets-Other Deferred Charges and Other Non-Current Assets- Reported Amount-Line- 3.25, Account- 1980-12.D.140</t>
  </si>
  <si>
    <t>Tab 12: HCF-2 RH, Assets-Construction in Progress- Reported Amount-Line- 3.26, Account- 1979-12.D.141</t>
  </si>
  <si>
    <t>Tab 12: HCF-2 RH, Assets-Mortgage Acquisition Cost- Reported Amount-Line- 3.27, Account- 1975.1-12.D.142</t>
  </si>
  <si>
    <t>Tab 12: HCF-2 RH, Assets-Accumulated Amortization of Mortgage Acquisition Cost- Reported Amount-Line- 3.28, Account- 1975.2-12.D.143</t>
  </si>
  <si>
    <t>Tab 12: HCF-2 RH, Assets-Total Assets- Reported Amount-Line- 300, Account- 1000-12.D.144</t>
  </si>
  <si>
    <t>Tab 12: HCF-2 RH, Liabilities-Notes/Loans Payable to Officer, Owner, Related Parties- Reported Amount-Line- 4.1, Account- 2110-12.D.147</t>
  </si>
  <si>
    <t>Tab 12: HCF-2 RH, Liabilities-Notes/Loans Payable to Subsidiaries and Affiliates- Reported Amount-Line- 4.2, Account- 2120-12.D.148</t>
  </si>
  <si>
    <t>Tab 12: HCF-2 RH, Liabilities-Notes/Loans Payable to Banks- Reported Amount-Line- 4.3, Account- 2130-12.D.149</t>
  </si>
  <si>
    <t>Tab 12: HCF-2 RH, Liabilities-Other Short-Term Financing- Reported Amount-Line- 4.4, Account- 2150-12.D.150</t>
  </si>
  <si>
    <t>Tab 12: HCF-2 RH, Liabilities-Long-Term Debt, Current Portion *- Reported Amount-Line- 4.5, Account- 2160-12.D.151</t>
  </si>
  <si>
    <t>Tab 12: HCF-2 RH, Liabilities-Accrued Taxes – Realty and Management- Reported Amount-Line- 4.6, Account- 2240-12.D.152</t>
  </si>
  <si>
    <t>Tab 12: HCF-2 RH, Liabilities-Other Current Liabilities- Reported Amount-Line- 4.7, Account- 2295-12.D.153</t>
  </si>
  <si>
    <t>Tab 12: HCF-2 RH, Liabilities-Mortgages *- Reported Amount-Line- 4.8, Account- 2310-12.D.154</t>
  </si>
  <si>
    <t>Tab 12: HCF-2 RH, Liabilities-Other Long-Term Debt *- Reported Amount-Line- 4.9, Account- 2320-12.D.155</t>
  </si>
  <si>
    <t>Tab 12: HCF-2 RH, Liabilities-Total Liabilities- Reported Amount-Line- 400-12.D.156</t>
  </si>
  <si>
    <t>Tab 12: HCF-2 RH, Net Worth-Proprietorship or Partnership Capital- Reported Amount-Line- 5.1, Account- 2520-12.D.159</t>
  </si>
  <si>
    <t>Tab 12: HCF-2 RH, Net Worth-Proprietor Drawings- Reported Amount-Line- 5.2, Account- 2530-12.D.160</t>
  </si>
  <si>
    <t>Tab 12: HCF-2 RH, Net Worth-Partnership/Member (LLC) Drawings- Reported Amount-Line- 5.3, Account- 2540-12.D.161</t>
  </si>
  <si>
    <t>Tab 12: HCF-2 RH, Net Worth-Contributions- Reported Amount-Line- 5.4, Account- 2545-12.D.162</t>
  </si>
  <si>
    <t>Tab 12: HCF-2 RH, Net Worth-Net Profit/(Loss) Year to Date- Reported Amount-Line- 5.5, Account- 2550-12.D.163</t>
  </si>
  <si>
    <t>Tab 12: HCF-2 RH, Net Worth-Capital Stock- Reported Amount-Line- 5.6, Account- 2620-12.D.164</t>
  </si>
  <si>
    <t>Tab 12: HCF-2 RH, Net Worth-Additional Paid in Capital- Reported Amount-Line- 5.7, Account- 2630-12.D.165</t>
  </si>
  <si>
    <t>Tab 12: HCF-2 RH, Net Worth-Treasury Stock- Reported Amount-Line- 5.8, Account- 2640-12.D.166</t>
  </si>
  <si>
    <t>Tab 12: HCF-2 RH, Net Worth-Retained Earnings- Reported Amount-Line- 5.9, Account- 2650-12.D.167</t>
  </si>
  <si>
    <t>Tab 12: HCF-2 RH, Net Worth-Total Net Worth- Reported Amount-Line- 500-12.D.168</t>
  </si>
  <si>
    <t>Tab 12: HCF-2 RH, Net Worth-Total Liabilities and Net Worth- Reported Amount-Line- 600-12.D.169</t>
  </si>
  <si>
    <t>Tab 12: HCF-2 RH, Claimed Fixed Asset Depreciation Expenses-Land HCF-2- Allowable Cost Basis Beginning Balance-Line- 1.1-12.C.178</t>
  </si>
  <si>
    <t>Tab 12: HCF-2 RH, Claimed Fixed Asset Depreciation Expenses-Building HCF-2- Allowable Cost Basis Beginning Balance-Line- 1.2-12.C.179</t>
  </si>
  <si>
    <t>Tab 12: HCF-2 RH, Claimed Fixed Asset Depreciation Expenses-Improvements HCF-2- Allowable Cost Basis Beginning Balance-Line- 1.3-12.C.180</t>
  </si>
  <si>
    <t>Tab 12: HCF-2 RH, Claimed Fixed Asset Depreciation Expenses-Equipment HCF-2- Allowable Cost Basis Beginning Balance-Line- 1.4-12.C.181</t>
  </si>
  <si>
    <t>Tab 12: HCF-2 RH, Claimed Fixed Asset Depreciation Expenses-Software/Limited Life Assets HCF-2- Allowable Cost Basis Beginning Balance-Line- 1.5-12.C.182</t>
  </si>
  <si>
    <t>Tab 12: HCF-2 RH, Claimed Fixed Asset Depreciation Expenses-Total Claimed Fixed Asset Depreciation Expense- Allowable Cost Basis Beginning Balance-Line- 100-12.C.183</t>
  </si>
  <si>
    <t>Tab 12: HCF-2 RH, Claimed Fixed Asset Depreciation Expenses-Land HCF-2- Claimed  Additions -Line- 1.1-12.D.178</t>
  </si>
  <si>
    <t>Tab 12: HCF-2 RH, Claimed Fixed Asset Depreciation Expenses-Building HCF-2- Claimed  Additions -Line- 1.2-12.D.179</t>
  </si>
  <si>
    <t>Tab 12: HCF-2 RH, Claimed Fixed Asset Depreciation Expenses-Improvements HCF-2- Claimed  Additions -Line- 1.3-12.D.180</t>
  </si>
  <si>
    <t>Tab 12: HCF-2 RH, Claimed Fixed Asset Depreciation Expenses-Equipment HCF-2- Claimed  Additions -Line- 1.4-12.D.181</t>
  </si>
  <si>
    <t>Tab 12: HCF-2 RH, Claimed Fixed Asset Depreciation Expenses-Software/Limited Life Assets HCF-2- Claimed  Additions -Line- 1.5-12.D.182</t>
  </si>
  <si>
    <t>Tab 12: HCF-2 RH, Claimed Fixed Asset Depreciation Expenses-Total Claimed Fixed Asset Depreciation Expense- Claimed  Additions -Line- 100-12.D.183</t>
  </si>
  <si>
    <t>Tab 12: HCF-2 RH, Claimed Fixed Asset Depreciation Expenses-Land HCF-2- Claimed  Deletions-Line- 1.1-12.E.178</t>
  </si>
  <si>
    <t>Tab 12: HCF-2 RH, Claimed Fixed Asset Depreciation Expenses-Building HCF-2- Claimed  Deletions-Line- 1.2-12.E.179</t>
  </si>
  <si>
    <t>Tab 12: HCF-2 RH, Claimed Fixed Asset Depreciation Expenses-Improvements HCF-2- Claimed  Deletions-Line- 1.3-12.E.180</t>
  </si>
  <si>
    <t>Tab 12: HCF-2 RH, Claimed Fixed Asset Depreciation Expenses-Equipment HCF-2- Claimed  Deletions-Line- 1.4-12.E.181</t>
  </si>
  <si>
    <t>Tab 12: HCF-2 RH, Claimed Fixed Asset Depreciation Expenses-Software/Limited Life Assets HCF-2- Claimed  Deletions-Line- 1.5-12.E.182</t>
  </si>
  <si>
    <t>Tab 12: HCF-2 RH, Claimed Fixed Asset Depreciation Expenses-Total Claimed Fixed Asset Depreciation Expense- Claimed  Deletions-Line- 100-12.E.183</t>
  </si>
  <si>
    <t>Tab 12: HCF-2 RH, Claimed Fixed Asset Depreciation Expenses-Land HCF-2- Allowable Cost Basis Ending Balance-Line- 1.1-12.F.178</t>
  </si>
  <si>
    <t>Tab 12: HCF-2 RH, Claimed Fixed Asset Depreciation Expenses-Building HCF-2- Allowable Cost Basis Ending Balance-Line- 1.2-12.F.179</t>
  </si>
  <si>
    <t>Tab 12: HCF-2 RH, Claimed Fixed Asset Depreciation Expenses-Improvements HCF-2- Allowable Cost Basis Ending Balance-Line- 1.3-12.F.180</t>
  </si>
  <si>
    <t>Tab 12: HCF-2 RH, Claimed Fixed Asset Depreciation Expenses-Equipment HCF-2- Allowable Cost Basis Ending Balance-Line- 1.4-12.F.181</t>
  </si>
  <si>
    <t>Tab 12: HCF-2 RH, Claimed Fixed Asset Depreciation Expenses-Software/Limited Life Assets HCF-2- Allowable Cost Basis Ending Balance-Line- 1.5-12.F.182</t>
  </si>
  <si>
    <t>Tab 12: HCF-2 RH, Claimed Fixed Asset Depreciation Expenses-Total Claimed Fixed Asset Depreciation Expense- Allowable Cost Basis Ending Balance-Line- 100-12.F.183</t>
  </si>
  <si>
    <t>Tab 12: HCF-2 RH, Claimed Fixed Asset Depreciation Expenses-Building HCF-2- Depreciation  %-Line- 1.2-12.G.179</t>
  </si>
  <si>
    <t>Tab 12: HCF-2 RH, Claimed Fixed Asset Depreciation Expenses-Improvements HCF-2- Depreciation  %-Line- 1.3-12.G.180</t>
  </si>
  <si>
    <t>Tab 12: HCF-2 RH, Claimed Fixed Asset Depreciation Expenses-Equipment HCF-2- Depreciation  %-Line- 1.4-12.G.181</t>
  </si>
  <si>
    <t>Tab 12: HCF-2 RH, Claimed Fixed Asset Depreciation Expenses-Software/Limited Life Assets HCF-2- Depreciation  %-Line- 1.5-12.G.182</t>
  </si>
  <si>
    <t>Tab 12: HCF-2 RH, Claimed Fixed Asset Depreciation Expenses-Building HCF-2- Depreciation Expense Reported on Financial Statement-Line- 1.2-12.H.179</t>
  </si>
  <si>
    <t>Tab 12: HCF-2 RH, Claimed Fixed Asset Depreciation Expenses-Improvements HCF-2- Depreciation Expense Reported on Financial Statement-Line- 1.3-12.H.180</t>
  </si>
  <si>
    <t>Tab 12: HCF-2 RH, Claimed Fixed Asset Depreciation Expenses-Equipment HCF-2- Depreciation Expense Reported on Financial Statement-Line- 1.4-12.H.181</t>
  </si>
  <si>
    <t>Tab 12: HCF-2 RH, Claimed Fixed Asset Depreciation Expenses-Software/Limited Life Assets HCF-2- Depreciation Expense Reported on Financial Statement-Line- 1.5-12.H.182</t>
  </si>
  <si>
    <t>Tab 12: HCF-2 RH, Claimed Fixed Asset Depreciation Expenses-Total Claimed Fixed Asset Depreciation Expense- Depreciation Expense Reported on Financial Statement-Line- 100-12.H.183</t>
  </si>
  <si>
    <t>Tab 12: HCF-2 RH, Claimed Fixed Asset Depreciation Expenses-Building HCF-2- Non-Allowable Depreciation Expense or Add-Backs-Line- 1.2-12.I.179</t>
  </si>
  <si>
    <t>Tab 12: HCF-2 RH, Claimed Fixed Asset Depreciation Expenses-Improvements HCF-2- Non-Allowable Depreciation Expense or Add-Backs-Line- 1.3-12.I.180</t>
  </si>
  <si>
    <t>Tab 12: HCF-2 RH, Claimed Fixed Asset Depreciation Expenses-Equipment HCF-2- Non-Allowable Depreciation Expense or Add-Backs-Line- 1.4-12.I.181</t>
  </si>
  <si>
    <t>Tab 12: HCF-2 RH, Claimed Fixed Asset Depreciation Expenses-Software/Limited Life Assets HCF-2- Non-Allowable Depreciation Expense or Add-Backs-Line- 1.5-12.I.182</t>
  </si>
  <si>
    <t>Tab 12: HCF-2 RH, Claimed Fixed Asset Depreciation Expenses-Total Claimed Fixed Asset Depreciation Expense- Non-Allowable Depreciation Expense or Add-Backs-Line- 100-12.I.183</t>
  </si>
  <si>
    <t>Tab 12: HCF-2 RH, Claimed Fixed Asset Depreciation Expenses-Building HCF-2- Claimed HCF-2 RH Depreciation Expense-Line- 1.2-12.J.179</t>
  </si>
  <si>
    <t>Tab 12: HCF-2 RH, Claimed Fixed Asset Depreciation Expenses-Improvements HCF-2- Claimed HCF-2 RH Depreciation Expense-Line- 1.3-12.J.180</t>
  </si>
  <si>
    <t>Tab 12: HCF-2 RH, Claimed Fixed Asset Depreciation Expenses-Equipment HCF-2- Claimed HCF-2 RH Depreciation Expense-Line- 1.4-12.J.181</t>
  </si>
  <si>
    <t>Tab 12: HCF-2 RH, Claimed Fixed Asset Depreciation Expenses-Software/Limited Life Assets HCF-2- Claimed HCF-2 RH Depreciation Expense-Line- 1.5-12.J.182</t>
  </si>
  <si>
    <t>Tab 12: HCF-2 RH, Claimed Fixed Asset Depreciation Expenses-Total Claimed Fixed Asset Depreciation Expense- Claimed HCF-2 RH Depreciation Expense-Line- 100-12.J.183</t>
  </si>
  <si>
    <t>Tab 12: HCF-2 RH, Claimed Other Fixed Asset Expenses-Long-Term Interest Claimed *- Claimed Fixed Asset Expenses - Realty Company (HCF-2 RH)-Line- 2.1-12.C.189</t>
  </si>
  <si>
    <t>Tab 12: HCF-2 RH, Claimed Other Fixed Asset Expenses-MA Corporate Excise Tax - Non-Income Portion- Claimed Fixed Asset Expenses - Realty Company (HCF-2 RH)-Line- 2.2-12.C.190</t>
  </si>
  <si>
    <t>Tab 12: HCF-2 RH, Claimed Other Fixed Asset Expenses-Building Insurance- Claimed Fixed Asset Expenses - Realty Company (HCF-2 RH)-Line- 2.3-12.C.191</t>
  </si>
  <si>
    <t>Tab 12: HCF-2 RH, Claimed Other Fixed Asset Expenses-Real Estate Taxes - Claimed Fixed Asset Expenses - Realty Company (HCF-2 RH)-Line- 2.4-12.C.192</t>
  </si>
  <si>
    <t>Tab 12: HCF-2 RH, Claimed Other Fixed Asset Expenses-Personal Property Taxes- Claimed Fixed Asset Expenses - Realty Company (HCF-2 RH)-Line- 2.5-12.C.193</t>
  </si>
  <si>
    <t>Tab 12: HCF-2 RH, Claimed Other Fixed Asset Expenses-Other **- Claimed Fixed Asset Expenses - Realty Company (HCF-2 RH)-Line- 2.6-12.C.194</t>
  </si>
  <si>
    <t>Tab 12: HCF-2 RH, Claimed Other Fixed Asset Expenses-Other Recoverable Fixed Asset Income- Claimed Fixed Asset Expenses - Realty Company (HCF-2 RH)-Line- 2.7-12.C.195</t>
  </si>
  <si>
    <t>Tab 12: HCF-2 RH, Claimed Other Fixed Asset Expenses-Total Claimed Fixed Asset Other Expenses- Claimed Fixed Asset Expenses - Realty Company (HCF-2 RH)-Line- 200-12.C.196</t>
  </si>
  <si>
    <t>Tab 12: HCF-2 RH, Total Claimed Fixed Asset Expenses-Total Claimed Fixed Asset Expenses- Amount-Line- 300-12.C.202</t>
  </si>
  <si>
    <t>Tab 12: HCF-2 RH, Detail of Other Operating Expenses A/C # 9502.2-Describe Expense-Line- 4.1-12.B.208</t>
  </si>
  <si>
    <t>Tab 12: HCF-2 RH, Detail of Other Operating Expenses A/C # 9502.3-Describe Expense-Line- 4.2-12.B.209</t>
  </si>
  <si>
    <t>Tab 12: HCF-2 RH, Detail of Other Operating Expenses A/C # 9502.4-Describe Expense-Line- 4.3-12.B.210</t>
  </si>
  <si>
    <t>Tab 12: HCF-2 RH, Detail of Other Operating Expenses A/C # 9502.5-Describe Expense-Line- 4.4-12.B.211</t>
  </si>
  <si>
    <t>Tab 12: HCF-2 RH, Detail of Other Operating Expenses A/C # 9502.6-Describe Expense-Line- 4.5-12.B.212</t>
  </si>
  <si>
    <t>Tab 12: HCF-2 RH, Detail of Other Operating Expenses A/C # 9502.7-Describe Expense-Line- 400-12.B.213</t>
  </si>
  <si>
    <t>Tab 12: HCF-2 RH, Detail of Other Operating Expenses A/C # 9502.8-Reported Expense-Line- 4.1-12.C.208</t>
  </si>
  <si>
    <t>Tab 12: HCF-2 RH, Detail of Other Operating Expenses A/C # 9502.9-Reported Expense-Line- 4.2-12.C.209</t>
  </si>
  <si>
    <t>Tab 12: HCF-2 RH, Detail of Other Operating Expenses A/C # 9502.10-Reported Expense-Line- 4.3-12.C.210</t>
  </si>
  <si>
    <t>Tab 12: HCF-2 RH, Detail of Other Operating Expenses A/C # 9502.11-Reported Expense-Line- 4.4-12.C.211</t>
  </si>
  <si>
    <t>Tab 12: HCF-2 RH, Detail of Other Operating Expenses A/C # 9502.12-Reported Expense-Line- 4.5-12.C.212</t>
  </si>
  <si>
    <t>Tab 12: HCF-2 RH, Detail of Other Operating Expenses A/C # 9502.13-Reported Expense-Line- 400-12.C.213</t>
  </si>
  <si>
    <t>Tab 12: HCF-2 RH, Detail of Other Operating Expenses A/C # 9502.14-Amount Self Disallowed-Line- 4.1-12.D.208</t>
  </si>
  <si>
    <t>Tab 12: HCF-2 RH, Detail of Other Operating Expenses A/C # 9502.15-Amount Self Disallowed-Line- 4.2-12.D.209</t>
  </si>
  <si>
    <t>Tab 12: HCF-2 RH, Detail of Other Operating Expenses A/C # 9502.16-Amount Self Disallowed-Line- 4.3-12.D.210</t>
  </si>
  <si>
    <t>Tab 12: HCF-2 RH, Detail of Other Operating Expenses A/C # 9502.17-Amount Self Disallowed-Line- 4.4-12.D.211</t>
  </si>
  <si>
    <t>Tab 12: HCF-2 RH, Detail of Other Operating Expenses A/C # 9502.18-Amount Self Disallowed-Line- 4.5-12.D.212</t>
  </si>
  <si>
    <t>Tab 12: HCF-2 RH, Detail of Other Operating Expenses A/C # 9502.19-Amount Self Disallowed-Line- 400-12.D.213</t>
  </si>
  <si>
    <t>Tab 12: HCF-2 RH, Detail of Other Operating Expenses A/C # 9502.20-Claimed Amount-Line- 4.1-12.E.208</t>
  </si>
  <si>
    <t>Tab 12: HCF-2 RH, Detail of Other Operating Expenses A/C # 9502.21-Claimed Amount-Line- 4.2-12.E.209</t>
  </si>
  <si>
    <t>Tab 12: HCF-2 RH, Detail of Other Operating Expenses A/C # 9502.22-Claimed Amount-Line- 4.3-12.E.210</t>
  </si>
  <si>
    <t>Tab 12: HCF-2 RH, Detail of Other Operating Expenses A/C # 9502.23-Claimed Amount-Line- 4.4-12.E.211</t>
  </si>
  <si>
    <t>Tab 12: HCF-2 RH, Detail of Other Operating Expenses A/C # 9502.24-Claimed Amount-Line- 4.5-12.E.212</t>
  </si>
  <si>
    <t>Tab 12: HCF-2 RH, Detail of Other Operating Expenses A/C # 9502.25-Claimed Amount-Line- 400-12.E.213</t>
  </si>
  <si>
    <t>Tab 12: HCF-2 RH, Mortgages and Notes Supporting Fixed Assets-Select Type of Notes Payable-Line- 1.1-12.B.223</t>
  </si>
  <si>
    <t>Tab 12: HCF-2 RH, Mortgages and Notes Supporting Fixed Assets-Select Type of Notes Payable-Line- 1.2-12.B.224</t>
  </si>
  <si>
    <t>Tab 12: HCF-2 RH, Mortgages and Notes Supporting Fixed Assets-Select Type of Notes Payable-Line- 1.3-12.B.225</t>
  </si>
  <si>
    <t>Tab 12: HCF-2 RH, Mortgages and Notes Supporting Fixed Assets-Select Type of Notes Payable-Line- 1.4-12.B.226</t>
  </si>
  <si>
    <t>Tab 12: HCF-2 RH, Mortgages and Notes Supporting Fixed Assets-Select Type of Notes Payable-Line- 1.5-12.B.227</t>
  </si>
  <si>
    <t>Tab 12: HCF-2 RH, Mortgages and Notes Supporting Fixed Assets-Select Type of Notes Payable-Line- 1.6-12.B.228</t>
  </si>
  <si>
    <t>Tab 12: HCF-2 RH, Mortgages and Notes Supporting Fixed Assets-Select Type of Notes Payable-Line- 1.7-12.B.229</t>
  </si>
  <si>
    <t>Tab 12: HCF-2 RH, Mortgages and Notes Supporting Fixed Assets-Select Type of Notes Payable-Line- 1.8-12.B.230</t>
  </si>
  <si>
    <t>Tab 12: HCF-2 RH, Mortgages and Notes Supporting Fixed Assets-Lender Name-Line- 1.1-12.C.223</t>
  </si>
  <si>
    <t>Tab 12: HCF-2 RH, Mortgages and Notes Supporting Fixed Assets-Lender Name-Line- 1.2-12.C.224</t>
  </si>
  <si>
    <t>Tab 12: HCF-2 RH, Mortgages and Notes Supporting Fixed Assets-Lender Name-Line- 1.3-12.C.225</t>
  </si>
  <si>
    <t>Tab 12: HCF-2 RH, Mortgages and Notes Supporting Fixed Assets-Lender Name-Line- 1.4-12.C.226</t>
  </si>
  <si>
    <t>Tab 12: HCF-2 RH, Mortgages and Notes Supporting Fixed Assets-Lender Name-Line- 1.5-12.C.227</t>
  </si>
  <si>
    <t>Tab 12: HCF-2 RH, Mortgages and Notes Supporting Fixed Assets-Lender Name-Line- 1.6-12.C.228</t>
  </si>
  <si>
    <t>Tab 12: HCF-2 RH, Mortgages and Notes Supporting Fixed Assets-Lender Name-Line- 1.7-12.C.229</t>
  </si>
  <si>
    <t>Tab 12: HCF-2 RH, Mortgages and Notes Supporting Fixed Assets-Lender Name-Line- 1.8-12.C.230</t>
  </si>
  <si>
    <t>Tab 12: HCF-2 RH, Mortgages and Notes Supporting Fixed Assets-Related Party (Select Yes/No)-Line- 1.1-12.D.223</t>
  </si>
  <si>
    <t>Tab 12: HCF-2 RH, Mortgages and Notes Supporting Fixed Assets-Related Party (Select Yes/No)-Line- 1.2-12.D.224</t>
  </si>
  <si>
    <t>Tab 12: HCF-2 RH, Mortgages and Notes Supporting Fixed Assets-Related Party (Select Yes/No)-Line- 1.3-12.D.225</t>
  </si>
  <si>
    <t>Tab 12: HCF-2 RH, Mortgages and Notes Supporting Fixed Assets-Related Party (Select Yes/No)-Line- 1.4-12.D.226</t>
  </si>
  <si>
    <t>Tab 12: HCF-2 RH, Mortgages and Notes Supporting Fixed Assets-Related Party (Select Yes/No)-Line- 1.5-12.D.227</t>
  </si>
  <si>
    <t>Tab 12: HCF-2 RH, Mortgages and Notes Supporting Fixed Assets-Related Party (Select Yes/No)-Line- 1.6-12.D.228</t>
  </si>
  <si>
    <t>Tab 12: HCF-2 RH, Mortgages and Notes Supporting Fixed Assets-Related Party (Select Yes/No)-Line- 1.7-12.D.229</t>
  </si>
  <si>
    <t>Tab 12: HCF-2 RH, Mortgages and Notes Supporting Fixed Assets-Related Party (Select Yes/No)-Line- 1.8-12.D.230</t>
  </si>
  <si>
    <t>Tab 12: HCF-2 RH, Mortgages and Notes Supporting Fixed Assets-Date Mortgage Acquired-Line- 1.1-12.E.223</t>
  </si>
  <si>
    <t>Tab 12: HCF-2 RH, Mortgages and Notes Supporting Fixed Assets-Date Mortgage Acquired-Line- 1.2-12.E.224</t>
  </si>
  <si>
    <t>Tab 12: HCF-2 RH, Mortgages and Notes Supporting Fixed Assets-Date Mortgage Acquired-Line- 1.3-12.E.225</t>
  </si>
  <si>
    <t>Tab 12: HCF-2 RH, Mortgages and Notes Supporting Fixed Assets-Date Mortgage Acquired-Line- 1.4-12.E.226</t>
  </si>
  <si>
    <t>Tab 12: HCF-2 RH, Mortgages and Notes Supporting Fixed Assets-Date Mortgage Acquired-Line- 1.5-12.E.227</t>
  </si>
  <si>
    <t>Tab 12: HCF-2 RH, Mortgages and Notes Supporting Fixed Assets-Date Mortgage Acquired-Line- 1.6-12.E.228</t>
  </si>
  <si>
    <t>Tab 12: HCF-2 RH, Mortgages and Notes Supporting Fixed Assets-Date Mortgage Acquired-Line- 1.7-12.E.229</t>
  </si>
  <si>
    <t>Tab 12: HCF-2 RH, Mortgages and Notes Supporting Fixed Assets-Date Mortgage Acquired-Line- 1.8-12.E.230</t>
  </si>
  <si>
    <t>Tab 12: HCF-2 RH, Mortgages and Notes Supporting Fixed Assets-Due Date-Line- 1.1-12.F.223</t>
  </si>
  <si>
    <t>Tab 12: HCF-2 RH, Mortgages and Notes Supporting Fixed Assets-Due Date-Line- 1.2-12.F.224</t>
  </si>
  <si>
    <t>Tab 12: HCF-2 RH, Mortgages and Notes Supporting Fixed Assets-Due Date-Line- 1.3-12.F.225</t>
  </si>
  <si>
    <t>Tab 12: HCF-2 RH, Mortgages and Notes Supporting Fixed Assets-Due Date-Line- 1.4-12.F.226</t>
  </si>
  <si>
    <t>Tab 12: HCF-2 RH, Mortgages and Notes Supporting Fixed Assets-Due Date-Line- 1.5-12.F.227</t>
  </si>
  <si>
    <t>Tab 12: HCF-2 RH, Mortgages and Notes Supporting Fixed Assets-Due Date-Line- 1.6-12.F.228</t>
  </si>
  <si>
    <t>Tab 12: HCF-2 RH, Mortgages and Notes Supporting Fixed Assets-Due Date-Line- 1.7-12.F.229</t>
  </si>
  <si>
    <t>Tab 12: HCF-2 RH, Mortgages and Notes Supporting Fixed Assets-Due Date-Line- 1.8-12.F.230</t>
  </si>
  <si>
    <t>Tab 12: HCF-2 RH, Mortgages and Notes Supporting Fixed Assets-Number of Months Amortized-Line- 1.1-12.G.223</t>
  </si>
  <si>
    <t>Tab 12: HCF-2 RH, Mortgages and Notes Supporting Fixed Assets-Number of Months Amortized-Line- 1.2-12.G.224</t>
  </si>
  <si>
    <t>Tab 12: HCF-2 RH, Mortgages and Notes Supporting Fixed Assets-Number of Months Amortized-Line- 1.3-12.G.225</t>
  </si>
  <si>
    <t>Tab 12: HCF-2 RH, Mortgages and Notes Supporting Fixed Assets-Number of Months Amortized-Line- 1.4-12.G.226</t>
  </si>
  <si>
    <t>Tab 12: HCF-2 RH, Mortgages and Notes Supporting Fixed Assets-Number of Months Amortized-Line- 1.5-12.G.227</t>
  </si>
  <si>
    <t>Tab 12: HCF-2 RH, Mortgages and Notes Supporting Fixed Assets-Number of Months Amortized-Line- 1.6-12.G.228</t>
  </si>
  <si>
    <t>Tab 12: HCF-2 RH, Mortgages and Notes Supporting Fixed Assets-Number of Months Amortized-Line- 1.7-12.G.229</t>
  </si>
  <si>
    <t>Tab 12: HCF-2 RH, Mortgages and Notes Supporting Fixed Assets-Number of Months Amortized-Line- 1.8-12.G.230</t>
  </si>
  <si>
    <t>Tab 12: HCF-2 RH, Mortgages and Notes Supporting Fixed Assets-Monthly Payments-Line- 1.1-12.H.223</t>
  </si>
  <si>
    <t>Tab 12: HCF-2 RH, Mortgages and Notes Supporting Fixed Assets-Monthly Payments-Line- 1.2-12.H.224</t>
  </si>
  <si>
    <t>Tab 12: HCF-2 RH, Mortgages and Notes Supporting Fixed Assets-Monthly Payments-Line- 1.3-12.H.225</t>
  </si>
  <si>
    <t>Tab 12: HCF-2 RH, Mortgages and Notes Supporting Fixed Assets-Monthly Payments-Line- 1.4-12.H.226</t>
  </si>
  <si>
    <t>Tab 12: HCF-2 RH, Mortgages and Notes Supporting Fixed Assets-Monthly Payments-Line- 1.5-12.H.227</t>
  </si>
  <si>
    <t>Tab 12: HCF-2 RH, Mortgages and Notes Supporting Fixed Assets-Monthly Payments-Line- 1.6-12.H.228</t>
  </si>
  <si>
    <t>Tab 12: HCF-2 RH, Mortgages and Notes Supporting Fixed Assets-Monthly Payments-Line- 1.7-12.H.229</t>
  </si>
  <si>
    <t>Tab 12: HCF-2 RH, Mortgages and Notes Supporting Fixed Assets-Monthly Payments-Line- 1.8-12.H.230</t>
  </si>
  <si>
    <t>Tab 12: HCF-2 RH, Mortgages and Notes Supporting Fixed Assets-Original Loan Amount-Line- 1.1-12.I.223</t>
  </si>
  <si>
    <t>Tab 12: HCF-2 RH, Mortgages and Notes Supporting Fixed Assets-Original Loan Amount-Line- 1.2-12.I.224</t>
  </si>
  <si>
    <t>Tab 12: HCF-2 RH, Mortgages and Notes Supporting Fixed Assets-Original Loan Amount-Line- 1.3-12.I.225</t>
  </si>
  <si>
    <t>Tab 12: HCF-2 RH, Mortgages and Notes Supporting Fixed Assets-Original Loan Amount-Line- 1.4-12.I.226</t>
  </si>
  <si>
    <t>Tab 12: HCF-2 RH, Mortgages and Notes Supporting Fixed Assets-Original Loan Amount-Line- 1.5-12.I.227</t>
  </si>
  <si>
    <t>Tab 12: HCF-2 RH, Mortgages and Notes Supporting Fixed Assets-Original Loan Amount-Line- 1.6-12.I.228</t>
  </si>
  <si>
    <t>Tab 12: HCF-2 RH, Mortgages and Notes Supporting Fixed Assets-Original Loan Amount-Line- 1.7-12.I.229</t>
  </si>
  <si>
    <t>Tab 12: HCF-2 RH, Mortgages and Notes Supporting Fixed Assets-Original Loan Amount-Line- 1.8-12.I.230</t>
  </si>
  <si>
    <t>Tab 12: HCF-2 RH, Mortgages and Notes Supporting Fixed Assets-Mortgage Acquisition Costs-Line- 1.1-12.J.223</t>
  </si>
  <si>
    <t>Tab 12: HCF-2 RH, Mortgages and Notes Supporting Fixed Assets-Mortgage Acquisition Costs-Line- 1.2-12.J.224</t>
  </si>
  <si>
    <t>Tab 12: HCF-2 RH, Mortgages and Notes Supporting Fixed Assets-Mortgage Acquisition Costs-Line- 1.3-12.J.225</t>
  </si>
  <si>
    <t>Tab 12: HCF-2 RH, Mortgages and Notes Supporting Fixed Assets-Mortgage Acquisition Costs-Line- 1.4-12.J.226</t>
  </si>
  <si>
    <t>Tab 12: HCF-2 RH, Mortgages and Notes Supporting Fixed Assets-Mortgage Acquisition Costs-Line- 1.5-12.J.227</t>
  </si>
  <si>
    <t>Tab 12: HCF-2 RH, Mortgages and Notes Supporting Fixed Assets-Mortgage Acquisition Costs-Line- 1.6-12.J.228</t>
  </si>
  <si>
    <t>Tab 12: HCF-2 RH, Mortgages and Notes Supporting Fixed Assets-Mortgage Acquisition Costs-Line- 1.7-12.J.229</t>
  </si>
  <si>
    <t>Tab 12: HCF-2 RH, Mortgages and Notes Supporting Fixed Assets-Mortgage Acquisition Costs-Line- 1.8-12.J.230</t>
  </si>
  <si>
    <t>Tab 12: HCF-2 RH, Mortgages and Notes Supporting Fixed Assets-Mortgage Acquisition Costs-Line- 100-12.J.231</t>
  </si>
  <si>
    <t>Tab 12: HCF-2 RH, Mortgages and Notes Supporting Fixed Assets-Amortization of Mortgage Acquisition Costs                (A)-Line- 1.1-12.K.223</t>
  </si>
  <si>
    <t>Tab 12: HCF-2 RH, Mortgages and Notes Supporting Fixed Assets-Amortization of Mortgage Acquisition Costs                (A)-Line- 1.2-12.K.224</t>
  </si>
  <si>
    <t>Tab 12: HCF-2 RH, Mortgages and Notes Supporting Fixed Assets-Amortization of Mortgage Acquisition Costs                (A)-Line- 1.3-12.K.225</t>
  </si>
  <si>
    <t>Tab 12: HCF-2 RH, Mortgages and Notes Supporting Fixed Assets-Amortization of Mortgage Acquisition Costs                (A)-Line- 1.4-12.K.226</t>
  </si>
  <si>
    <t>Tab 12: HCF-2 RH, Mortgages and Notes Supporting Fixed Assets-Amortization of Mortgage Acquisition Costs                (A)-Line- 1.5-12.K.227</t>
  </si>
  <si>
    <t>Tab 12: HCF-2 RH, Mortgages and Notes Supporting Fixed Assets-Amortization of Mortgage Acquisition Costs                (A)-Line- 1.6-12.K.228</t>
  </si>
  <si>
    <t>Tab 12: HCF-2 RH, Mortgages and Notes Supporting Fixed Assets-Amortization of Mortgage Acquisition Costs                (A)-Line- 1.7-12.K.229</t>
  </si>
  <si>
    <t>Tab 12: HCF-2 RH, Mortgages and Notes Supporting Fixed Assets-Amortization of Mortgage Acquisition Costs                (A)-Line- 1.8-12.K.230</t>
  </si>
  <si>
    <t>Tab 12: HCF-2 RH, Mortgages and Notes Supporting Fixed Assets-Amortization of Mortgage Acquisition Costs                (A)-Line- 100-12.K.231</t>
  </si>
  <si>
    <t>Tab 12: HCF-2 RH, Mortgages and Notes Supporting Fixed Assets-Beginning Loan Balance: Jan 1-Line- 1.1-12.L.223</t>
  </si>
  <si>
    <t>Tab 12: HCF-2 RH, Mortgages and Notes Supporting Fixed Assets-Beginning Loan Balance: Jan 1-Line- 1.2-12.L.224</t>
  </si>
  <si>
    <t>Tab 12: HCF-2 RH, Mortgages and Notes Supporting Fixed Assets-Beginning Loan Balance: Jan 1-Line- 1.3-12.L.225</t>
  </si>
  <si>
    <t>Tab 12: HCF-2 RH, Mortgages and Notes Supporting Fixed Assets-Beginning Loan Balance: Jan 1-Line- 1.4-12.L.226</t>
  </si>
  <si>
    <t>Tab 12: HCF-2 RH, Mortgages and Notes Supporting Fixed Assets-Beginning Loan Balance: Jan 1-Line- 1.5-12.L.227</t>
  </si>
  <si>
    <t>Tab 12: HCF-2 RH, Mortgages and Notes Supporting Fixed Assets-Beginning Loan Balance: Jan 1-Line- 1.6-12.L.228</t>
  </si>
  <si>
    <t>Tab 12: HCF-2 RH, Mortgages and Notes Supporting Fixed Assets-Beginning Loan Balance: Jan 1-Line- 1.7-12.L.229</t>
  </si>
  <si>
    <t>Tab 12: HCF-2 RH, Mortgages and Notes Supporting Fixed Assets-Beginning Loan Balance: Jan 1-Line- 1.8-12.L.230</t>
  </si>
  <si>
    <t>Tab 12: HCF-2 RH, Mortgages and Notes Supporting Fixed Assets-Beginning Balance - New Loans-Line- 1.1-12.M.223</t>
  </si>
  <si>
    <t>Tab 12: HCF-2 RH, Mortgages and Notes Supporting Fixed Assets-Beginning Balance - New Loans-Line- 1.2-12.M.224</t>
  </si>
  <si>
    <t>Tab 12: HCF-2 RH, Mortgages and Notes Supporting Fixed Assets-Beginning Balance - New Loans-Line- 1.3-12.M.225</t>
  </si>
  <si>
    <t>Tab 12: HCF-2 RH, Mortgages and Notes Supporting Fixed Assets-Beginning Balance - New Loans-Line- 1.4-12.M.226</t>
  </si>
  <si>
    <t>Tab 12: HCF-2 RH, Mortgages and Notes Supporting Fixed Assets-Beginning Balance - New Loans-Line- 1.5-12.M.227</t>
  </si>
  <si>
    <t>Tab 12: HCF-2 RH, Mortgages and Notes Supporting Fixed Assets-Beginning Balance - New Loans-Line- 1.6-12.M.228</t>
  </si>
  <si>
    <t>Tab 12: HCF-2 RH, Mortgages and Notes Supporting Fixed Assets-Beginning Balance - New Loans-Line- 1.7-12.M.229</t>
  </si>
  <si>
    <t>Tab 12: HCF-2 RH, Mortgages and Notes Supporting Fixed Assets-Beginning Balance - New Loans-Line- 1.8-12.M.230</t>
  </si>
  <si>
    <t>Tab 12: HCF-2 RH, Mortgages and Notes Supporting Fixed Assets-Principal Payments-Line- 1.1-12.N.223</t>
  </si>
  <si>
    <t>Tab 12: HCF-2 RH, Mortgages and Notes Supporting Fixed Assets-Principal Payments-Line- 1.2-12.N.224</t>
  </si>
  <si>
    <t>Tab 12: HCF-2 RH, Mortgages and Notes Supporting Fixed Assets-Principal Payments-Line- 1.3-12.N.225</t>
  </si>
  <si>
    <t>Tab 12: HCF-2 RH, Mortgages and Notes Supporting Fixed Assets-Principal Payments-Line- 1.4-12.N.226</t>
  </si>
  <si>
    <t>Tab 12: HCF-2 RH, Mortgages and Notes Supporting Fixed Assets-Principal Payments-Line- 1.5-12.N.227</t>
  </si>
  <si>
    <t>Tab 12: HCF-2 RH, Mortgages and Notes Supporting Fixed Assets-Principal Payments-Line- 1.6-12.N.228</t>
  </si>
  <si>
    <t>Tab 12: HCF-2 RH, Mortgages and Notes Supporting Fixed Assets-Principal Payments-Line- 1.7-12.N.229</t>
  </si>
  <si>
    <t>Tab 12: HCF-2 RH, Mortgages and Notes Supporting Fixed Assets-Principal Payments-Line- 1.8-12.N.230</t>
  </si>
  <si>
    <t>Tab 12: HCF-2 RH, Mortgages and Notes Supporting Fixed Assets-Pay Off Amount-Line- 1.1-12.O.223</t>
  </si>
  <si>
    <t>Tab 12: HCF-2 RH, Mortgages and Notes Supporting Fixed Assets-Pay Off Amount-Line- 1.2-12.O.224</t>
  </si>
  <si>
    <t>Tab 12: HCF-2 RH, Mortgages and Notes Supporting Fixed Assets-Pay Off Amount-Line- 1.3-12.O.225</t>
  </si>
  <si>
    <t>Tab 12: HCF-2 RH, Mortgages and Notes Supporting Fixed Assets-Pay Off Amount-Line- 1.4-12.O.226</t>
  </si>
  <si>
    <t>Tab 12: HCF-2 RH, Mortgages and Notes Supporting Fixed Assets-Pay Off Amount-Line- 1.5-12.O.227</t>
  </si>
  <si>
    <t>Tab 12: HCF-2 RH, Mortgages and Notes Supporting Fixed Assets-Pay Off Amount-Line- 1.6-12.O.228</t>
  </si>
  <si>
    <t>Tab 12: HCF-2 RH, Mortgages and Notes Supporting Fixed Assets-Pay Off Amount-Line- 1.7-12.O.229</t>
  </si>
  <si>
    <t>Tab 12: HCF-2 RH, Mortgages and Notes Supporting Fixed Assets-Pay Off Amount-Line- 1.8-12.O.230</t>
  </si>
  <si>
    <t>Tab 12: HCF-2 RH, Mortgages and Notes Supporting Fixed Assets-Pay Off Date-Line- 1.1-12.P.223</t>
  </si>
  <si>
    <t>Tab 12: HCF-2 RH, Mortgages and Notes Supporting Fixed Assets-Pay Off Date-Line- 1.2-12.P.224</t>
  </si>
  <si>
    <t>Tab 12: HCF-2 RH, Mortgages and Notes Supporting Fixed Assets-Pay Off Date-Line- 1.3-12.P.225</t>
  </si>
  <si>
    <t>Tab 12: HCF-2 RH, Mortgages and Notes Supporting Fixed Assets-Pay Off Date-Line- 1.4-12.P.226</t>
  </si>
  <si>
    <t>Tab 12: HCF-2 RH, Mortgages and Notes Supporting Fixed Assets-Pay Off Date-Line- 1.5-12.P.227</t>
  </si>
  <si>
    <t>Tab 12: HCF-2 RH, Mortgages and Notes Supporting Fixed Assets-Pay Off Date-Line- 1.6-12.P.228</t>
  </si>
  <si>
    <t>Tab 12: HCF-2 RH, Mortgages and Notes Supporting Fixed Assets-Pay Off Date-Line- 1.7-12.P.229</t>
  </si>
  <si>
    <t>Tab 12: HCF-2 RH, Mortgages and Notes Supporting Fixed Assets-Pay Off Date-Line- 1.8-12.P.230</t>
  </si>
  <si>
    <t>Tab 12: HCF-2 RH, Mortgages and Notes Supporting Fixed Assets-Ending Loan Balance: Dec 31-Line- 1.1-12.Q.223</t>
  </si>
  <si>
    <t>Tab 12: HCF-2 RH, Mortgages and Notes Supporting Fixed Assets-Ending Loan Balance: Dec 31-Line- 1.2-12.Q.224</t>
  </si>
  <si>
    <t>Tab 12: HCF-2 RH, Mortgages and Notes Supporting Fixed Assets-Ending Loan Balance: Dec 31-Line- 1.3-12.Q.225</t>
  </si>
  <si>
    <t>Tab 12: HCF-2 RH, Mortgages and Notes Supporting Fixed Assets-Ending Loan Balance: Dec 31-Line- 1.4-12.Q.226</t>
  </si>
  <si>
    <t>Tab 12: HCF-2 RH, Mortgages and Notes Supporting Fixed Assets-Ending Loan Balance: Dec 31-Line- 1.5-12.Q.227</t>
  </si>
  <si>
    <t>Tab 12: HCF-2 RH, Mortgages and Notes Supporting Fixed Assets-Ending Loan Balance: Dec 31-Line- 1.6-12.Q.228</t>
  </si>
  <si>
    <t>Tab 12: HCF-2 RH, Mortgages and Notes Supporting Fixed Assets-Ending Loan Balance: Dec 31-Line- 1.7-12.Q.229</t>
  </si>
  <si>
    <t>Tab 12: HCF-2 RH, Mortgages and Notes Supporting Fixed Assets-Ending Loan Balance: Dec 31-Line- 1.8-12.Q.230</t>
  </si>
  <si>
    <t>Tab 12: HCF-2 RH, Mortgages and Notes Supporting Fixed Assets-Ending Loan Balance: Dec 31-Line- 100-12.Q.231</t>
  </si>
  <si>
    <t>Tab 12: HCF-2 RH, Mortgages and Notes Supporting Fixed Assets-Interest Rate % -Line- 1.1-12.R.223</t>
  </si>
  <si>
    <t>Tab 12: HCF-2 RH, Mortgages and Notes Supporting Fixed Assets-Interest Rate % -Line- 1.2-12.R.224</t>
  </si>
  <si>
    <t>Tab 12: HCF-2 RH, Mortgages and Notes Supporting Fixed Assets-Interest Rate % -Line- 1.3-12.R.225</t>
  </si>
  <si>
    <t>Tab 12: HCF-2 RH, Mortgages and Notes Supporting Fixed Assets-Interest Rate % -Line- 1.4-12.R.226</t>
  </si>
  <si>
    <t>Tab 12: HCF-2 RH, Mortgages and Notes Supporting Fixed Assets-Interest Rate % -Line- 1.5-12.R.227</t>
  </si>
  <si>
    <t>Tab 12: HCF-2 RH, Mortgages and Notes Supporting Fixed Assets-Interest Rate % -Line- 1.6-12.R.228</t>
  </si>
  <si>
    <t>Tab 12: HCF-2 RH, Mortgages and Notes Supporting Fixed Assets-Interest Rate % -Line- 1.7-12.R.229</t>
  </si>
  <si>
    <t>Tab 12: HCF-2 RH, Mortgages and Notes Supporting Fixed Assets-Interest Rate % -Line- 1.8-12.R.230</t>
  </si>
  <si>
    <t>Tab 12: HCF-2 RH, Mortgages and Notes Supporting Fixed Assets-Interest Expense (B)-Line- 1.1-12.S.223</t>
  </si>
  <si>
    <t>Tab 12: HCF-2 RH, Mortgages and Notes Supporting Fixed Assets-Interest Expense (B)-Line- 1.2-12.S.224</t>
  </si>
  <si>
    <t>Tab 12: HCF-2 RH, Mortgages and Notes Supporting Fixed Assets-Interest Expense (B)-Line- 1.3-12.S.225</t>
  </si>
  <si>
    <t>Tab 12: HCF-2 RH, Mortgages and Notes Supporting Fixed Assets-Interest Expense (B)-Line- 1.4-12.S.226</t>
  </si>
  <si>
    <t>Tab 12: HCF-2 RH, Mortgages and Notes Supporting Fixed Assets-Interest Expense (B)-Line- 1.5-12.S.227</t>
  </si>
  <si>
    <t>Tab 12: HCF-2 RH, Mortgages and Notes Supporting Fixed Assets-Interest Expense (B)-Line- 1.6-12.S.228</t>
  </si>
  <si>
    <t>Tab 12: HCF-2 RH, Mortgages and Notes Supporting Fixed Assets-Interest Expense (B)-Line- 1.7-12.S.229</t>
  </si>
  <si>
    <t>Tab 12: HCF-2 RH, Mortgages and Notes Supporting Fixed Assets-Interest Expense (B)-Line- 1.8-12.S.230</t>
  </si>
  <si>
    <t>Tab 12: HCF-2 RH, Mortgages and Notes Supporting Fixed Assets-Interest Expense (B)-Line- 100-12.S.231</t>
  </si>
  <si>
    <t>Tab 12: HCF-2 RH, Mortgages and Notes Supporting Fixed Assets-Period Expenses (C)-Line- 1.1-12.T.223</t>
  </si>
  <si>
    <t>Tab 12: HCF-2 RH, Mortgages and Notes Supporting Fixed Assets-Period Expenses (C)-Line- 1.2-12.T.224</t>
  </si>
  <si>
    <t>Tab 12: HCF-2 RH, Mortgages and Notes Supporting Fixed Assets-Period Expenses (C)-Line- 1.3-12.T.225</t>
  </si>
  <si>
    <t>Tab 12: HCF-2 RH, Mortgages and Notes Supporting Fixed Assets-Period Expenses (C)-Line- 1.4-12.T.226</t>
  </si>
  <si>
    <t>Tab 12: HCF-2 RH, Mortgages and Notes Supporting Fixed Assets-Period Expenses (C)-Line- 1.5-12.T.227</t>
  </si>
  <si>
    <t>Tab 12: HCF-2 RH, Mortgages and Notes Supporting Fixed Assets-Period Expenses (C)-Line- 1.6-12.T.228</t>
  </si>
  <si>
    <t>Tab 12: HCF-2 RH, Mortgages and Notes Supporting Fixed Assets-Period Expenses (C)-Line- 1.7-12.T.229</t>
  </si>
  <si>
    <t>Tab 12: HCF-2 RH, Mortgages and Notes Supporting Fixed Assets-Period Expenses (C)-Line- 1.8-12.T.230</t>
  </si>
  <si>
    <t>Tab 12: HCF-2 RH, Mortgages and Notes Supporting Fixed Assets-Period Expenses (C)-Line- 100-12.T.231</t>
  </si>
  <si>
    <t>Tab 12: HCF-2 RH, Mortgages and Notes Supporting Fixed Assets-Total Fixed Interest (Amortization, Interest and Period Expenses) (A) + (B) + (C)-Line- 1.1-12.U.223</t>
  </si>
  <si>
    <t>Tab 12: HCF-2 RH, Mortgages and Notes Supporting Fixed Assets-Total Fixed Interest (Amortization, Interest and Period Expenses) (A) + (B) + (C)-Line- 1.2-12.U.224</t>
  </si>
  <si>
    <t>Tab 12: HCF-2 RH, Mortgages and Notes Supporting Fixed Assets-Total Fixed Interest (Amortization, Interest and Period Expenses) (A) + (B) + (C)-Line- 1.3-12.U.225</t>
  </si>
  <si>
    <t>Tab 12: HCF-2 RH, Mortgages and Notes Supporting Fixed Assets-Total Fixed Interest (Amortization, Interest and Period Expenses) (A) + (B) + (C)-Line- 1.4-12.U.226</t>
  </si>
  <si>
    <t>Tab 12: HCF-2 RH, Mortgages and Notes Supporting Fixed Assets-Total Fixed Interest (Amortization, Interest and Period Expenses) (A) + (B) + (C)-Line- 1.5-12.U.227</t>
  </si>
  <si>
    <t>Tab 12: HCF-2 RH, Mortgages and Notes Supporting Fixed Assets-Total Fixed Interest (Amortization, Interest and Period Expenses) (A) + (B) + (C)-Line- 1.6-12.U.228</t>
  </si>
  <si>
    <t>Tab 12: HCF-2 RH, Mortgages and Notes Supporting Fixed Assets-Total Fixed Interest (Amortization, Interest and Period Expenses) (A) + (B) + (C)-Line- 1.7-12.U.229</t>
  </si>
  <si>
    <t>Tab 12: HCF-2 RH, Mortgages and Notes Supporting Fixed Assets-Total Fixed Interest (Amortization, Interest and Period Expenses) (A) + (B) + (C)-Line- 1.8-12.U.230</t>
  </si>
  <si>
    <t>Tab 12: HCF-2 RH, Mortgages and Notes Supporting Fixed Assets-Total Fixed Interest (Amortization, Interest and Period Expenses) (A) + (B) + (C)-Line- 100-12.U.231</t>
  </si>
  <si>
    <t>Tab 12: HCF-2 RH, Working Capital Debt-Lender Name-Line- 2.1-12.B.237</t>
  </si>
  <si>
    <t>Tab 12: HCF-2 RH, Working Capital Debt-Lender Name-Line- 2.2-12.B.238</t>
  </si>
  <si>
    <t>Tab 12: HCF-2 RH, Working Capital Debt-Lender Name-Line- 2.3-12.B.239</t>
  </si>
  <si>
    <t>Tab 12: HCF-2 RH, Working Capital Debt-Lender Name-Line- 2.4-12.B.240</t>
  </si>
  <si>
    <t>Tab 12: HCF-2 RH, Working Capital Debt-Lender Name-Line- 2.5-12.B.241</t>
  </si>
  <si>
    <t>Tab 12: HCF-2 RH, Working Capital Debt-Lender Name-Line- 2.6-12.B.242</t>
  </si>
  <si>
    <t>Tab 12: HCF-2 RH, Working Capital Debt-Related Party (Select Yes/No)-Line- 2.1-12.C.237</t>
  </si>
  <si>
    <t>Tab 12: HCF-2 RH, Working Capital Debt-Related Party (Select Yes/No)-Line- 2.2-12.C.238</t>
  </si>
  <si>
    <t>Tab 12: HCF-2 RH, Working Capital Debt-Related Party (Select Yes/No)-Line- 2.3-12.C.239</t>
  </si>
  <si>
    <t>Tab 12: HCF-2 RH, Working Capital Debt-Related Party (Select Yes/No)-Line- 2.4-12.C.240</t>
  </si>
  <si>
    <t>Tab 12: HCF-2 RH, Working Capital Debt-Related Party (Select Yes/No)-Line- 2.5-12.C.241</t>
  </si>
  <si>
    <t>Tab 12: HCF-2 RH, Working Capital Debt-Related Party (Select Yes/No)-Line- 2.6-12.C.242</t>
  </si>
  <si>
    <t>Tab 12: HCF-2 RH, Working Capital Debt-Beginning Balance: Jan 1-Line- 2.1-12.D.237</t>
  </si>
  <si>
    <t>Tab 12: HCF-2 RH, Working Capital Debt-Beginning Balance: Jan 1-Line- 2.2-12.D.238</t>
  </si>
  <si>
    <t>Tab 12: HCF-2 RH, Working Capital Debt-Beginning Balance: Jan 1-Line- 2.3-12.D.239</t>
  </si>
  <si>
    <t>Tab 12: HCF-2 RH, Working Capital Debt-Beginning Balance: Jan 1-Line- 2.4-12.D.240</t>
  </si>
  <si>
    <t>Tab 12: HCF-2 RH, Working Capital Debt-Beginning Balance: Jan 1-Line- 2.5-12.D.241</t>
  </si>
  <si>
    <t>Tab 12: HCF-2 RH, Working Capital Debt-Beginning Balance: Jan 1-Line- 2.6-12.D.242</t>
  </si>
  <si>
    <t>Tab 12: HCF-2 RH, Working Capital Debt-New Loan Amount-Line- 2.1-12.E.237</t>
  </si>
  <si>
    <t>Tab 12: HCF-2 RH, Working Capital Debt-New Loan Amount-Line- 2.2-12.E.238</t>
  </si>
  <si>
    <t>Tab 12: HCF-2 RH, Working Capital Debt-New Loan Amount-Line- 2.3-12.E.239</t>
  </si>
  <si>
    <t>Tab 12: HCF-2 RH, Working Capital Debt-New Loan Amount-Line- 2.4-12.E.240</t>
  </si>
  <si>
    <t>Tab 12: HCF-2 RH, Working Capital Debt-New Loan Amount-Line- 2.5-12.E.241</t>
  </si>
  <si>
    <t>Tab 12: HCF-2 RH, Working Capital Debt-New Loan Amount-Line- 2.6-12.E.242</t>
  </si>
  <si>
    <t>Tab 12: HCF-2 RH, Working Capital Debt-Start Date-Line- 2.1-12.F.237</t>
  </si>
  <si>
    <t>Tab 12: HCF-2 RH, Working Capital Debt-Start Date-Line- 2.2-12.F.238</t>
  </si>
  <si>
    <t>Tab 12: HCF-2 RH, Working Capital Debt-Start Date-Line- 2.3-12.F.239</t>
  </si>
  <si>
    <t>Tab 12: HCF-2 RH, Working Capital Debt-Start Date-Line- 2.4-12.F.240</t>
  </si>
  <si>
    <t>Tab 12: HCF-2 RH, Working Capital Debt-Start Date-Line- 2.5-12.F.241</t>
  </si>
  <si>
    <t>Tab 12: HCF-2 RH, Working Capital Debt-Start Date-Line- 2.6-12.F.242</t>
  </si>
  <si>
    <t>Tab 12: HCF-2 RH, Working Capital Debt-Principal Payment-Line- 2.1-12.G.237</t>
  </si>
  <si>
    <t>Tab 12: HCF-2 RH, Working Capital Debt-Principal Payment-Line- 2.2-12.G.238</t>
  </si>
  <si>
    <t>Tab 12: HCF-2 RH, Working Capital Debt-Principal Payment-Line- 2.3-12.G.239</t>
  </si>
  <si>
    <t>Tab 12: HCF-2 RH, Working Capital Debt-Principal Payment-Line- 2.4-12.G.240</t>
  </si>
  <si>
    <t>Tab 12: HCF-2 RH, Working Capital Debt-Principal Payment-Line- 2.5-12.G.241</t>
  </si>
  <si>
    <t>Tab 12: HCF-2 RH, Working Capital Debt-Principal Payment-Line- 2.6-12.G.242</t>
  </si>
  <si>
    <t>Tab 12: HCF-2 RH, Working Capital Debt-Ending Balance: Dec 31-Line- 2.1-12.H.237</t>
  </si>
  <si>
    <t>Tab 12: HCF-2 RH, Working Capital Debt-Ending Balance: Dec 31-Line- 2.2-12.H.238</t>
  </si>
  <si>
    <t>Tab 12: HCF-2 RH, Working Capital Debt-Ending Balance: Dec 31-Line- 2.3-12.H.239</t>
  </si>
  <si>
    <t>Tab 12: HCF-2 RH, Working Capital Debt-Ending Balance: Dec 31-Line- 2.4-12.H.240</t>
  </si>
  <si>
    <t>Tab 12: HCF-2 RH, Working Capital Debt-Ending Balance: Dec 31-Line- 2.5-12.H.241</t>
  </si>
  <si>
    <t>Tab 12: HCF-2 RH, Working Capital Debt-Ending Balance: Dec 31-Line- 2.6-12.H.242</t>
  </si>
  <si>
    <t>Tab 12: HCF-2 RH, Working Capital Debt-Ending Balance: Dec 31-Line- 200-12.H.243</t>
  </si>
  <si>
    <t>Tab 12: HCF-2 RH, Working Capital Debt-Interest Rate % -Line- 2.1-12.I.237</t>
  </si>
  <si>
    <t>Tab 12: HCF-2 RH, Working Capital Debt-Interest Rate % -Line- 2.2-12.I.238</t>
  </si>
  <si>
    <t>Tab 12: HCF-2 RH, Working Capital Debt-Interest Rate % -Line- 2.3-12.I.239</t>
  </si>
  <si>
    <t>Tab 12: HCF-2 RH, Working Capital Debt-Interest Rate % -Line- 2.4-12.I.240</t>
  </si>
  <si>
    <t>Tab 12: HCF-2 RH, Working Capital Debt-Interest Rate % -Line- 2.5-12.I.241</t>
  </si>
  <si>
    <t>Tab 12: HCF-2 RH, Working Capital Debt-Interest Rate % -Line- 2.6-12.I.242</t>
  </si>
  <si>
    <t>Tab 12: HCF-2 RH, Working Capital Debt-Interest Expense-Line- 2.1-12.J.237</t>
  </si>
  <si>
    <t>Tab 12: HCF-2 RH, Working Capital Debt-Interest Expense-Line- 2.2-12.J.238</t>
  </si>
  <si>
    <t>Tab 12: HCF-2 RH, Working Capital Debt-Interest Expense-Line- 2.3-12.J.239</t>
  </si>
  <si>
    <t>Tab 12: HCF-2 RH, Working Capital Debt-Interest Expense-Line- 2.4-12.J.240</t>
  </si>
  <si>
    <t>Tab 12: HCF-2 RH, Working Capital Debt-Interest Expense-Line- 2.5-12.J.241</t>
  </si>
  <si>
    <t>Tab 12: HCF-2 RH, Working Capital Debt-Interest Expense-Line- 2.6-12.J.242</t>
  </si>
  <si>
    <t>Tab 12: HCF-2 RH, Working Capital Debt-Interest Expense-Line- 200-12.J.243</t>
  </si>
  <si>
    <t>Yes</t>
  </si>
  <si>
    <t>A</t>
  </si>
  <si>
    <t xml:space="preserve">Officer </t>
  </si>
  <si>
    <t>1. MA Corp-Chapter 156B</t>
  </si>
  <si>
    <t>Profit</t>
  </si>
  <si>
    <t>Mortgage</t>
  </si>
  <si>
    <t>Facility</t>
  </si>
  <si>
    <t>Owner</t>
  </si>
  <si>
    <t>Person</t>
  </si>
  <si>
    <t>Direct</t>
  </si>
  <si>
    <t>No</t>
  </si>
  <si>
    <t>B</t>
  </si>
  <si>
    <t>Related to Owner</t>
  </si>
  <si>
    <t>2. MA Corp-Chapter 156B with a 501c.3 exemption</t>
  </si>
  <si>
    <t>Non-Profit</t>
  </si>
  <si>
    <t>Deed</t>
  </si>
  <si>
    <t>Partner</t>
  </si>
  <si>
    <t>Corporation</t>
  </si>
  <si>
    <t>Compilation</t>
  </si>
  <si>
    <t>Indirect</t>
  </si>
  <si>
    <t>C</t>
  </si>
  <si>
    <t>Unrelated Employee</t>
  </si>
  <si>
    <t>3. MA Corp-Chapter 180</t>
  </si>
  <si>
    <t>Trust Instrument</t>
  </si>
  <si>
    <t>Trust</t>
  </si>
  <si>
    <t>Review</t>
  </si>
  <si>
    <t>D</t>
  </si>
  <si>
    <t>4. Partnership</t>
  </si>
  <si>
    <t>Note</t>
  </si>
  <si>
    <t>Audit</t>
  </si>
  <si>
    <t>E</t>
  </si>
  <si>
    <t>5. Sole Proprietorship</t>
  </si>
  <si>
    <t>F</t>
  </si>
  <si>
    <t>6. Govermental Entity</t>
  </si>
  <si>
    <t>G</t>
  </si>
  <si>
    <t>7. Other For-Profit</t>
  </si>
  <si>
    <t>H</t>
  </si>
  <si>
    <t>8. Other Non-Profit</t>
  </si>
  <si>
    <t>I</t>
  </si>
  <si>
    <t>9. Non-MA Corp</t>
  </si>
  <si>
    <t>10. Limited Liability Corporation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</si>
</sst>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General_)"/>
    <numFmt numFmtId="165" formatCode="0.0"/>
    <numFmt numFmtId="166" formatCode="0.000"/>
    <numFmt numFmtId="167" formatCode="_(* #,##0_);_(* \(#,##0\);_(* &quot;-&quot;??_);_(@_)"/>
    <numFmt numFmtId="168" formatCode="0.0000"/>
    <numFmt numFmtId="169" formatCode="&quot;$&quot;#,##0"/>
    <numFmt numFmtId="170" formatCode="#,##0.0_);\(#,##0.0\)"/>
    <numFmt numFmtId="171" formatCode="0000000"/>
    <numFmt numFmtId="172" formatCode="0.0%"/>
    <numFmt numFmtId="173" formatCode="00,000.0"/>
    <numFmt numFmtId="174" formatCode="00000"/>
    <numFmt numFmtId="175" formatCode="[&lt;=9999999]###\-####;\(###\)\ ###\-####"/>
  </numFmts>
  <fonts count="55">
    <font>
      <sz val="11"/>
      <color theme="1"/>
      <name val="Calibri"/>
      <family val="2"/>
      <scheme val="minor"/>
    </font>
    <font>
      <sz val="12"/>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0"/>
      <name val="Courier"/>
      <family val="3"/>
    </font>
    <font>
      <b/>
      <sz val="14"/>
      <color theme="0"/>
      <name val="Calibri"/>
      <family val="2"/>
      <scheme val="minor"/>
    </font>
    <font>
      <b/>
      <sz val="11"/>
      <name val="Calibri"/>
      <family val="2"/>
      <scheme val="minor"/>
    </font>
    <font>
      <sz val="11"/>
      <name val="Calibri"/>
      <family val="2"/>
      <scheme val="minor"/>
    </font>
    <font>
      <sz val="11"/>
      <color rgb="FF000000"/>
      <name val="Calibri"/>
      <family val="2"/>
      <scheme val="minor"/>
    </font>
    <font>
      <b/>
      <i/>
      <sz val="1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2"/>
      <color theme="1"/>
      <name val="Calibri"/>
      <family val="2"/>
      <scheme val="minor"/>
    </font>
    <font>
      <b/>
      <i/>
      <sz val="12"/>
      <color theme="0"/>
      <name val="Calibri"/>
      <family val="2"/>
      <scheme val="minor"/>
    </font>
    <font>
      <b/>
      <sz val="11"/>
      <color rgb="FF000000"/>
      <name val="Calibri"/>
      <family val="2"/>
      <scheme val="minor"/>
    </font>
    <font>
      <sz val="10"/>
      <color rgb="FF000000"/>
      <name val="Calibri"/>
      <family val="2"/>
      <scheme val="minor"/>
    </font>
    <font>
      <sz val="10"/>
      <color rgb="FFFF0000"/>
      <name val="Calibri"/>
      <family val="2"/>
      <scheme val="minor"/>
    </font>
    <font>
      <b/>
      <sz val="10"/>
      <name val="Calibri"/>
      <family val="2"/>
      <scheme val="minor"/>
    </font>
    <font>
      <b/>
      <sz val="12"/>
      <color rgb="FFFFFFFF"/>
      <name val="Calibri"/>
      <family val="2"/>
      <scheme val="minor"/>
    </font>
    <font>
      <b/>
      <sz val="10"/>
      <color rgb="FF000000"/>
      <name val="Calibri"/>
      <family val="2"/>
      <scheme val="minor"/>
    </font>
    <font>
      <b/>
      <sz val="10"/>
      <color theme="1"/>
      <name val="Calibri"/>
      <family val="2"/>
      <scheme val="minor"/>
    </font>
    <font>
      <sz val="10"/>
      <color theme="1"/>
      <name val="Calibri"/>
      <family val="2"/>
    </font>
    <font>
      <sz val="10"/>
      <name val="Calibri"/>
      <family val="2"/>
    </font>
    <font>
      <b/>
      <sz val="10"/>
      <name val="Calibri"/>
      <family val="2"/>
    </font>
    <font>
      <sz val="10"/>
      <color rgb="FF0000FF"/>
      <name val="Calibri"/>
      <family val="2"/>
      <scheme val="minor"/>
    </font>
    <font>
      <sz val="8"/>
      <name val="Calibri"/>
      <family val="2"/>
      <scheme val="minor"/>
    </font>
    <font>
      <b/>
      <sz val="10"/>
      <color theme="1"/>
      <name val="Calibri"/>
      <family val="2"/>
    </font>
    <font>
      <b/>
      <sz val="14"/>
      <name val="Calibri"/>
      <family val="2"/>
      <scheme val="minor"/>
    </font>
    <font>
      <b/>
      <sz val="12"/>
      <color theme="0"/>
      <name val="Calibri"/>
      <family val="2"/>
      <scheme val="minor"/>
    </font>
    <font>
      <u/>
      <sz val="11"/>
      <color theme="10"/>
      <name val="Calibri"/>
      <family val="2"/>
      <scheme val="minor"/>
    </font>
    <font>
      <b/>
      <sz val="18"/>
      <color theme="0"/>
      <name val="Calibri"/>
      <family val="2"/>
      <scheme val="minor"/>
    </font>
    <font>
      <sz val="12"/>
      <color theme="1"/>
      <name val="Calibri"/>
      <family val="2"/>
      <scheme val="minor"/>
    </font>
    <font>
      <b/>
      <i/>
      <sz val="12"/>
      <color theme="1"/>
      <name val="Calibri"/>
      <family val="2"/>
      <scheme val="minor"/>
    </font>
    <font>
      <i/>
      <sz val="11"/>
      <name val="Calibri"/>
      <family val="2"/>
      <scheme val="minor"/>
    </font>
    <font>
      <b/>
      <i/>
      <sz val="11"/>
      <color theme="1"/>
      <name val="Calibri"/>
      <family val="2"/>
      <scheme val="minor"/>
    </font>
    <font>
      <b/>
      <sz val="18"/>
      <name val="Calibri"/>
      <family val="2"/>
      <scheme val="minor"/>
    </font>
    <font>
      <b/>
      <sz val="11"/>
      <color rgb="FFFFFFFF"/>
      <name val="Calibri"/>
      <family val="2"/>
      <scheme val="minor"/>
    </font>
    <font>
      <b/>
      <sz val="9"/>
      <color theme="1"/>
      <name val="Calibri"/>
      <family val="2"/>
      <scheme val="minor"/>
    </font>
    <font>
      <b/>
      <sz val="16"/>
      <color rgb="FFFFFFFF"/>
      <name val="Calibri"/>
      <family val="2"/>
      <scheme val="minor"/>
    </font>
    <font>
      <sz val="10"/>
      <color theme="1"/>
      <name val="Arial"/>
      <family val="2"/>
    </font>
    <font>
      <b/>
      <i/>
      <sz val="11"/>
      <color theme="0"/>
      <name val="Calibri"/>
      <family val="2"/>
      <scheme val="minor"/>
    </font>
    <font>
      <sz val="12"/>
      <color theme="0"/>
      <name val="Calibri"/>
      <family val="2"/>
      <scheme val="minor"/>
    </font>
    <font>
      <sz val="11"/>
      <color theme="1"/>
      <name val="Calibri"/>
      <family val="2"/>
    </font>
    <font>
      <sz val="11"/>
      <name val="Calibri"/>
      <family val="2"/>
    </font>
    <font>
      <b/>
      <i/>
      <sz val="11"/>
      <color theme="1"/>
      <name val="Calibri"/>
      <family val="2"/>
    </font>
    <font>
      <b/>
      <sz val="11"/>
      <color theme="1"/>
      <name val="Calibri"/>
      <family val="2"/>
    </font>
    <font>
      <b/>
      <sz val="11"/>
      <name val="Calibri"/>
      <family val="2"/>
    </font>
    <font>
      <b/>
      <i/>
      <sz val="11"/>
      <name val="Calibri"/>
      <family val="2"/>
    </font>
    <font>
      <sz val="11"/>
      <color rgb="FF0000FF"/>
      <name val="Calibri"/>
      <family val="2"/>
      <scheme val="minor"/>
    </font>
    <font>
      <sz val="12"/>
      <color rgb="FF0000FF"/>
      <name val="Calibri"/>
      <family val="2"/>
      <scheme val="minor"/>
    </font>
    <font>
      <sz val="9"/>
      <color theme="1"/>
      <name val="Calibri"/>
      <family val="2"/>
      <scheme val="minor"/>
    </font>
    <font>
      <b/>
      <i/>
      <sz val="14"/>
      <name val="Calibri"/>
      <family val="2"/>
      <scheme val="minor"/>
    </font>
    <font>
      <b/>
      <sz val="11"/>
      <color rgb="FFFF0000"/>
      <name val="Calibri"/>
      <family val="2"/>
      <scheme val="minor"/>
    </font>
  </fonts>
  <fills count="34">
    <fill>
      <patternFill patternType="none"/>
    </fill>
    <fill>
      <patternFill patternType="gray125"/>
    </fill>
    <fill>
      <patternFill patternType="solid">
        <fgColor theme="0" tint="-0.14999847407452621"/>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CD5B4"/>
        <bgColor rgb="FF000000"/>
      </patternFill>
    </fill>
    <fill>
      <patternFill patternType="solid">
        <fgColor rgb="FFFFFFCC"/>
        <bgColor rgb="FF000000"/>
      </patternFill>
    </fill>
    <fill>
      <patternFill patternType="gray125">
        <fgColor rgb="FF000000"/>
        <bgColor rgb="FF92CDDC"/>
      </patternFill>
    </fill>
    <fill>
      <patternFill patternType="solid">
        <fgColor rgb="FFDA9694"/>
        <bgColor rgb="FF000000"/>
      </patternFill>
    </fill>
    <fill>
      <patternFill patternType="solid">
        <fgColor rgb="FFFCD5B4"/>
        <bgColor indexed="64"/>
      </patternFill>
    </fill>
    <fill>
      <patternFill patternType="solid">
        <fgColor theme="0" tint="-0.14999847407452621"/>
        <bgColor indexed="64"/>
      </patternFill>
    </fill>
    <fill>
      <patternFill patternType="solid">
        <fgColor theme="0" tint="-0.14996795556505021"/>
        <bgColor rgb="FF000000"/>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theme="2"/>
        <bgColor indexed="64"/>
      </patternFill>
    </fill>
    <fill>
      <patternFill patternType="solid">
        <fgColor theme="9" tint="0.79998168889431442"/>
        <bgColor indexed="64"/>
      </patternFill>
    </fill>
    <fill>
      <patternFill patternType="solid">
        <fgColor theme="2"/>
        <bgColor rgb="FF000000"/>
      </patternFill>
    </fill>
    <fill>
      <patternFill patternType="solid">
        <fgColor theme="5" tint="0.79998168889431442"/>
        <bgColor indexed="64"/>
      </patternFill>
    </fill>
    <fill>
      <patternFill patternType="solid">
        <fgColor rgb="FFD9E1F2"/>
        <bgColor indexed="64"/>
      </patternFill>
    </fill>
    <fill>
      <patternFill patternType="solid">
        <fgColor rgb="FFD7E1F2"/>
        <bgColor indexed="64"/>
      </patternFill>
    </fill>
    <fill>
      <patternFill patternType="solid">
        <fgColor theme="7" tint="0.59999389629810485"/>
        <bgColor indexed="64"/>
      </patternFill>
    </fill>
    <fill>
      <patternFill patternType="solid">
        <fgColor rgb="FFD99F93"/>
        <bgColor indexed="64"/>
      </patternFill>
    </fill>
    <fill>
      <patternFill patternType="solid">
        <fgColor rgb="FFFFCC66"/>
        <bgColor indexed="64"/>
      </patternFill>
    </fill>
    <fill>
      <patternFill patternType="solid">
        <fgColor rgb="FFC5FFC5"/>
        <bgColor indexed="64"/>
      </patternFill>
    </fill>
    <fill>
      <patternFill patternType="solid">
        <fgColor rgb="FFFFE0B3"/>
        <bgColor indexed="64"/>
      </patternFill>
    </fill>
    <fill>
      <patternFill patternType="solid">
        <fgColor rgb="FFFF9999"/>
        <bgColor indexed="64"/>
      </patternFill>
    </fill>
    <fill>
      <patternFill patternType="solid">
        <fgColor theme="5" tint="0.59999389629810485"/>
        <bgColor indexed="64"/>
      </patternFill>
    </fill>
    <fill>
      <patternFill patternType="solid">
        <fgColor rgb="FFAAFCEC"/>
        <bgColor indexed="64"/>
      </patternFill>
    </fill>
    <fill>
      <patternFill patternType="solid">
        <fgColor rgb="FFD8BDE9"/>
        <bgColor indexed="64"/>
      </patternFill>
    </fill>
    <fill>
      <patternFill patternType="solid">
        <fgColor theme="4" tint="0.79998168889431442"/>
        <bgColor rgb="FF000000"/>
      </patternFill>
    </fill>
    <fill>
      <patternFill patternType="solid">
        <fgColor theme="5" tint="0.59999389629810485"/>
        <bgColor rgb="FF000000"/>
      </patternFill>
    </fill>
    <fill>
      <patternFill patternType="solid">
        <fgColor rgb="FFFFCC99"/>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medium">
        <color auto="1"/>
      </left>
      <right/>
      <top style="medium">
        <color auto="1"/>
      </top>
      <bottom/>
      <diagonal/>
    </border>
    <border>
      <left style="medium">
        <color auto="1"/>
      </left>
      <right/>
      <top/>
      <bottom/>
      <diagonal/>
    </border>
    <border>
      <left/>
      <right/>
      <top style="medium">
        <color auto="1"/>
      </top>
      <bottom/>
      <diagonal/>
    </border>
    <border>
      <left style="thin">
        <color indexed="64"/>
      </left>
      <right style="medium">
        <color auto="1"/>
      </right>
      <top style="thin">
        <color indexed="64"/>
      </top>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rgb="FF000000"/>
      </bottom>
      <diagonal/>
    </border>
    <border>
      <left style="medium">
        <color auto="1"/>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rgb="FF000000"/>
      </top>
      <bottom/>
      <diagonal/>
    </border>
    <border>
      <left style="medium">
        <color rgb="FFFF0000"/>
      </left>
      <right style="medium">
        <color rgb="FFFF0000"/>
      </right>
      <top style="medium">
        <color rgb="FFFF0000"/>
      </top>
      <bottom/>
      <diagonal/>
    </border>
    <border>
      <left/>
      <right style="medium">
        <color indexed="64"/>
      </right>
      <top/>
      <bottom style="medium">
        <color indexed="64"/>
      </bottom>
      <diagonal/>
    </border>
    <border>
      <left/>
      <right/>
      <top/>
      <bottom style="medium">
        <color indexed="64"/>
      </bottom>
      <diagonal/>
    </border>
    <border>
      <left/>
      <right/>
      <top/>
      <bottom style="medium">
        <color rgb="FF000000"/>
      </bottom>
      <diagonal/>
    </border>
    <border>
      <left/>
      <right style="medium">
        <color indexed="64"/>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FF0000"/>
      </right>
      <top style="medium">
        <color rgb="FFFF0000"/>
      </top>
      <bottom style="medium">
        <color rgb="FFFF0000"/>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auto="1"/>
      </left>
      <right/>
      <top style="thin">
        <color rgb="FF000000"/>
      </top>
      <bottom style="thin">
        <color rgb="FF000000"/>
      </bottom>
      <diagonal/>
    </border>
    <border>
      <left style="thin">
        <color indexed="64"/>
      </left>
      <right style="medium">
        <color indexed="64"/>
      </right>
      <top style="medium">
        <color indexed="64"/>
      </top>
      <bottom/>
      <diagonal/>
    </border>
    <border>
      <left style="medium">
        <color rgb="FFFF0000"/>
      </left>
      <right style="medium">
        <color rgb="FFFF0000"/>
      </right>
      <top/>
      <bottom style="medium">
        <color rgb="FFFF0000"/>
      </bottom>
      <diagonal/>
    </border>
    <border>
      <left/>
      <right style="medium">
        <color indexed="64"/>
      </right>
      <top style="thin">
        <color rgb="FF000000"/>
      </top>
      <bottom style="medium">
        <color indexed="64"/>
      </bottom>
      <diagonal/>
    </border>
    <border>
      <left style="medium">
        <color indexed="64"/>
      </left>
      <right style="medium">
        <color rgb="FFFF0000"/>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auto="1"/>
      </left>
      <right style="medium">
        <color auto="1"/>
      </right>
      <top style="thin">
        <color rgb="FF000000"/>
      </top>
      <bottom style="thin">
        <color auto="1"/>
      </bottom>
      <diagonal/>
    </border>
    <border>
      <left style="medium">
        <color indexed="64"/>
      </left>
      <right style="thin">
        <color indexed="64"/>
      </right>
      <top style="thin">
        <color indexed="64"/>
      </top>
      <bottom/>
      <diagonal/>
    </border>
    <border>
      <left style="medium">
        <color auto="1"/>
      </left>
      <right style="medium">
        <color auto="1"/>
      </right>
      <top style="thin">
        <color rgb="FF000000"/>
      </top>
      <bottom style="dashed">
        <color auto="1"/>
      </bottom>
      <diagonal/>
    </border>
    <border>
      <left style="thin">
        <color indexed="64"/>
      </left>
      <right style="thin">
        <color indexed="64"/>
      </right>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auto="1"/>
      </top>
      <bottom style="medium">
        <color rgb="FFFF0000"/>
      </bottom>
      <diagonal/>
    </border>
    <border>
      <left style="medium">
        <color rgb="FFFF0000"/>
      </left>
      <right style="medium">
        <color rgb="FFFF0000"/>
      </right>
      <top style="medium">
        <color auto="1"/>
      </top>
      <bottom/>
      <diagonal/>
    </border>
    <border>
      <left style="medium">
        <color indexed="64"/>
      </left>
      <right/>
      <top style="thin">
        <color indexed="64"/>
      </top>
      <bottom style="medium">
        <color indexed="64"/>
      </bottom>
      <diagonal/>
    </border>
    <border>
      <left/>
      <right style="thin">
        <color rgb="FF000000"/>
      </right>
      <top/>
      <bottom style="medium">
        <color indexed="64"/>
      </bottom>
      <diagonal/>
    </border>
    <border>
      <left style="medium">
        <color rgb="FFFF0000"/>
      </left>
      <right/>
      <top style="medium">
        <color rgb="FFFF0000"/>
      </top>
      <bottom style="medium">
        <color rgb="FFFF0000"/>
      </bottom>
      <diagonal/>
    </border>
    <border>
      <left style="medium">
        <color rgb="FFFF0000"/>
      </left>
      <right style="medium">
        <color auto="1"/>
      </right>
      <top style="medium">
        <color rgb="FFFF0000"/>
      </top>
      <bottom style="medium">
        <color indexed="64"/>
      </bottom>
      <diagonal/>
    </border>
    <border>
      <left style="medium">
        <color rgb="FFFF0000"/>
      </left>
      <right style="medium">
        <color rgb="FFFF0000"/>
      </right>
      <top style="thin">
        <color auto="1"/>
      </top>
      <bottom style="medium">
        <color rgb="FFFF0000"/>
      </bottom>
      <diagonal/>
    </border>
    <border>
      <left style="medium">
        <color indexed="64"/>
      </left>
      <right style="medium">
        <color rgb="FFFF0000"/>
      </right>
      <top style="medium">
        <color rgb="FFFF0000"/>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rgb="FF000000"/>
      </bottom>
      <diagonal/>
    </border>
  </borders>
  <cellStyleXfs count="7">
    <xf numFmtId="0" fontId="0" fillId="0" borderId="0"/>
    <xf numFmtId="164" fontId="5" fillId="0" borderId="0"/>
    <xf numFmtId="43" fontId="11" fillId="0" borderId="0" applyFont="0" applyFill="0" applyBorder="0" applyAlignment="0" applyProtection="0"/>
    <xf numFmtId="9" fontId="11" fillId="0" borderId="0" applyFont="0" applyFill="0" applyBorder="0" applyAlignment="0" applyProtection="0"/>
    <xf numFmtId="0" fontId="31" fillId="0" borderId="0" applyNumberFormat="0" applyFill="0" applyBorder="0" applyAlignment="0" applyProtection="0"/>
    <xf numFmtId="0" fontId="41" fillId="0" borderId="0"/>
    <xf numFmtId="44" fontId="11" fillId="0" borderId="0" applyFont="0" applyFill="0" applyBorder="0" applyAlignment="0" applyProtection="0"/>
  </cellStyleXfs>
  <cellXfs count="1092">
    <xf numFmtId="0" fontId="0" fillId="0" borderId="0" xfId="0"/>
    <xf numFmtId="0" fontId="2" fillId="0" borderId="0" xfId="0" applyFont="1"/>
    <xf numFmtId="0" fontId="0" fillId="0" borderId="0" xfId="0" applyAlignment="1">
      <alignment horizontal="left" vertical="center"/>
    </xf>
    <xf numFmtId="0" fontId="0" fillId="0" borderId="0" xfId="0" applyAlignment="1">
      <alignment horizontal="center" vertical="center"/>
    </xf>
    <xf numFmtId="0" fontId="14" fillId="0" borderId="0" xfId="0" applyFont="1"/>
    <xf numFmtId="0" fontId="13" fillId="0" borderId="0" xfId="0" applyFont="1"/>
    <xf numFmtId="0" fontId="0" fillId="0" borderId="1" xfId="0" applyBorder="1" applyAlignment="1">
      <alignment horizontal="center"/>
    </xf>
    <xf numFmtId="0" fontId="3" fillId="0" borderId="1" xfId="0" applyFont="1" applyBorder="1" applyAlignment="1">
      <alignment vertical="center"/>
    </xf>
    <xf numFmtId="0" fontId="3" fillId="0" borderId="2" xfId="0" applyFont="1" applyBorder="1" applyAlignment="1">
      <alignment vertical="center"/>
    </xf>
    <xf numFmtId="0" fontId="4" fillId="0" borderId="4" xfId="0" applyFont="1" applyBorder="1" applyAlignment="1">
      <alignment vertical="center"/>
    </xf>
    <xf numFmtId="0" fontId="3" fillId="0" borderId="4" xfId="0" applyFont="1" applyBorder="1" applyAlignment="1">
      <alignment horizontal="left" vertical="center"/>
    </xf>
    <xf numFmtId="0" fontId="0" fillId="0" borderId="3" xfId="0" applyBorder="1"/>
    <xf numFmtId="0" fontId="4" fillId="0" borderId="1" xfId="0" applyFont="1" applyBorder="1" applyAlignment="1">
      <alignment vertical="center"/>
    </xf>
    <xf numFmtId="0" fontId="3" fillId="0" borderId="4" xfId="0" applyFont="1" applyBorder="1"/>
    <xf numFmtId="0" fontId="3" fillId="0" borderId="1" xfId="0" applyFont="1" applyBorder="1"/>
    <xf numFmtId="0" fontId="3" fillId="0" borderId="8" xfId="0" applyFont="1" applyBorder="1"/>
    <xf numFmtId="0" fontId="2" fillId="0" borderId="0" xfId="0" applyFont="1" applyAlignment="1">
      <alignment vertical="center"/>
    </xf>
    <xf numFmtId="0" fontId="3" fillId="0" borderId="0" xfId="0" applyFont="1"/>
    <xf numFmtId="0" fontId="22" fillId="0" borderId="0" xfId="0" applyFont="1" applyAlignment="1">
      <alignment horizontal="center"/>
    </xf>
    <xf numFmtId="49" fontId="3" fillId="4" borderId="1" xfId="0" applyNumberFormat="1" applyFont="1" applyFill="1" applyBorder="1" applyAlignment="1">
      <alignment horizontal="center" vertical="center"/>
    </xf>
    <xf numFmtId="38" fontId="4" fillId="3" borderId="1" xfId="0" applyNumberFormat="1" applyFont="1" applyFill="1" applyBorder="1"/>
    <xf numFmtId="2" fontId="3" fillId="0" borderId="0" xfId="0" quotePrefix="1" applyNumberFormat="1" applyFont="1" applyAlignment="1">
      <alignment horizontal="center"/>
    </xf>
    <xf numFmtId="0" fontId="26" fillId="0" borderId="0" xfId="0" applyFont="1"/>
    <xf numFmtId="0" fontId="18" fillId="0" borderId="0" xfId="0" applyFont="1"/>
    <xf numFmtId="38" fontId="4" fillId="3" borderId="9" xfId="0" applyNumberFormat="1" applyFont="1" applyFill="1" applyBorder="1"/>
    <xf numFmtId="49" fontId="22" fillId="0" borderId="13" xfId="0" applyNumberFormat="1" applyFont="1" applyBorder="1" applyAlignment="1">
      <alignment horizontal="center"/>
    </xf>
    <xf numFmtId="0" fontId="22" fillId="0" borderId="11" xfId="0" applyFont="1" applyBorder="1" applyAlignment="1">
      <alignment horizontal="center" vertical="center" wrapText="1"/>
    </xf>
    <xf numFmtId="165" fontId="0" fillId="0" borderId="0" xfId="0" applyNumberFormat="1"/>
    <xf numFmtId="49" fontId="25" fillId="4" borderId="11" xfId="0" applyNumberFormat="1" applyFont="1" applyFill="1" applyBorder="1" applyAlignment="1">
      <alignment horizontal="center" vertical="center"/>
    </xf>
    <xf numFmtId="37" fontId="19" fillId="6" borderId="11" xfId="0" applyNumberFormat="1" applyFont="1" applyFill="1" applyBorder="1"/>
    <xf numFmtId="49" fontId="2" fillId="0" borderId="32" xfId="0" applyNumberFormat="1" applyFont="1" applyBorder="1" applyAlignment="1">
      <alignment horizontal="center"/>
    </xf>
    <xf numFmtId="0" fontId="21" fillId="0" borderId="32" xfId="0" applyFont="1" applyBorder="1" applyAlignment="1">
      <alignment horizontal="center" vertical="center" wrapText="1"/>
    </xf>
    <xf numFmtId="0" fontId="2" fillId="0" borderId="38" xfId="0" applyFont="1" applyBorder="1"/>
    <xf numFmtId="0" fontId="0" fillId="4" borderId="32" xfId="0" applyFill="1" applyBorder="1" applyAlignment="1">
      <alignment horizontal="center"/>
    </xf>
    <xf numFmtId="0" fontId="0" fillId="0" borderId="32" xfId="0" applyBorder="1" applyAlignment="1">
      <alignment horizontal="center" vertical="center"/>
    </xf>
    <xf numFmtId="0" fontId="2" fillId="0" borderId="34" xfId="0" applyFont="1" applyBorder="1" applyAlignment="1">
      <alignment horizontal="center" vertical="center"/>
    </xf>
    <xf numFmtId="0" fontId="2" fillId="0" borderId="32" xfId="0" applyFont="1" applyBorder="1" applyAlignment="1">
      <alignment horizontal="center" vertical="center"/>
    </xf>
    <xf numFmtId="0" fontId="0" fillId="0" borderId="32" xfId="0" applyBorder="1"/>
    <xf numFmtId="2" fontId="2" fillId="0" borderId="32" xfId="0" applyNumberFormat="1" applyFont="1" applyBorder="1" applyAlignment="1">
      <alignment horizontal="center"/>
    </xf>
    <xf numFmtId="2" fontId="2" fillId="4" borderId="32" xfId="0" applyNumberFormat="1" applyFont="1" applyFill="1" applyBorder="1" applyAlignment="1">
      <alignment horizontal="center"/>
    </xf>
    <xf numFmtId="49" fontId="3" fillId="4" borderId="32" xfId="0" applyNumberFormat="1" applyFont="1" applyFill="1" applyBorder="1" applyAlignment="1">
      <alignment horizontal="center" vertical="center"/>
    </xf>
    <xf numFmtId="0" fontId="22" fillId="0" borderId="43" xfId="0" applyFont="1" applyBorder="1" applyAlignment="1">
      <alignment horizontal="center" vertical="center"/>
    </xf>
    <xf numFmtId="38" fontId="4" fillId="3" borderId="32" xfId="0" applyNumberFormat="1" applyFont="1" applyFill="1" applyBorder="1"/>
    <xf numFmtId="38" fontId="4" fillId="3" borderId="38" xfId="0" applyNumberFormat="1" applyFont="1" applyFill="1" applyBorder="1"/>
    <xf numFmtId="49" fontId="2" fillId="0" borderId="33" xfId="0" applyNumberFormat="1" applyFont="1" applyBorder="1" applyAlignment="1">
      <alignment horizontal="center"/>
    </xf>
    <xf numFmtId="49" fontId="22" fillId="0" borderId="33" xfId="0" applyNumberFormat="1" applyFont="1" applyBorder="1" applyAlignment="1">
      <alignment horizontal="center"/>
    </xf>
    <xf numFmtId="0" fontId="3" fillId="4" borderId="32" xfId="0" applyFont="1" applyFill="1" applyBorder="1" applyAlignment="1">
      <alignment horizontal="center" vertical="center"/>
    </xf>
    <xf numFmtId="0" fontId="22" fillId="4" borderId="31" xfId="0" applyFont="1" applyFill="1" applyBorder="1" applyAlignment="1">
      <alignment horizontal="center" vertical="center"/>
    </xf>
    <xf numFmtId="0" fontId="22" fillId="0" borderId="34" xfId="0" applyFont="1" applyBorder="1" applyAlignment="1">
      <alignment horizontal="center" vertical="center" wrapText="1"/>
    </xf>
    <xf numFmtId="49" fontId="3" fillId="4" borderId="32" xfId="0" applyNumberFormat="1" applyFont="1" applyFill="1" applyBorder="1" applyAlignment="1">
      <alignment horizontal="center"/>
    </xf>
    <xf numFmtId="0" fontId="3" fillId="3" borderId="32" xfId="0" applyFont="1" applyFill="1" applyBorder="1"/>
    <xf numFmtId="10" fontId="3" fillId="3" borderId="32" xfId="3" applyNumberFormat="1" applyFont="1" applyFill="1" applyBorder="1"/>
    <xf numFmtId="49" fontId="22" fillId="4" borderId="38" xfId="0" applyNumberFormat="1" applyFont="1" applyFill="1" applyBorder="1" applyAlignment="1">
      <alignment horizontal="center"/>
    </xf>
    <xf numFmtId="0" fontId="2" fillId="0" borderId="11" xfId="0" applyFont="1" applyBorder="1"/>
    <xf numFmtId="0" fontId="0" fillId="11" borderId="11" xfId="0" applyFill="1" applyBorder="1"/>
    <xf numFmtId="0" fontId="0" fillId="4" borderId="32" xfId="0" applyFill="1" applyBorder="1" applyAlignment="1">
      <alignment horizontal="left" vertical="center"/>
    </xf>
    <xf numFmtId="0" fontId="2" fillId="0" borderId="33" xfId="0" applyFont="1" applyBorder="1" applyAlignment="1">
      <alignment horizontal="center" vertical="center"/>
    </xf>
    <xf numFmtId="0" fontId="0" fillId="0" borderId="32" xfId="0" applyBorder="1" applyAlignment="1">
      <alignment horizontal="left" vertical="center"/>
    </xf>
    <xf numFmtId="0" fontId="0" fillId="0" borderId="32" xfId="0" quotePrefix="1" applyBorder="1" applyAlignment="1">
      <alignment horizontal="center" vertical="center"/>
    </xf>
    <xf numFmtId="0" fontId="0" fillId="0" borderId="32" xfId="0" applyBorder="1" applyAlignment="1">
      <alignment horizontal="left" vertical="center" wrapText="1"/>
    </xf>
    <xf numFmtId="0" fontId="0" fillId="0" borderId="34" xfId="0" applyBorder="1" applyAlignment="1">
      <alignment wrapText="1"/>
    </xf>
    <xf numFmtId="0" fontId="0" fillId="0" borderId="38" xfId="0" applyBorder="1" applyAlignment="1">
      <alignment horizontal="left" vertical="center" wrapText="1"/>
    </xf>
    <xf numFmtId="49" fontId="0" fillId="4" borderId="32" xfId="0" applyNumberFormat="1" applyFill="1" applyBorder="1" applyAlignment="1">
      <alignment horizontal="center" vertical="center"/>
    </xf>
    <xf numFmtId="49" fontId="0" fillId="4" borderId="32" xfId="0" quotePrefix="1" applyNumberFormat="1" applyFill="1" applyBorder="1" applyAlignment="1">
      <alignment horizontal="center" vertical="center"/>
    </xf>
    <xf numFmtId="0" fontId="0" fillId="0" borderId="34" xfId="0" applyBorder="1" applyAlignment="1">
      <alignment horizontal="left" vertical="center"/>
    </xf>
    <xf numFmtId="49" fontId="0" fillId="4" borderId="38" xfId="0" quotePrefix="1" applyNumberFormat="1" applyFill="1" applyBorder="1" applyAlignment="1">
      <alignment horizontal="center" vertical="center"/>
    </xf>
    <xf numFmtId="0" fontId="0" fillId="0" borderId="38" xfId="0" applyBorder="1" applyAlignment="1">
      <alignment horizontal="left" vertical="center"/>
    </xf>
    <xf numFmtId="0" fontId="0" fillId="0" borderId="38" xfId="0" quotePrefix="1" applyBorder="1" applyAlignment="1">
      <alignment horizontal="center" vertical="center"/>
    </xf>
    <xf numFmtId="49" fontId="8" fillId="4" borderId="32" xfId="0" applyNumberFormat="1" applyFont="1" applyFill="1" applyBorder="1" applyAlignment="1">
      <alignment horizontal="center" wrapText="1"/>
    </xf>
    <xf numFmtId="0" fontId="16" fillId="0" borderId="32" xfId="0" applyFont="1" applyBorder="1" applyAlignment="1">
      <alignment horizontal="center" vertical="center" wrapText="1"/>
    </xf>
    <xf numFmtId="49" fontId="7" fillId="4" borderId="11" xfId="0" quotePrefix="1" applyNumberFormat="1" applyFont="1" applyFill="1" applyBorder="1" applyAlignment="1">
      <alignment horizontal="center"/>
    </xf>
    <xf numFmtId="0" fontId="2" fillId="0" borderId="11" xfId="0" applyFont="1" applyBorder="1" applyAlignment="1">
      <alignment vertical="center"/>
    </xf>
    <xf numFmtId="49" fontId="2" fillId="4" borderId="32" xfId="0" applyNumberFormat="1" applyFont="1" applyFill="1" applyBorder="1" applyAlignment="1">
      <alignment horizontal="center" vertical="center"/>
    </xf>
    <xf numFmtId="0" fontId="2" fillId="0" borderId="37" xfId="0" applyFont="1" applyBorder="1" applyAlignment="1">
      <alignment vertical="center"/>
    </xf>
    <xf numFmtId="0" fontId="7" fillId="4" borderId="11" xfId="0" quotePrefix="1" applyFont="1" applyFill="1" applyBorder="1" applyAlignment="1">
      <alignment horizontal="center"/>
    </xf>
    <xf numFmtId="49" fontId="3" fillId="4" borderId="38" xfId="0" applyNumberFormat="1" applyFont="1" applyFill="1" applyBorder="1" applyAlignment="1">
      <alignment horizontal="center"/>
    </xf>
    <xf numFmtId="0" fontId="22" fillId="0" borderId="40" xfId="0" applyFont="1" applyBorder="1" applyAlignment="1">
      <alignment horizontal="center" vertical="center" wrapText="1"/>
    </xf>
    <xf numFmtId="0" fontId="22" fillId="0" borderId="47" xfId="0" applyFont="1" applyBorder="1" applyAlignment="1">
      <alignment horizontal="center" vertical="center" wrapText="1"/>
    </xf>
    <xf numFmtId="0" fontId="19" fillId="0" borderId="32" xfId="0" applyFont="1" applyBorder="1" applyAlignment="1">
      <alignment horizontal="center" vertical="center" wrapText="1"/>
    </xf>
    <xf numFmtId="38" fontId="21" fillId="0" borderId="32" xfId="0" applyNumberFormat="1" applyFont="1" applyBorder="1" applyAlignment="1">
      <alignment horizontal="center" vertical="center" wrapText="1"/>
    </xf>
    <xf numFmtId="0" fontId="3" fillId="0" borderId="43" xfId="0" quotePrefix="1" applyFont="1" applyBorder="1" applyAlignment="1">
      <alignment horizontal="center"/>
    </xf>
    <xf numFmtId="49" fontId="4" fillId="2" borderId="32" xfId="1" applyNumberFormat="1" applyFont="1" applyFill="1" applyBorder="1" applyAlignment="1">
      <alignment horizontal="left" vertical="center" wrapText="1"/>
    </xf>
    <xf numFmtId="0" fontId="3" fillId="0" borderId="40" xfId="0" quotePrefix="1" applyFont="1" applyBorder="1" applyAlignment="1">
      <alignment horizontal="center"/>
    </xf>
    <xf numFmtId="0" fontId="3" fillId="0" borderId="40" xfId="0" applyFont="1" applyBorder="1"/>
    <xf numFmtId="10" fontId="4" fillId="0" borderId="32" xfId="3" applyNumberFormat="1" applyFont="1" applyBorder="1" applyAlignment="1">
      <alignment horizontal="center" vertical="center"/>
    </xf>
    <xf numFmtId="0" fontId="3" fillId="0" borderId="47" xfId="0" applyFont="1" applyBorder="1"/>
    <xf numFmtId="10" fontId="4" fillId="0" borderId="31" xfId="3" applyNumberFormat="1" applyFont="1" applyBorder="1" applyAlignment="1">
      <alignment horizontal="center" vertical="center"/>
    </xf>
    <xf numFmtId="38" fontId="4" fillId="3" borderId="35" xfId="0" applyNumberFormat="1" applyFont="1" applyFill="1" applyBorder="1"/>
    <xf numFmtId="49" fontId="4" fillId="4" borderId="33" xfId="0" applyNumberFormat="1" applyFont="1" applyFill="1" applyBorder="1" applyAlignment="1">
      <alignment horizontal="center" vertical="center" wrapText="1"/>
    </xf>
    <xf numFmtId="0" fontId="3" fillId="0" borderId="40" xfId="0" quotePrefix="1" applyFont="1" applyBorder="1" applyAlignment="1">
      <alignment horizontal="center" vertical="center"/>
    </xf>
    <xf numFmtId="49" fontId="7" fillId="0" borderId="33" xfId="0" applyNumberFormat="1" applyFont="1" applyBorder="1" applyAlignment="1">
      <alignment horizontal="center"/>
    </xf>
    <xf numFmtId="38" fontId="18" fillId="3" borderId="6" xfId="0" applyNumberFormat="1" applyFont="1" applyFill="1" applyBorder="1"/>
    <xf numFmtId="37" fontId="19" fillId="6" borderId="11" xfId="0" applyNumberFormat="1" applyFont="1" applyFill="1" applyBorder="1" applyAlignment="1">
      <alignment horizontal="right" vertical="center"/>
    </xf>
    <xf numFmtId="37" fontId="9" fillId="5" borderId="32" xfId="0" applyNumberFormat="1" applyFont="1" applyFill="1" applyBorder="1" applyAlignment="1">
      <alignment horizontal="right"/>
    </xf>
    <xf numFmtId="37" fontId="7" fillId="6" borderId="11" xfId="0" applyNumberFormat="1" applyFont="1" applyFill="1" applyBorder="1" applyAlignment="1">
      <alignment horizontal="right"/>
    </xf>
    <xf numFmtId="165" fontId="8" fillId="4" borderId="32" xfId="0" applyNumberFormat="1" applyFont="1" applyFill="1" applyBorder="1" applyAlignment="1">
      <alignment horizontal="center"/>
    </xf>
    <xf numFmtId="165" fontId="8" fillId="4" borderId="31" xfId="0" applyNumberFormat="1" applyFont="1" applyFill="1" applyBorder="1" applyAlignment="1">
      <alignment horizontal="center"/>
    </xf>
    <xf numFmtId="0" fontId="8" fillId="4" borderId="38" xfId="0" applyFont="1" applyFill="1" applyBorder="1" applyAlignment="1">
      <alignment horizontal="center" vertical="center" wrapText="1"/>
    </xf>
    <xf numFmtId="0" fontId="8" fillId="4" borderId="33" xfId="0" quotePrefix="1" applyFont="1" applyFill="1" applyBorder="1" applyAlignment="1">
      <alignment horizontal="center"/>
    </xf>
    <xf numFmtId="0" fontId="8" fillId="4" borderId="32" xfId="0" quotePrefix="1" applyFont="1" applyFill="1" applyBorder="1" applyAlignment="1">
      <alignment horizontal="center"/>
    </xf>
    <xf numFmtId="0" fontId="8" fillId="0" borderId="32" xfId="0" applyFont="1" applyBorder="1" applyAlignment="1">
      <alignment vertical="center"/>
    </xf>
    <xf numFmtId="0" fontId="3" fillId="4" borderId="39" xfId="0" applyFont="1" applyFill="1" applyBorder="1" applyAlignment="1">
      <alignment horizontal="center"/>
    </xf>
    <xf numFmtId="0" fontId="3" fillId="4" borderId="11" xfId="0" applyFont="1" applyFill="1" applyBorder="1" applyAlignment="1">
      <alignment horizontal="center"/>
    </xf>
    <xf numFmtId="0" fontId="22" fillId="4" borderId="28" xfId="0" applyFont="1" applyFill="1" applyBorder="1" applyAlignment="1">
      <alignment horizontal="center" vertical="center"/>
    </xf>
    <xf numFmtId="0" fontId="22" fillId="0" borderId="39" xfId="0" applyFont="1" applyBorder="1" applyAlignment="1">
      <alignment horizontal="center" vertical="center" wrapText="1"/>
    </xf>
    <xf numFmtId="49" fontId="3" fillId="4" borderId="42" xfId="0" applyNumberFormat="1" applyFont="1" applyFill="1" applyBorder="1" applyAlignment="1">
      <alignment horizontal="center"/>
    </xf>
    <xf numFmtId="49" fontId="22" fillId="4" borderId="11" xfId="0" applyNumberFormat="1" applyFont="1" applyFill="1" applyBorder="1" applyAlignment="1">
      <alignment horizontal="center"/>
    </xf>
    <xf numFmtId="37" fontId="7" fillId="6" borderId="12" xfId="0" applyNumberFormat="1" applyFont="1" applyFill="1" applyBorder="1" applyAlignment="1">
      <alignment horizontal="right"/>
    </xf>
    <xf numFmtId="37" fontId="7" fillId="6" borderId="20" xfId="0" applyNumberFormat="1" applyFont="1" applyFill="1" applyBorder="1" applyAlignment="1">
      <alignment horizontal="right"/>
    </xf>
    <xf numFmtId="166" fontId="7" fillId="4" borderId="11" xfId="0" applyNumberFormat="1" applyFont="1" applyFill="1" applyBorder="1" applyAlignment="1">
      <alignment horizontal="center"/>
    </xf>
    <xf numFmtId="165" fontId="8" fillId="4" borderId="32" xfId="0" quotePrefix="1" applyNumberFormat="1" applyFont="1" applyFill="1" applyBorder="1" applyAlignment="1">
      <alignment horizontal="center"/>
    </xf>
    <xf numFmtId="0" fontId="3" fillId="0" borderId="41" xfId="0" quotePrefix="1" applyFont="1" applyBorder="1" applyAlignment="1">
      <alignment horizontal="center"/>
    </xf>
    <xf numFmtId="0" fontId="2" fillId="0" borderId="39" xfId="0" applyFont="1" applyBorder="1" applyAlignment="1">
      <alignment horizontal="center" vertical="center"/>
    </xf>
    <xf numFmtId="0" fontId="0" fillId="4" borderId="42" xfId="0" applyFill="1" applyBorder="1" applyAlignment="1">
      <alignment horizontal="center"/>
    </xf>
    <xf numFmtId="0" fontId="0" fillId="0" borderId="33" xfId="0" applyBorder="1" applyAlignment="1">
      <alignment horizontal="left" vertical="center" wrapText="1"/>
    </xf>
    <xf numFmtId="0" fontId="2" fillId="0" borderId="42" xfId="0" applyFont="1" applyBorder="1" applyAlignment="1">
      <alignment horizontal="center" vertical="center"/>
    </xf>
    <xf numFmtId="166" fontId="28" fillId="4" borderId="11" xfId="0" applyNumberFormat="1" applyFont="1" applyFill="1" applyBorder="1" applyAlignment="1">
      <alignment horizontal="center" vertical="center"/>
    </xf>
    <xf numFmtId="165" fontId="8" fillId="4" borderId="33" xfId="0" quotePrefix="1" applyNumberFormat="1" applyFont="1" applyFill="1" applyBorder="1" applyAlignment="1">
      <alignment horizontal="center"/>
    </xf>
    <xf numFmtId="165" fontId="7" fillId="4" borderId="11" xfId="0" quotePrefix="1" applyNumberFormat="1" applyFont="1" applyFill="1" applyBorder="1" applyAlignment="1">
      <alignment horizontal="center"/>
    </xf>
    <xf numFmtId="165" fontId="7" fillId="4" borderId="37" xfId="0" quotePrefix="1" applyNumberFormat="1" applyFont="1" applyFill="1" applyBorder="1" applyAlignment="1">
      <alignment horizontal="center"/>
    </xf>
    <xf numFmtId="165" fontId="7" fillId="4" borderId="11" xfId="0" applyNumberFormat="1" applyFont="1" applyFill="1" applyBorder="1" applyAlignment="1">
      <alignment horizontal="center"/>
    </xf>
    <xf numFmtId="0" fontId="0" fillId="4" borderId="33" xfId="0" applyFill="1" applyBorder="1" applyAlignment="1">
      <alignment horizontal="center"/>
    </xf>
    <xf numFmtId="0" fontId="2" fillId="0" borderId="32" xfId="0" applyFont="1" applyBorder="1" applyAlignment="1">
      <alignment horizontal="center" vertical="center" wrapText="1"/>
    </xf>
    <xf numFmtId="10" fontId="19" fillId="6" borderId="32" xfId="0" applyNumberFormat="1" applyFont="1" applyFill="1" applyBorder="1"/>
    <xf numFmtId="38" fontId="4" fillId="3" borderId="31" xfId="0" applyNumberFormat="1" applyFont="1" applyFill="1" applyBorder="1"/>
    <xf numFmtId="0" fontId="3" fillId="0" borderId="47" xfId="0" applyFont="1" applyBorder="1" applyAlignment="1">
      <alignment horizontal="center"/>
    </xf>
    <xf numFmtId="0" fontId="3" fillId="0" borderId="41" xfId="0" applyFont="1" applyBorder="1" applyAlignment="1">
      <alignment horizontal="center"/>
    </xf>
    <xf numFmtId="0" fontId="7" fillId="0" borderId="32" xfId="0" applyFont="1" applyBorder="1" applyAlignment="1">
      <alignment horizontal="center" vertical="center" wrapText="1"/>
    </xf>
    <xf numFmtId="0" fontId="0" fillId="4" borderId="32" xfId="0" applyFill="1" applyBorder="1" applyAlignment="1">
      <alignment horizontal="center" vertical="center"/>
    </xf>
    <xf numFmtId="0" fontId="0" fillId="0" borderId="0" xfId="0" applyAlignment="1">
      <alignment vertical="center"/>
    </xf>
    <xf numFmtId="49" fontId="3" fillId="4" borderId="32" xfId="0" quotePrefix="1" applyNumberFormat="1" applyFont="1" applyFill="1" applyBorder="1" applyAlignment="1">
      <alignment horizontal="center" vertical="center"/>
    </xf>
    <xf numFmtId="49" fontId="3" fillId="4" borderId="31" xfId="0" applyNumberFormat="1" applyFont="1" applyFill="1" applyBorder="1" applyAlignment="1">
      <alignment horizontal="center" vertical="center"/>
    </xf>
    <xf numFmtId="49" fontId="3" fillId="4" borderId="38" xfId="0" applyNumberFormat="1" applyFont="1" applyFill="1" applyBorder="1" applyAlignment="1">
      <alignment horizontal="center" vertical="center"/>
    </xf>
    <xf numFmtId="0" fontId="29" fillId="0" borderId="0" xfId="0" applyFont="1" applyAlignment="1">
      <alignment horizontal="center" vertical="center"/>
    </xf>
    <xf numFmtId="0" fontId="8" fillId="0" borderId="0" xfId="0" applyFont="1"/>
    <xf numFmtId="0" fontId="31" fillId="0" borderId="26" xfId="4" applyBorder="1"/>
    <xf numFmtId="0" fontId="0" fillId="4" borderId="33" xfId="0" applyFill="1" applyBorder="1" applyAlignment="1">
      <alignment horizontal="center" vertical="center"/>
    </xf>
    <xf numFmtId="0" fontId="0" fillId="4" borderId="42" xfId="0" applyFill="1" applyBorder="1" applyAlignment="1">
      <alignment horizontal="center" vertical="center"/>
    </xf>
    <xf numFmtId="0" fontId="3" fillId="0" borderId="58" xfId="0" applyFont="1" applyBorder="1" applyAlignment="1">
      <alignment horizontal="center"/>
    </xf>
    <xf numFmtId="0" fontId="35" fillId="16" borderId="42" xfId="0" applyFont="1" applyFill="1" applyBorder="1" applyAlignment="1">
      <alignment horizontal="center" vertical="center" wrapText="1"/>
    </xf>
    <xf numFmtId="0" fontId="36" fillId="16" borderId="42" xfId="0" applyFont="1" applyFill="1" applyBorder="1"/>
    <xf numFmtId="165" fontId="8" fillId="4" borderId="1" xfId="0" quotePrefix="1" applyNumberFormat="1" applyFont="1" applyFill="1" applyBorder="1" applyAlignment="1">
      <alignment horizontal="center"/>
    </xf>
    <xf numFmtId="165" fontId="7" fillId="4" borderId="12" xfId="0" quotePrefix="1" applyNumberFormat="1" applyFont="1" applyFill="1" applyBorder="1" applyAlignment="1">
      <alignment horizontal="center"/>
    </xf>
    <xf numFmtId="0" fontId="35" fillId="16" borderId="33" xfId="0" applyFont="1" applyFill="1" applyBorder="1" applyAlignment="1">
      <alignment horizontal="center" vertical="center" wrapText="1"/>
    </xf>
    <xf numFmtId="0" fontId="8" fillId="4" borderId="31" xfId="0" quotePrefix="1" applyFont="1" applyFill="1" applyBorder="1" applyAlignment="1">
      <alignment horizontal="center"/>
    </xf>
    <xf numFmtId="49" fontId="8" fillId="4" borderId="33" xfId="0" applyNumberFormat="1" applyFont="1" applyFill="1" applyBorder="1" applyAlignment="1">
      <alignment horizontal="center" wrapText="1"/>
    </xf>
    <xf numFmtId="49" fontId="2" fillId="4" borderId="11" xfId="0" applyNumberFormat="1" applyFont="1" applyFill="1" applyBorder="1" applyAlignment="1">
      <alignment horizontal="center" vertical="center"/>
    </xf>
    <xf numFmtId="0" fontId="7" fillId="4" borderId="11" xfId="0" applyFont="1" applyFill="1" applyBorder="1" applyAlignment="1">
      <alignment horizontal="center" vertical="center" wrapText="1"/>
    </xf>
    <xf numFmtId="0" fontId="16" fillId="0" borderId="44" xfId="0" applyFont="1" applyBorder="1" applyAlignment="1">
      <alignment horizontal="center" vertical="center" wrapText="1"/>
    </xf>
    <xf numFmtId="37" fontId="7" fillId="6" borderId="37" xfId="0" applyNumberFormat="1" applyFont="1" applyFill="1" applyBorder="1" applyAlignment="1">
      <alignment horizontal="right"/>
    </xf>
    <xf numFmtId="0" fontId="16" fillId="0" borderId="2"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63" xfId="0" applyFont="1" applyBorder="1" applyAlignment="1">
      <alignment horizontal="center" vertical="center" wrapText="1"/>
    </xf>
    <xf numFmtId="0" fontId="8" fillId="4" borderId="11" xfId="0" applyFont="1" applyFill="1" applyBorder="1" applyAlignment="1">
      <alignment horizontal="center" vertical="center" wrapText="1"/>
    </xf>
    <xf numFmtId="0" fontId="8" fillId="4" borderId="33" xfId="0" applyFont="1" applyFill="1" applyBorder="1" applyAlignment="1">
      <alignment horizontal="center"/>
    </xf>
    <xf numFmtId="165" fontId="8" fillId="4" borderId="33" xfId="0" applyNumberFormat="1" applyFont="1" applyFill="1" applyBorder="1" applyAlignment="1">
      <alignment horizontal="center"/>
    </xf>
    <xf numFmtId="37" fontId="8" fillId="8" borderId="55" xfId="1" applyNumberFormat="1" applyFont="1" applyFill="1" applyBorder="1" applyAlignment="1">
      <alignment horizontal="right" vertical="center" wrapText="1"/>
    </xf>
    <xf numFmtId="0" fontId="32" fillId="0" borderId="0" xfId="0" applyFont="1"/>
    <xf numFmtId="0" fontId="6" fillId="0" borderId="0" xfId="0" applyFont="1" applyAlignment="1">
      <alignment vertical="center"/>
    </xf>
    <xf numFmtId="0" fontId="0" fillId="15" borderId="0" xfId="0" applyFill="1"/>
    <xf numFmtId="0" fontId="37" fillId="15" borderId="0" xfId="0" applyFont="1" applyFill="1"/>
    <xf numFmtId="0" fontId="2" fillId="17" borderId="11" xfId="0" applyFont="1" applyFill="1" applyBorder="1"/>
    <xf numFmtId="0" fontId="7" fillId="17" borderId="10" xfId="0" applyFont="1" applyFill="1" applyBorder="1" applyAlignment="1">
      <alignment horizontal="left" vertical="center"/>
    </xf>
    <xf numFmtId="0" fontId="2" fillId="0" borderId="11" xfId="0" applyFont="1" applyBorder="1" applyAlignment="1">
      <alignment horizontal="center"/>
    </xf>
    <xf numFmtId="0" fontId="0" fillId="4" borderId="38" xfId="0" applyFill="1" applyBorder="1"/>
    <xf numFmtId="0" fontId="2" fillId="4" borderId="11" xfId="0" applyFont="1" applyFill="1" applyBorder="1"/>
    <xf numFmtId="0" fontId="10" fillId="0" borderId="10" xfId="0" applyFont="1" applyBorder="1" applyAlignment="1">
      <alignment horizontal="left" vertical="center"/>
    </xf>
    <xf numFmtId="0" fontId="38" fillId="0" borderId="15" xfId="0" applyFont="1" applyBorder="1" applyAlignment="1">
      <alignment horizontal="left" vertical="center"/>
    </xf>
    <xf numFmtId="0" fontId="38" fillId="0" borderId="12" xfId="0" applyFont="1" applyBorder="1" applyAlignment="1">
      <alignment horizontal="left" vertical="center"/>
    </xf>
    <xf numFmtId="37" fontId="7" fillId="12" borderId="11" xfId="0" applyNumberFormat="1" applyFont="1" applyFill="1" applyBorder="1"/>
    <xf numFmtId="49" fontId="7" fillId="4" borderId="11" xfId="0" applyNumberFormat="1" applyFont="1" applyFill="1" applyBorder="1" applyAlignment="1">
      <alignment horizontal="center"/>
    </xf>
    <xf numFmtId="38" fontId="4" fillId="3" borderId="45" xfId="0" applyNumberFormat="1" applyFont="1" applyFill="1" applyBorder="1"/>
    <xf numFmtId="38" fontId="18" fillId="3" borderId="48" xfId="0" applyNumberFormat="1" applyFont="1" applyFill="1" applyBorder="1"/>
    <xf numFmtId="49" fontId="22" fillId="0" borderId="0" xfId="0" applyNumberFormat="1" applyFont="1" applyAlignment="1">
      <alignment horizontal="center"/>
    </xf>
    <xf numFmtId="0" fontId="0" fillId="0" borderId="0" xfId="0" applyAlignment="1">
      <alignment horizontal="center"/>
    </xf>
    <xf numFmtId="0" fontId="39" fillId="0" borderId="0" xfId="0" applyFont="1"/>
    <xf numFmtId="0" fontId="39" fillId="0" borderId="0" xfId="0" applyFont="1" applyAlignment="1">
      <alignment horizontal="center"/>
    </xf>
    <xf numFmtId="165" fontId="9" fillId="5" borderId="32" xfId="0" applyNumberFormat="1" applyFont="1" applyFill="1" applyBorder="1"/>
    <xf numFmtId="165" fontId="3" fillId="0" borderId="1" xfId="0" applyNumberFormat="1" applyFont="1" applyBorder="1" applyAlignment="1">
      <alignment horizontal="center" wrapText="1"/>
    </xf>
    <xf numFmtId="165" fontId="3" fillId="13" borderId="1" xfId="0" applyNumberFormat="1" applyFont="1" applyFill="1" applyBorder="1" applyAlignment="1">
      <alignment horizontal="center" wrapText="1"/>
    </xf>
    <xf numFmtId="165" fontId="3" fillId="0" borderId="2" xfId="0" applyNumberFormat="1" applyFont="1" applyBorder="1" applyAlignment="1">
      <alignment horizontal="center"/>
    </xf>
    <xf numFmtId="165" fontId="3" fillId="0" borderId="1" xfId="0" applyNumberFormat="1" applyFont="1" applyBorder="1" applyAlignment="1">
      <alignment horizontal="center"/>
    </xf>
    <xf numFmtId="165" fontId="3" fillId="0" borderId="4" xfId="0" applyNumberFormat="1" applyFont="1" applyBorder="1" applyAlignment="1">
      <alignment horizontal="center"/>
    </xf>
    <xf numFmtId="0" fontId="3" fillId="0" borderId="64" xfId="0" applyFont="1" applyBorder="1" applyAlignment="1">
      <alignment vertical="center"/>
    </xf>
    <xf numFmtId="0" fontId="20" fillId="14" borderId="26" xfId="0" applyFont="1" applyFill="1" applyBorder="1" applyAlignment="1">
      <alignment vertical="center"/>
    </xf>
    <xf numFmtId="0" fontId="20" fillId="14" borderId="0" xfId="0" applyFont="1" applyFill="1" applyAlignment="1">
      <alignment vertical="center"/>
    </xf>
    <xf numFmtId="0" fontId="20" fillId="0" borderId="0" xfId="0" applyFont="1" applyAlignment="1">
      <alignment vertical="center"/>
    </xf>
    <xf numFmtId="0" fontId="22" fillId="0" borderId="37" xfId="0" applyFont="1" applyBorder="1" applyAlignment="1">
      <alignment horizontal="center"/>
    </xf>
    <xf numFmtId="49" fontId="3" fillId="4" borderId="13" xfId="0" applyNumberFormat="1" applyFont="1" applyFill="1" applyBorder="1" applyAlignment="1">
      <alignment horizontal="center" vertical="center"/>
    </xf>
    <xf numFmtId="49" fontId="3" fillId="4" borderId="33" xfId="0" applyNumberFormat="1" applyFont="1" applyFill="1" applyBorder="1" applyAlignment="1">
      <alignment horizontal="center" vertical="center"/>
    </xf>
    <xf numFmtId="0" fontId="2" fillId="0" borderId="11" xfId="0" applyFont="1" applyBorder="1" applyAlignment="1">
      <alignment vertical="center" wrapText="1"/>
    </xf>
    <xf numFmtId="49" fontId="7" fillId="4" borderId="11" xfId="0" applyNumberFormat="1" applyFont="1" applyFill="1" applyBorder="1" applyAlignment="1">
      <alignment horizontal="center" vertical="center"/>
    </xf>
    <xf numFmtId="0" fontId="22" fillId="0" borderId="1" xfId="0" applyFont="1" applyBorder="1" applyAlignment="1">
      <alignment horizontal="center"/>
    </xf>
    <xf numFmtId="0" fontId="22" fillId="0" borderId="9" xfId="0" applyFont="1" applyBorder="1" applyAlignment="1">
      <alignment horizontal="center"/>
    </xf>
    <xf numFmtId="0" fontId="0" fillId="0" borderId="43" xfId="0" applyBorder="1"/>
    <xf numFmtId="0" fontId="0" fillId="0" borderId="40" xfId="0" applyBorder="1" applyAlignment="1">
      <alignment wrapText="1"/>
    </xf>
    <xf numFmtId="0" fontId="0" fillId="0" borderId="40" xfId="0" applyBorder="1"/>
    <xf numFmtId="0" fontId="2" fillId="0" borderId="0" xfId="0" applyFont="1" applyAlignment="1">
      <alignment horizontal="center"/>
    </xf>
    <xf numFmtId="49" fontId="7" fillId="0" borderId="26" xfId="0" applyNumberFormat="1" applyFont="1" applyBorder="1" applyAlignment="1">
      <alignment horizontal="center" vertical="center"/>
    </xf>
    <xf numFmtId="0" fontId="2" fillId="0" borderId="0" xfId="0" applyFont="1" applyAlignment="1">
      <alignment vertical="center" wrapText="1"/>
    </xf>
    <xf numFmtId="37" fontId="19" fillId="0" borderId="0" xfId="0" applyNumberFormat="1" applyFont="1"/>
    <xf numFmtId="37" fontId="7" fillId="0" borderId="0" xfId="0" applyNumberFormat="1" applyFont="1"/>
    <xf numFmtId="0" fontId="40" fillId="0" borderId="0" xfId="0" applyFont="1" applyAlignment="1">
      <alignment horizontal="left" vertical="center"/>
    </xf>
    <xf numFmtId="49" fontId="4" fillId="4" borderId="44" xfId="0" applyNumberFormat="1" applyFont="1" applyFill="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 fillId="0" borderId="18" xfId="0" applyFont="1" applyBorder="1"/>
    <xf numFmtId="37" fontId="7" fillId="18" borderId="15" xfId="0" applyNumberFormat="1" applyFont="1" applyFill="1" applyBorder="1" applyAlignment="1">
      <alignment horizontal="right" vertical="center"/>
    </xf>
    <xf numFmtId="37" fontId="7" fillId="18" borderId="12" xfId="0" applyNumberFormat="1" applyFont="1" applyFill="1" applyBorder="1" applyAlignment="1">
      <alignment horizontal="right" vertical="center"/>
    </xf>
    <xf numFmtId="37" fontId="7" fillId="18" borderId="15" xfId="0" applyNumberFormat="1" applyFont="1" applyFill="1" applyBorder="1" applyAlignment="1">
      <alignment horizontal="center" vertical="center"/>
    </xf>
    <xf numFmtId="37" fontId="7" fillId="18" borderId="12" xfId="0" applyNumberFormat="1" applyFont="1" applyFill="1" applyBorder="1" applyAlignment="1">
      <alignment horizontal="center" vertical="center"/>
    </xf>
    <xf numFmtId="0" fontId="2" fillId="0" borderId="0" xfId="0" applyFont="1" applyAlignment="1">
      <alignment horizontal="left"/>
    </xf>
    <xf numFmtId="0" fontId="0" fillId="0" borderId="0" xfId="0" applyAlignment="1">
      <alignment horizontal="left"/>
    </xf>
    <xf numFmtId="0" fontId="8" fillId="0" borderId="1" xfId="0" applyFont="1" applyBorder="1" applyAlignment="1">
      <alignment horizontal="center"/>
    </xf>
    <xf numFmtId="0" fontId="7" fillId="0" borderId="11" xfId="0" applyFont="1" applyBorder="1" applyAlignment="1">
      <alignment vertical="center"/>
    </xf>
    <xf numFmtId="0" fontId="7" fillId="0" borderId="11" xfId="0" applyFont="1" applyBorder="1" applyAlignment="1">
      <alignment horizontal="center" vertical="center"/>
    </xf>
    <xf numFmtId="0" fontId="7" fillId="0" borderId="11" xfId="0" applyFont="1" applyBorder="1" applyAlignment="1">
      <alignment horizontal="center"/>
    </xf>
    <xf numFmtId="0" fontId="8" fillId="0" borderId="9" xfId="0" applyFont="1" applyBorder="1" applyAlignment="1">
      <alignment horizontal="center"/>
    </xf>
    <xf numFmtId="0" fontId="22" fillId="0" borderId="11" xfId="0" applyFont="1" applyBorder="1" applyAlignment="1">
      <alignment vertical="center"/>
    </xf>
    <xf numFmtId="0" fontId="2" fillId="0" borderId="11" xfId="0" applyFont="1" applyBorder="1" applyAlignment="1">
      <alignment horizontal="center" vertical="center"/>
    </xf>
    <xf numFmtId="165" fontId="3" fillId="0" borderId="3" xfId="0" applyNumberFormat="1" applyFont="1" applyBorder="1" applyAlignment="1">
      <alignment horizontal="center"/>
    </xf>
    <xf numFmtId="165" fontId="3" fillId="0" borderId="66" xfId="0" applyNumberFormat="1" applyFont="1" applyBorder="1" applyAlignment="1">
      <alignment horizontal="center"/>
    </xf>
    <xf numFmtId="165" fontId="3" fillId="0" borderId="5" xfId="0" applyNumberFormat="1" applyFont="1" applyBorder="1" applyAlignment="1">
      <alignment horizontal="center"/>
    </xf>
    <xf numFmtId="165" fontId="3" fillId="0" borderId="7" xfId="0" applyNumberFormat="1" applyFont="1" applyBorder="1" applyAlignment="1">
      <alignment horizontal="center"/>
    </xf>
    <xf numFmtId="0" fontId="7" fillId="0" borderId="10" xfId="0" applyFont="1" applyBorder="1" applyAlignment="1">
      <alignment horizontal="center"/>
    </xf>
    <xf numFmtId="165" fontId="22" fillId="0" borderId="17" xfId="0" applyNumberFormat="1" applyFont="1" applyBorder="1" applyAlignment="1">
      <alignment horizontal="center"/>
    </xf>
    <xf numFmtId="0" fontId="22" fillId="0" borderId="16" xfId="0" applyFont="1" applyBorder="1" applyAlignment="1">
      <alignment vertical="center"/>
    </xf>
    <xf numFmtId="0" fontId="3" fillId="0" borderId="9" xfId="0" applyFont="1" applyBorder="1"/>
    <xf numFmtId="0" fontId="7" fillId="0" borderId="37" xfId="0" applyFont="1" applyBorder="1" applyAlignment="1">
      <alignment horizontal="center"/>
    </xf>
    <xf numFmtId="0" fontId="0" fillId="0" borderId="39" xfId="0" applyBorder="1"/>
    <xf numFmtId="0" fontId="0" fillId="0" borderId="11" xfId="0" applyBorder="1"/>
    <xf numFmtId="0" fontId="3" fillId="0" borderId="1" xfId="0" applyFont="1" applyBorder="1" applyAlignment="1">
      <alignment vertical="center" wrapText="1"/>
    </xf>
    <xf numFmtId="0" fontId="3" fillId="0" borderId="4" xfId="0" applyFont="1" applyBorder="1" applyAlignment="1">
      <alignment vertical="center"/>
    </xf>
    <xf numFmtId="0" fontId="0" fillId="4" borderId="1" xfId="0" applyFill="1" applyBorder="1" applyAlignment="1">
      <alignment horizontal="center"/>
    </xf>
    <xf numFmtId="49" fontId="0" fillId="4" borderId="1" xfId="0" applyNumberFormat="1" applyFill="1" applyBorder="1" applyAlignment="1">
      <alignment horizontal="center"/>
    </xf>
    <xf numFmtId="2" fontId="0" fillId="4" borderId="1" xfId="0" applyNumberFormat="1" applyFill="1" applyBorder="1" applyAlignment="1">
      <alignment horizontal="center"/>
    </xf>
    <xf numFmtId="0" fontId="0" fillId="4" borderId="1" xfId="0" applyFill="1" applyBorder="1" applyAlignment="1">
      <alignment horizontal="center" vertical="center"/>
    </xf>
    <xf numFmtId="49" fontId="0" fillId="4" borderId="4" xfId="0" applyNumberFormat="1" applyFill="1" applyBorder="1" applyAlignment="1">
      <alignment horizontal="center" vertical="center"/>
    </xf>
    <xf numFmtId="0" fontId="3" fillId="0" borderId="9" xfId="0" applyFont="1" applyBorder="1" applyAlignment="1">
      <alignment vertical="center" wrapText="1"/>
    </xf>
    <xf numFmtId="0" fontId="3" fillId="0" borderId="8" xfId="0" applyFont="1" applyBorder="1" applyAlignment="1">
      <alignment vertical="center" wrapText="1"/>
    </xf>
    <xf numFmtId="0" fontId="16" fillId="5" borderId="11" xfId="0" applyFont="1" applyFill="1" applyBorder="1" applyAlignment="1">
      <alignment vertical="center" wrapText="1"/>
    </xf>
    <xf numFmtId="0" fontId="3" fillId="0" borderId="4" xfId="0" applyFont="1" applyBorder="1" applyAlignment="1">
      <alignment vertical="center" wrapText="1"/>
    </xf>
    <xf numFmtId="0" fontId="0" fillId="0" borderId="0" xfId="0" applyAlignment="1">
      <alignment wrapText="1"/>
    </xf>
    <xf numFmtId="14" fontId="3" fillId="3" borderId="37" xfId="0" applyNumberFormat="1" applyFont="1" applyFill="1" applyBorder="1"/>
    <xf numFmtId="0" fontId="0" fillId="0" borderId="11" xfId="0" applyBorder="1" applyAlignment="1">
      <alignmen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20" fillId="14" borderId="44" xfId="0" applyFont="1" applyFill="1" applyBorder="1" applyAlignment="1">
      <alignment horizontal="left" vertical="center"/>
    </xf>
    <xf numFmtId="0" fontId="20" fillId="14" borderId="25" xfId="0" applyFont="1" applyFill="1" applyBorder="1" applyAlignment="1">
      <alignment horizontal="left" vertical="center"/>
    </xf>
    <xf numFmtId="49" fontId="3" fillId="4" borderId="35" xfId="0" applyNumberFormat="1" applyFont="1" applyFill="1" applyBorder="1" applyAlignment="1">
      <alignment horizontal="center" vertical="center"/>
    </xf>
    <xf numFmtId="0" fontId="0" fillId="0" borderId="1" xfId="0" applyBorder="1" applyAlignment="1">
      <alignment horizontal="left" vertical="center" wrapText="1"/>
    </xf>
    <xf numFmtId="0" fontId="20" fillId="14" borderId="7" xfId="0" applyFont="1" applyFill="1"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10" fillId="0" borderId="25" xfId="0" applyFont="1" applyBorder="1" applyAlignment="1">
      <alignment horizontal="left" vertical="center"/>
    </xf>
    <xf numFmtId="0" fontId="42" fillId="0" borderId="0" xfId="0" applyFont="1" applyAlignment="1">
      <alignment horizontal="left" vertical="center"/>
    </xf>
    <xf numFmtId="0" fontId="10" fillId="0" borderId="27" xfId="0" applyFont="1" applyBorder="1" applyAlignment="1">
      <alignment horizontal="left" vertical="center"/>
    </xf>
    <xf numFmtId="0" fontId="42" fillId="0" borderId="27" xfId="0" applyFont="1" applyBorder="1" applyAlignment="1">
      <alignment horizontal="left" vertical="center"/>
    </xf>
    <xf numFmtId="0" fontId="42" fillId="0" borderId="20" xfId="0" applyFont="1" applyBorder="1" applyAlignment="1">
      <alignment horizontal="left" vertical="center"/>
    </xf>
    <xf numFmtId="49" fontId="0" fillId="4" borderId="11" xfId="0" applyNumberFormat="1" applyFill="1" applyBorder="1" applyAlignment="1">
      <alignment horizontal="center" vertical="center"/>
    </xf>
    <xf numFmtId="37" fontId="7" fillId="12" borderId="33" xfId="0" applyNumberFormat="1" applyFont="1" applyFill="1" applyBorder="1" applyAlignment="1">
      <alignment horizontal="right" vertical="center"/>
    </xf>
    <xf numFmtId="0" fontId="0" fillId="0" borderId="31" xfId="0" applyBorder="1"/>
    <xf numFmtId="37" fontId="7" fillId="12" borderId="11" xfId="0" applyNumberFormat="1" applyFont="1" applyFill="1" applyBorder="1" applyAlignment="1">
      <alignment horizontal="right" vertical="center"/>
    </xf>
    <xf numFmtId="0" fontId="0" fillId="0" borderId="35" xfId="0" applyBorder="1"/>
    <xf numFmtId="0" fontId="0" fillId="0" borderId="31" xfId="0" applyBorder="1" applyAlignment="1">
      <alignment vertical="center"/>
    </xf>
    <xf numFmtId="0" fontId="31" fillId="0" borderId="0" xfId="4"/>
    <xf numFmtId="0" fontId="0" fillId="0" borderId="26" xfId="0" applyBorder="1"/>
    <xf numFmtId="0" fontId="0" fillId="0" borderId="21" xfId="0" applyBorder="1"/>
    <xf numFmtId="0" fontId="0" fillId="0" borderId="56" xfId="0" applyBorder="1"/>
    <xf numFmtId="0" fontId="0" fillId="0" borderId="50" xfId="0" applyBorder="1"/>
    <xf numFmtId="0" fontId="0" fillId="0" borderId="49" xfId="0" applyBorder="1"/>
    <xf numFmtId="0" fontId="0" fillId="3" borderId="62" xfId="0" applyFill="1" applyBorder="1" applyAlignment="1">
      <alignment horizontal="center"/>
    </xf>
    <xf numFmtId="0" fontId="0" fillId="3" borderId="24" xfId="0" applyFill="1" applyBorder="1" applyAlignment="1">
      <alignment horizontal="center"/>
    </xf>
    <xf numFmtId="0" fontId="0" fillId="3" borderId="58" xfId="0" applyFill="1" applyBorder="1" applyAlignment="1">
      <alignment horizontal="center"/>
    </xf>
    <xf numFmtId="0" fontId="0" fillId="3" borderId="29" xfId="0" applyFill="1" applyBorder="1" applyAlignment="1">
      <alignment horizontal="center"/>
    </xf>
    <xf numFmtId="0" fontId="0" fillId="0" borderId="1" xfId="0" applyBorder="1" applyAlignment="1">
      <alignment horizontal="left" vertical="center"/>
    </xf>
    <xf numFmtId="37" fontId="8" fillId="6" borderId="1" xfId="0" applyNumberFormat="1" applyFont="1" applyFill="1" applyBorder="1" applyAlignment="1">
      <alignment horizontal="center" vertical="center"/>
    </xf>
    <xf numFmtId="49" fontId="8" fillId="7" borderId="1" xfId="1" applyNumberFormat="1" applyFont="1" applyFill="1" applyBorder="1" applyAlignment="1">
      <alignment horizontal="center" vertical="center" wrapText="1"/>
    </xf>
    <xf numFmtId="37" fontId="8" fillId="8" borderId="1" xfId="1" applyNumberFormat="1" applyFont="1" applyFill="1" applyBorder="1" applyAlignment="1">
      <alignment horizontal="center" vertical="center" wrapText="1"/>
    </xf>
    <xf numFmtId="0" fontId="0" fillId="0" borderId="3" xfId="0" applyBorder="1" applyAlignment="1">
      <alignment horizontal="left" vertical="center"/>
    </xf>
    <xf numFmtId="37" fontId="8" fillId="9" borderId="9" xfId="1" applyNumberFormat="1" applyFont="1" applyFill="1" applyBorder="1" applyAlignment="1">
      <alignment horizontal="center" vertical="center" wrapText="1"/>
    </xf>
    <xf numFmtId="0" fontId="33" fillId="0" borderId="0" xfId="0" applyFont="1"/>
    <xf numFmtId="0" fontId="43" fillId="0" borderId="0" xfId="0" applyFont="1"/>
    <xf numFmtId="0" fontId="0" fillId="0" borderId="40" xfId="0" quotePrefix="1" applyBorder="1" applyAlignment="1">
      <alignment horizontal="center"/>
    </xf>
    <xf numFmtId="38" fontId="8" fillId="3" borderId="32" xfId="0" applyNumberFormat="1" applyFont="1" applyFill="1" applyBorder="1"/>
    <xf numFmtId="0" fontId="0" fillId="0" borderId="41" xfId="0" quotePrefix="1" applyBorder="1" applyAlignment="1">
      <alignment horizontal="center"/>
    </xf>
    <xf numFmtId="38" fontId="8" fillId="3" borderId="38" xfId="0" applyNumberFormat="1" applyFont="1" applyFill="1" applyBorder="1"/>
    <xf numFmtId="10" fontId="8" fillId="3" borderId="32" xfId="0" applyNumberFormat="1" applyFont="1" applyFill="1" applyBorder="1"/>
    <xf numFmtId="0" fontId="0" fillId="0" borderId="47" xfId="0" applyBorder="1" applyAlignment="1">
      <alignment horizontal="center"/>
    </xf>
    <xf numFmtId="38" fontId="8" fillId="3" borderId="31" xfId="0" applyNumberFormat="1" applyFont="1" applyFill="1" applyBorder="1"/>
    <xf numFmtId="10" fontId="8" fillId="3" borderId="31" xfId="0" applyNumberFormat="1" applyFont="1" applyFill="1" applyBorder="1"/>
    <xf numFmtId="0" fontId="0" fillId="0" borderId="41" xfId="0" applyBorder="1" applyAlignment="1">
      <alignment horizontal="center"/>
    </xf>
    <xf numFmtId="10" fontId="8" fillId="3" borderId="38" xfId="0" applyNumberFormat="1" applyFont="1" applyFill="1" applyBorder="1"/>
    <xf numFmtId="10" fontId="7" fillId="6" borderId="32" xfId="0" applyNumberFormat="1" applyFont="1" applyFill="1" applyBorder="1"/>
    <xf numFmtId="0" fontId="0" fillId="0" borderId="58" xfId="0" applyBorder="1" applyAlignment="1">
      <alignment horizontal="center"/>
    </xf>
    <xf numFmtId="10" fontId="7" fillId="6" borderId="38" xfId="0" applyNumberFormat="1" applyFont="1" applyFill="1" applyBorder="1"/>
    <xf numFmtId="0" fontId="8" fillId="4" borderId="31" xfId="0" applyFont="1" applyFill="1" applyBorder="1" applyAlignment="1">
      <alignment horizontal="center" vertical="center"/>
    </xf>
    <xf numFmtId="37" fontId="7" fillId="0" borderId="32" xfId="0" applyNumberFormat="1" applyFont="1" applyBorder="1" applyAlignment="1">
      <alignment horizontal="center" vertical="center" wrapText="1"/>
    </xf>
    <xf numFmtId="165" fontId="44" fillId="4" borderId="32" xfId="0" applyNumberFormat="1" applyFont="1" applyFill="1" applyBorder="1" applyAlignment="1">
      <alignment horizontal="center" vertical="center"/>
    </xf>
    <xf numFmtId="0" fontId="45" fillId="0" borderId="32" xfId="0" applyFont="1" applyBorder="1" applyAlignment="1">
      <alignment vertical="center"/>
    </xf>
    <xf numFmtId="37" fontId="8" fillId="3" borderId="33" xfId="0" applyNumberFormat="1" applyFont="1" applyFill="1" applyBorder="1" applyAlignment="1" applyProtection="1">
      <alignment vertical="center"/>
      <protection locked="0"/>
    </xf>
    <xf numFmtId="165" fontId="44" fillId="4" borderId="31" xfId="0" applyNumberFormat="1" applyFont="1" applyFill="1" applyBorder="1" applyAlignment="1">
      <alignment horizontal="center" vertical="center"/>
    </xf>
    <xf numFmtId="0" fontId="45" fillId="0" borderId="31" xfId="0" applyFont="1" applyBorder="1" applyAlignment="1">
      <alignment vertical="center"/>
    </xf>
    <xf numFmtId="37" fontId="8" fillId="3" borderId="34" xfId="0" applyNumberFormat="1" applyFont="1" applyFill="1" applyBorder="1" applyAlignment="1" applyProtection="1">
      <alignment vertical="center"/>
      <protection locked="0"/>
    </xf>
    <xf numFmtId="165" fontId="44" fillId="4" borderId="33" xfId="0" applyNumberFormat="1" applyFont="1" applyFill="1" applyBorder="1" applyAlignment="1">
      <alignment horizontal="center" vertical="center"/>
    </xf>
    <xf numFmtId="0" fontId="45" fillId="0" borderId="33" xfId="0" applyFont="1" applyBorder="1" applyAlignment="1">
      <alignment vertical="center"/>
    </xf>
    <xf numFmtId="2" fontId="44" fillId="4" borderId="32" xfId="0" applyNumberFormat="1" applyFont="1" applyFill="1" applyBorder="1" applyAlignment="1">
      <alignment horizontal="center" vertical="center"/>
    </xf>
    <xf numFmtId="0" fontId="8" fillId="4" borderId="34" xfId="0" applyFont="1" applyFill="1" applyBorder="1" applyAlignment="1">
      <alignment horizontal="center" vertical="center"/>
    </xf>
    <xf numFmtId="0" fontId="16" fillId="0" borderId="33" xfId="0" applyFont="1" applyBorder="1" applyAlignment="1">
      <alignment horizontal="center" vertical="center" wrapText="1"/>
    </xf>
    <xf numFmtId="37" fontId="8" fillId="3" borderId="32" xfId="0" applyNumberFormat="1" applyFont="1" applyFill="1" applyBorder="1" applyAlignment="1" applyProtection="1">
      <alignment vertical="center"/>
      <protection locked="0"/>
    </xf>
    <xf numFmtId="2" fontId="44" fillId="4" borderId="31" xfId="0" applyNumberFormat="1" applyFont="1" applyFill="1" applyBorder="1" applyAlignment="1">
      <alignment horizontal="center" vertical="center"/>
    </xf>
    <xf numFmtId="166" fontId="47" fillId="4" borderId="11" xfId="0" applyNumberFormat="1" applyFont="1" applyFill="1" applyBorder="1" applyAlignment="1">
      <alignment horizontal="center" vertical="center"/>
    </xf>
    <xf numFmtId="165" fontId="47" fillId="4" borderId="11" xfId="0" applyNumberFormat="1" applyFont="1" applyFill="1" applyBorder="1" applyAlignment="1">
      <alignment horizontal="center" vertical="center"/>
    </xf>
    <xf numFmtId="0" fontId="48" fillId="0" borderId="11" xfId="0" applyFont="1" applyBorder="1" applyAlignment="1">
      <alignment vertical="center"/>
    </xf>
    <xf numFmtId="37" fontId="7" fillId="6" borderId="11" xfId="0" applyNumberFormat="1" applyFont="1" applyFill="1" applyBorder="1" applyAlignment="1">
      <alignment vertical="center"/>
    </xf>
    <xf numFmtId="2" fontId="44" fillId="4" borderId="11" xfId="0" applyNumberFormat="1" applyFont="1" applyFill="1" applyBorder="1" applyAlignment="1">
      <alignment horizontal="center" vertical="center"/>
    </xf>
    <xf numFmtId="37" fontId="7" fillId="6" borderId="38" xfId="0" applyNumberFormat="1" applyFont="1" applyFill="1" applyBorder="1" applyAlignment="1">
      <alignment vertical="center"/>
    </xf>
    <xf numFmtId="165" fontId="47" fillId="4" borderId="42" xfId="0" applyNumberFormat="1" applyFont="1" applyFill="1" applyBorder="1" applyAlignment="1">
      <alignment horizontal="center" vertical="center"/>
    </xf>
    <xf numFmtId="0" fontId="48" fillId="0" borderId="42" xfId="0" applyFont="1" applyBorder="1" applyAlignment="1">
      <alignment vertical="center"/>
    </xf>
    <xf numFmtId="49" fontId="48" fillId="4" borderId="11" xfId="0" applyNumberFormat="1" applyFont="1" applyFill="1" applyBorder="1" applyAlignment="1">
      <alignment horizontal="center" vertical="center"/>
    </xf>
    <xf numFmtId="0" fontId="38" fillId="14" borderId="7" xfId="0" applyFont="1" applyFill="1" applyBorder="1" applyAlignment="1">
      <alignment horizontal="left" vertical="center"/>
    </xf>
    <xf numFmtId="0" fontId="38" fillId="14" borderId="13" xfId="0" applyFont="1" applyFill="1" applyBorder="1" applyAlignment="1">
      <alignment horizontal="left" vertical="center"/>
    </xf>
    <xf numFmtId="0" fontId="2" fillId="4" borderId="24" xfId="0" applyFont="1" applyFill="1" applyBorder="1" applyAlignment="1">
      <alignment horizontal="center"/>
    </xf>
    <xf numFmtId="2" fontId="44" fillId="4" borderId="28" xfId="0" applyNumberFormat="1" applyFont="1" applyFill="1" applyBorder="1" applyAlignment="1">
      <alignment horizontal="center" vertical="center"/>
    </xf>
    <xf numFmtId="0" fontId="16" fillId="0" borderId="31" xfId="0" applyFont="1" applyBorder="1" applyAlignment="1">
      <alignment horizontal="center" vertical="center" wrapText="1"/>
    </xf>
    <xf numFmtId="37" fontId="7" fillId="0" borderId="31" xfId="0" applyNumberFormat="1" applyFont="1" applyBorder="1" applyAlignment="1">
      <alignment horizontal="center" vertical="center" wrapText="1"/>
    </xf>
    <xf numFmtId="165" fontId="46" fillId="16" borderId="18" xfId="0" applyNumberFormat="1" applyFont="1" applyFill="1" applyBorder="1" applyAlignment="1">
      <alignment horizontal="left" vertical="center"/>
    </xf>
    <xf numFmtId="165" fontId="44" fillId="16" borderId="15" xfId="0" applyNumberFormat="1" applyFont="1" applyFill="1" applyBorder="1" applyAlignment="1">
      <alignment horizontal="center" vertical="center"/>
    </xf>
    <xf numFmtId="0" fontId="0" fillId="16" borderId="15" xfId="0" applyFill="1" applyBorder="1"/>
    <xf numFmtId="165" fontId="44" fillId="4" borderId="29" xfId="0" applyNumberFormat="1" applyFont="1" applyFill="1" applyBorder="1" applyAlignment="1">
      <alignment horizontal="center" vertical="center"/>
    </xf>
    <xf numFmtId="37" fontId="8" fillId="3" borderId="44" xfId="0" applyNumberFormat="1" applyFont="1" applyFill="1" applyBorder="1" applyAlignment="1" applyProtection="1">
      <alignment horizontal="right" vertical="center"/>
      <protection locked="0"/>
    </xf>
    <xf numFmtId="37" fontId="7" fillId="12" borderId="13" xfId="0" applyNumberFormat="1" applyFont="1" applyFill="1" applyBorder="1" applyAlignment="1">
      <alignment horizontal="right" vertical="center"/>
    </xf>
    <xf numFmtId="37" fontId="8" fillId="6" borderId="33" xfId="0" applyNumberFormat="1" applyFont="1" applyFill="1" applyBorder="1" applyAlignment="1">
      <alignment horizontal="right" vertical="center"/>
    </xf>
    <xf numFmtId="165" fontId="44" fillId="4" borderId="28" xfId="0" applyNumberFormat="1" applyFont="1" applyFill="1" applyBorder="1" applyAlignment="1">
      <alignment horizontal="center" vertical="center"/>
    </xf>
    <xf numFmtId="37" fontId="8" fillId="3" borderId="31" xfId="0" applyNumberFormat="1" applyFont="1" applyFill="1" applyBorder="1" applyAlignment="1" applyProtection="1">
      <alignment horizontal="right" vertical="center"/>
      <protection locked="0"/>
    </xf>
    <xf numFmtId="37" fontId="8" fillId="12" borderId="36" xfId="0" applyNumberFormat="1" applyFont="1" applyFill="1" applyBorder="1" applyAlignment="1">
      <alignment horizontal="right" vertical="center"/>
    </xf>
    <xf numFmtId="37" fontId="8" fillId="9" borderId="32" xfId="1" applyNumberFormat="1" applyFont="1" applyFill="1" applyBorder="1" applyAlignment="1">
      <alignment horizontal="right" vertical="center" wrapText="1"/>
    </xf>
    <xf numFmtId="37" fontId="8" fillId="6" borderId="31" xfId="0" applyNumberFormat="1" applyFont="1" applyFill="1" applyBorder="1" applyAlignment="1">
      <alignment horizontal="right" vertical="center"/>
    </xf>
    <xf numFmtId="165" fontId="44" fillId="4" borderId="34" xfId="0" applyNumberFormat="1" applyFont="1" applyFill="1" applyBorder="1" applyAlignment="1">
      <alignment horizontal="center" vertical="center"/>
    </xf>
    <xf numFmtId="0" fontId="45" fillId="0" borderId="34" xfId="0" applyFont="1" applyBorder="1" applyAlignment="1">
      <alignment vertical="center"/>
    </xf>
    <xf numFmtId="37" fontId="8" fillId="8" borderId="72" xfId="1" applyNumberFormat="1" applyFont="1" applyFill="1" applyBorder="1" applyAlignment="1">
      <alignment horizontal="right" vertical="center" wrapText="1"/>
    </xf>
    <xf numFmtId="165" fontId="44" fillId="4" borderId="24" xfId="0" applyNumberFormat="1" applyFont="1" applyFill="1" applyBorder="1" applyAlignment="1">
      <alignment horizontal="center" vertical="center"/>
    </xf>
    <xf numFmtId="37" fontId="8" fillId="3" borderId="32" xfId="0" applyNumberFormat="1" applyFont="1" applyFill="1" applyBorder="1" applyAlignment="1" applyProtection="1">
      <alignment horizontal="right" vertical="center"/>
      <protection locked="0"/>
    </xf>
    <xf numFmtId="166" fontId="47" fillId="4" borderId="14" xfId="0" applyNumberFormat="1" applyFont="1" applyFill="1" applyBorder="1" applyAlignment="1">
      <alignment horizontal="center" vertical="center"/>
    </xf>
    <xf numFmtId="37" fontId="7" fillId="6" borderId="11" xfId="0" applyNumberFormat="1" applyFont="1" applyFill="1" applyBorder="1" applyAlignment="1">
      <alignment horizontal="right" vertical="center"/>
    </xf>
    <xf numFmtId="166" fontId="47" fillId="4" borderId="69" xfId="0" applyNumberFormat="1" applyFont="1" applyFill="1" applyBorder="1" applyAlignment="1">
      <alignment horizontal="center" vertical="center"/>
    </xf>
    <xf numFmtId="165" fontId="47" fillId="4" borderId="39" xfId="0" applyNumberFormat="1" applyFont="1" applyFill="1" applyBorder="1" applyAlignment="1">
      <alignment horizontal="center" vertical="center"/>
    </xf>
    <xf numFmtId="0" fontId="48" fillId="0" borderId="39" xfId="0" applyFont="1" applyBorder="1" applyAlignment="1">
      <alignment vertical="center"/>
    </xf>
    <xf numFmtId="37" fontId="7" fillId="6" borderId="39" xfId="0" applyNumberFormat="1" applyFont="1" applyFill="1" applyBorder="1" applyAlignment="1">
      <alignment horizontal="right" vertical="center"/>
    </xf>
    <xf numFmtId="165" fontId="44" fillId="4" borderId="30" xfId="0" applyNumberFormat="1" applyFont="1" applyFill="1" applyBorder="1" applyAlignment="1">
      <alignment horizontal="center" vertical="center"/>
    </xf>
    <xf numFmtId="37" fontId="8" fillId="3" borderId="26" xfId="0" applyNumberFormat="1" applyFont="1" applyFill="1" applyBorder="1" applyAlignment="1" applyProtection="1">
      <alignment horizontal="right" vertical="center"/>
      <protection locked="0"/>
    </xf>
    <xf numFmtId="37" fontId="7" fillId="12" borderId="21" xfId="0" applyNumberFormat="1" applyFont="1" applyFill="1" applyBorder="1" applyAlignment="1">
      <alignment horizontal="right" vertical="center"/>
    </xf>
    <xf numFmtId="37" fontId="8" fillId="6" borderId="34" xfId="0" applyNumberFormat="1" applyFont="1" applyFill="1" applyBorder="1" applyAlignment="1">
      <alignment horizontal="right" vertical="center"/>
    </xf>
    <xf numFmtId="0" fontId="0" fillId="4" borderId="11" xfId="0" applyFill="1" applyBorder="1"/>
    <xf numFmtId="2" fontId="44" fillId="4" borderId="28" xfId="0" quotePrefix="1" applyNumberFormat="1" applyFont="1" applyFill="1" applyBorder="1" applyAlignment="1">
      <alignment horizontal="center" vertical="center"/>
    </xf>
    <xf numFmtId="2" fontId="44" fillId="4" borderId="29" xfId="0" quotePrefix="1" applyNumberFormat="1" applyFont="1" applyFill="1" applyBorder="1" applyAlignment="1">
      <alignment horizontal="center" vertical="center"/>
    </xf>
    <xf numFmtId="37" fontId="12" fillId="3" borderId="6" xfId="0" applyNumberFormat="1" applyFont="1" applyFill="1" applyBorder="1" applyAlignment="1" applyProtection="1">
      <alignment horizontal="right" vertical="center"/>
      <protection locked="0"/>
    </xf>
    <xf numFmtId="37" fontId="7" fillId="12" borderId="46" xfId="0" applyNumberFormat="1" applyFont="1" applyFill="1" applyBorder="1" applyAlignment="1">
      <alignment horizontal="right" vertical="center"/>
    </xf>
    <xf numFmtId="166" fontId="47" fillId="4" borderId="39" xfId="0" applyNumberFormat="1" applyFont="1" applyFill="1" applyBorder="1" applyAlignment="1">
      <alignment horizontal="center" vertical="center"/>
    </xf>
    <xf numFmtId="2" fontId="44" fillId="4" borderId="29" xfId="0" applyNumberFormat="1" applyFont="1" applyFill="1" applyBorder="1" applyAlignment="1">
      <alignment horizontal="center" vertical="center"/>
    </xf>
    <xf numFmtId="2" fontId="44" fillId="4" borderId="24" xfId="0" applyNumberFormat="1" applyFont="1" applyFill="1" applyBorder="1" applyAlignment="1">
      <alignment horizontal="center" vertical="center"/>
    </xf>
    <xf numFmtId="37" fontId="7" fillId="12" borderId="36" xfId="0" applyNumberFormat="1" applyFont="1" applyFill="1" applyBorder="1" applyAlignment="1">
      <alignment horizontal="right" vertical="center"/>
    </xf>
    <xf numFmtId="37" fontId="8" fillId="8" borderId="45" xfId="1" applyNumberFormat="1" applyFont="1" applyFill="1" applyBorder="1" applyAlignment="1">
      <alignment horizontal="right" vertical="center" wrapText="1"/>
    </xf>
    <xf numFmtId="0" fontId="38" fillId="14" borderId="27" xfId="0" applyFont="1" applyFill="1" applyBorder="1" applyAlignment="1">
      <alignment horizontal="left" vertical="center"/>
    </xf>
    <xf numFmtId="0" fontId="38" fillId="14" borderId="20" xfId="0" applyFont="1" applyFill="1" applyBorder="1" applyAlignment="1">
      <alignment horizontal="left" vertical="center"/>
    </xf>
    <xf numFmtId="0" fontId="7" fillId="17" borderId="16" xfId="0" applyFont="1" applyFill="1" applyBorder="1" applyAlignment="1">
      <alignment horizontal="left" vertical="center"/>
    </xf>
    <xf numFmtId="0" fontId="7" fillId="17" borderId="14" xfId="0" applyFont="1" applyFill="1" applyBorder="1" applyAlignment="1">
      <alignment horizontal="left" vertical="center"/>
    </xf>
    <xf numFmtId="168" fontId="47" fillId="4" borderId="69" xfId="0" applyNumberFormat="1" applyFont="1" applyFill="1" applyBorder="1" applyAlignment="1">
      <alignment horizontal="center" vertical="center"/>
    </xf>
    <xf numFmtId="0" fontId="0" fillId="17" borderId="11" xfId="0" applyFill="1" applyBorder="1"/>
    <xf numFmtId="0" fontId="0" fillId="4" borderId="37" xfId="0" applyFill="1" applyBorder="1"/>
    <xf numFmtId="168" fontId="47" fillId="4" borderId="14" xfId="0" applyNumberFormat="1" applyFont="1" applyFill="1" applyBorder="1" applyAlignment="1">
      <alignment horizontal="center" vertical="center"/>
    </xf>
    <xf numFmtId="2" fontId="44" fillId="4" borderId="24" xfId="0" quotePrefix="1" applyNumberFormat="1" applyFont="1" applyFill="1" applyBorder="1" applyAlignment="1">
      <alignment horizontal="center" vertical="center"/>
    </xf>
    <xf numFmtId="165" fontId="44" fillId="4" borderId="45" xfId="0" applyNumberFormat="1" applyFont="1" applyFill="1" applyBorder="1" applyAlignment="1">
      <alignment horizontal="center" vertical="center"/>
    </xf>
    <xf numFmtId="0" fontId="45" fillId="0" borderId="1" xfId="0" applyFont="1" applyBorder="1" applyAlignment="1">
      <alignment vertical="center"/>
    </xf>
    <xf numFmtId="2" fontId="44" fillId="4" borderId="71" xfId="0" applyNumberFormat="1" applyFont="1" applyFill="1" applyBorder="1" applyAlignment="1">
      <alignment horizontal="center" vertical="center"/>
    </xf>
    <xf numFmtId="0" fontId="45" fillId="0" borderId="37" xfId="0" applyFont="1" applyBorder="1" applyAlignment="1">
      <alignment vertical="center"/>
    </xf>
    <xf numFmtId="0" fontId="8" fillId="4" borderId="11" xfId="0" applyFont="1" applyFill="1" applyBorder="1" applyAlignment="1">
      <alignment horizontal="center" vertical="center"/>
    </xf>
    <xf numFmtId="0" fontId="16" fillId="0" borderId="11" xfId="0" applyFont="1" applyBorder="1" applyAlignment="1">
      <alignment horizontal="center" vertical="center" wrapText="1"/>
    </xf>
    <xf numFmtId="0" fontId="45" fillId="0" borderId="35" xfId="0" applyFont="1" applyBorder="1" applyAlignment="1">
      <alignment vertical="center"/>
    </xf>
    <xf numFmtId="37" fontId="8" fillId="8" borderId="32" xfId="1" applyNumberFormat="1" applyFont="1" applyFill="1" applyBorder="1" applyAlignment="1">
      <alignment horizontal="right" vertical="center" wrapText="1"/>
    </xf>
    <xf numFmtId="37" fontId="8" fillId="3" borderId="33" xfId="0" applyNumberFormat="1" applyFont="1" applyFill="1" applyBorder="1" applyAlignment="1" applyProtection="1">
      <alignment horizontal="right" vertical="center"/>
      <protection locked="0"/>
    </xf>
    <xf numFmtId="37" fontId="7" fillId="6" borderId="38" xfId="0" applyNumberFormat="1" applyFont="1" applyFill="1" applyBorder="1" applyAlignment="1">
      <alignment horizontal="right" vertical="center"/>
    </xf>
    <xf numFmtId="166" fontId="47" fillId="4" borderId="14" xfId="0" quotePrefix="1" applyNumberFormat="1" applyFont="1" applyFill="1" applyBorder="1" applyAlignment="1">
      <alignment horizontal="center" vertical="center"/>
    </xf>
    <xf numFmtId="166" fontId="47" fillId="4" borderId="69" xfId="0" quotePrefix="1" applyNumberFormat="1" applyFont="1" applyFill="1" applyBorder="1" applyAlignment="1">
      <alignment horizontal="center" vertical="center"/>
    </xf>
    <xf numFmtId="165" fontId="46" fillId="16" borderId="15" xfId="0" applyNumberFormat="1" applyFont="1" applyFill="1" applyBorder="1" applyAlignment="1">
      <alignment horizontal="left" vertical="center"/>
    </xf>
    <xf numFmtId="165" fontId="44" fillId="4" borderId="1" xfId="0" applyNumberFormat="1" applyFont="1" applyFill="1" applyBorder="1" applyAlignment="1">
      <alignment horizontal="center" vertical="center"/>
    </xf>
    <xf numFmtId="0" fontId="45" fillId="0" borderId="46" xfId="0" applyFont="1" applyBorder="1" applyAlignment="1">
      <alignment vertical="center"/>
    </xf>
    <xf numFmtId="166" fontId="44" fillId="4" borderId="24" xfId="0" applyNumberFormat="1" applyFont="1" applyFill="1" applyBorder="1" applyAlignment="1">
      <alignment horizontal="center" vertical="center"/>
    </xf>
    <xf numFmtId="166" fontId="44" fillId="4" borderId="28" xfId="0" applyNumberFormat="1" applyFont="1" applyFill="1" applyBorder="1" applyAlignment="1">
      <alignment horizontal="center" vertical="center"/>
    </xf>
    <xf numFmtId="1" fontId="47" fillId="4" borderId="14" xfId="0" applyNumberFormat="1" applyFont="1" applyFill="1" applyBorder="1" applyAlignment="1">
      <alignment horizontal="center" vertical="center"/>
    </xf>
    <xf numFmtId="0" fontId="2" fillId="4" borderId="28" xfId="0" applyFont="1" applyFill="1" applyBorder="1" applyAlignment="1">
      <alignment horizontal="center"/>
    </xf>
    <xf numFmtId="0" fontId="0" fillId="4" borderId="31" xfId="0" applyFill="1" applyBorder="1" applyAlignment="1">
      <alignment horizontal="center"/>
    </xf>
    <xf numFmtId="0" fontId="8" fillId="4" borderId="39" xfId="0" applyFont="1" applyFill="1" applyBorder="1" applyAlignment="1">
      <alignment horizontal="center" vertical="center"/>
    </xf>
    <xf numFmtId="37" fontId="7" fillId="0" borderId="11" xfId="0" applyNumberFormat="1" applyFont="1" applyBorder="1" applyAlignment="1">
      <alignment horizontal="center" vertical="center" wrapText="1"/>
    </xf>
    <xf numFmtId="165" fontId="44" fillId="4" borderId="8" xfId="0" applyNumberFormat="1" applyFont="1" applyFill="1" applyBorder="1" applyAlignment="1">
      <alignment horizontal="center" vertical="center"/>
    </xf>
    <xf numFmtId="165" fontId="8" fillId="4" borderId="32" xfId="0" applyNumberFormat="1" applyFont="1" applyFill="1" applyBorder="1" applyAlignment="1">
      <alignment horizontal="center" vertical="center"/>
    </xf>
    <xf numFmtId="0" fontId="9" fillId="0" borderId="7" xfId="0" applyFont="1" applyBorder="1" applyAlignment="1">
      <alignment horizontal="left" vertical="center" wrapText="1"/>
    </xf>
    <xf numFmtId="37" fontId="8" fillId="8" borderId="33" xfId="1" applyNumberFormat="1" applyFont="1" applyFill="1" applyBorder="1" applyAlignment="1">
      <alignment horizontal="right" vertical="center" wrapText="1"/>
    </xf>
    <xf numFmtId="165" fontId="44" fillId="4" borderId="4" xfId="0" applyNumberFormat="1" applyFont="1" applyFill="1" applyBorder="1" applyAlignment="1">
      <alignment horizontal="center" vertical="center"/>
    </xf>
    <xf numFmtId="0" fontId="9" fillId="0" borderId="21" xfId="0" applyFont="1" applyBorder="1" applyAlignment="1">
      <alignment horizontal="left" vertical="center" wrapText="1"/>
    </xf>
    <xf numFmtId="165" fontId="44" fillId="4" borderId="64" xfId="0" applyNumberFormat="1" applyFont="1" applyFill="1" applyBorder="1" applyAlignment="1">
      <alignment horizontal="center" vertical="center"/>
    </xf>
    <xf numFmtId="165" fontId="8" fillId="4" borderId="34" xfId="0" applyNumberFormat="1" applyFont="1" applyFill="1" applyBorder="1" applyAlignment="1">
      <alignment horizontal="center" vertical="center"/>
    </xf>
    <xf numFmtId="0" fontId="9" fillId="0" borderId="65" xfId="0" applyFont="1" applyBorder="1" applyAlignment="1">
      <alignment horizontal="left" vertical="center" wrapText="1"/>
    </xf>
    <xf numFmtId="37" fontId="8" fillId="8" borderId="31" xfId="1" applyNumberFormat="1" applyFont="1" applyFill="1" applyBorder="1" applyAlignment="1">
      <alignment horizontal="right" vertical="center" wrapText="1"/>
    </xf>
    <xf numFmtId="165" fontId="7" fillId="4" borderId="11" xfId="0" applyNumberFormat="1" applyFont="1" applyFill="1" applyBorder="1" applyAlignment="1">
      <alignment horizontal="center" vertical="center"/>
    </xf>
    <xf numFmtId="0" fontId="16" fillId="0" borderId="11" xfId="0" applyFont="1" applyBorder="1" applyAlignment="1">
      <alignment horizontal="left" vertical="center" wrapText="1"/>
    </xf>
    <xf numFmtId="165" fontId="44" fillId="4" borderId="33" xfId="0" quotePrefix="1" applyNumberFormat="1" applyFont="1" applyFill="1" applyBorder="1" applyAlignment="1">
      <alignment horizontal="center" vertical="center"/>
    </xf>
    <xf numFmtId="0" fontId="45" fillId="0" borderId="45" xfId="0" applyFont="1" applyBorder="1" applyAlignment="1">
      <alignment vertical="center"/>
    </xf>
    <xf numFmtId="165" fontId="44" fillId="4" borderId="24" xfId="0" quotePrefix="1" applyNumberFormat="1" applyFont="1" applyFill="1" applyBorder="1" applyAlignment="1">
      <alignment horizontal="center" vertical="center"/>
    </xf>
    <xf numFmtId="0" fontId="2" fillId="4" borderId="32" xfId="0" applyFont="1" applyFill="1" applyBorder="1" applyAlignment="1">
      <alignment horizontal="center"/>
    </xf>
    <xf numFmtId="0" fontId="44" fillId="4" borderId="32" xfId="0" applyFont="1" applyFill="1" applyBorder="1" applyAlignment="1">
      <alignment horizontal="center" vertical="center"/>
    </xf>
    <xf numFmtId="0" fontId="44" fillId="4" borderId="32" xfId="0" quotePrefix="1" applyFont="1" applyFill="1" applyBorder="1" applyAlignment="1">
      <alignment horizontal="center" vertical="center"/>
    </xf>
    <xf numFmtId="0" fontId="44" fillId="4" borderId="38" xfId="0" applyFont="1" applyFill="1" applyBorder="1" applyAlignment="1">
      <alignment horizontal="center" vertical="center"/>
    </xf>
    <xf numFmtId="0" fontId="44" fillId="4" borderId="38" xfId="0" quotePrefix="1" applyFont="1" applyFill="1" applyBorder="1" applyAlignment="1">
      <alignment horizontal="center" vertical="center"/>
    </xf>
    <xf numFmtId="0" fontId="45" fillId="0" borderId="38" xfId="0" applyFont="1" applyBorder="1" applyAlignment="1">
      <alignment vertical="center"/>
    </xf>
    <xf numFmtId="0" fontId="47" fillId="4" borderId="11" xfId="0" quotePrefix="1" applyFont="1" applyFill="1" applyBorder="1" applyAlignment="1">
      <alignment horizontal="center" vertical="center"/>
    </xf>
    <xf numFmtId="0" fontId="44" fillId="4" borderId="31" xfId="0" applyFont="1" applyFill="1" applyBorder="1" applyAlignment="1">
      <alignment horizontal="center" vertical="center"/>
    </xf>
    <xf numFmtId="0" fontId="47" fillId="4" borderId="38" xfId="0" quotePrefix="1" applyFont="1" applyFill="1" applyBorder="1" applyAlignment="1">
      <alignment horizontal="center" vertical="center"/>
    </xf>
    <xf numFmtId="0" fontId="0" fillId="0" borderId="33" xfId="0" applyBorder="1"/>
    <xf numFmtId="165" fontId="44" fillId="4" borderId="32" xfId="0" quotePrefix="1" applyNumberFormat="1" applyFont="1" applyFill="1" applyBorder="1" applyAlignment="1">
      <alignment horizontal="center" vertical="center"/>
    </xf>
    <xf numFmtId="49" fontId="48" fillId="4" borderId="11" xfId="0" quotePrefix="1" applyNumberFormat="1" applyFont="1" applyFill="1" applyBorder="1" applyAlignment="1">
      <alignment horizontal="center" vertical="center"/>
    </xf>
    <xf numFmtId="37" fontId="7" fillId="6" borderId="11" xfId="0" applyNumberFormat="1" applyFont="1" applyFill="1" applyBorder="1"/>
    <xf numFmtId="0" fontId="2" fillId="4" borderId="32" xfId="0" applyFont="1" applyFill="1" applyBorder="1" applyAlignment="1">
      <alignment horizontal="center" wrapText="1"/>
    </xf>
    <xf numFmtId="0" fontId="2" fillId="0" borderId="37" xfId="0" applyFont="1" applyBorder="1" applyAlignment="1">
      <alignment horizontal="center"/>
    </xf>
    <xf numFmtId="0" fontId="0" fillId="0" borderId="61" xfId="0" applyBorder="1" applyAlignment="1">
      <alignment horizontal="center"/>
    </xf>
    <xf numFmtId="49" fontId="0" fillId="4" borderId="13" xfId="0" applyNumberFormat="1" applyFill="1" applyBorder="1" applyAlignment="1">
      <alignment horizontal="center" vertical="center"/>
    </xf>
    <xf numFmtId="49" fontId="0" fillId="4" borderId="33" xfId="0" applyNumberFormat="1" applyFill="1" applyBorder="1" applyAlignment="1">
      <alignment horizontal="center" vertical="center"/>
    </xf>
    <xf numFmtId="49" fontId="8" fillId="4" borderId="33" xfId="0" applyNumberFormat="1" applyFont="1" applyFill="1" applyBorder="1" applyAlignment="1">
      <alignment horizontal="center" vertical="center" wrapText="1"/>
    </xf>
    <xf numFmtId="0" fontId="2" fillId="0" borderId="43" xfId="0" applyFont="1" applyBorder="1" applyAlignment="1">
      <alignment horizontal="center" vertical="center"/>
    </xf>
    <xf numFmtId="0" fontId="2" fillId="0" borderId="40" xfId="0" applyFont="1" applyBorder="1" applyAlignment="1">
      <alignment horizontal="center" vertical="center" wrapText="1"/>
    </xf>
    <xf numFmtId="0" fontId="2" fillId="0" borderId="47" xfId="0" applyFont="1" applyBorder="1" applyAlignment="1">
      <alignment horizontal="center" vertical="center" wrapText="1"/>
    </xf>
    <xf numFmtId="38" fontId="16" fillId="0" borderId="32" xfId="0" applyNumberFormat="1" applyFont="1" applyBorder="1" applyAlignment="1">
      <alignment horizontal="center" vertical="center" wrapText="1"/>
    </xf>
    <xf numFmtId="0" fontId="0" fillId="0" borderId="43" xfId="0" quotePrefix="1" applyBorder="1" applyAlignment="1">
      <alignment horizontal="center"/>
    </xf>
    <xf numFmtId="38" fontId="8" fillId="3" borderId="35" xfId="0" applyNumberFormat="1" applyFont="1" applyFill="1" applyBorder="1"/>
    <xf numFmtId="38" fontId="12" fillId="3" borderId="6" xfId="0" applyNumberFormat="1" applyFont="1" applyFill="1" applyBorder="1"/>
    <xf numFmtId="37" fontId="8" fillId="6" borderId="36" xfId="0" applyNumberFormat="1" applyFont="1" applyFill="1" applyBorder="1"/>
    <xf numFmtId="49" fontId="8" fillId="2" borderId="32" xfId="1" applyNumberFormat="1" applyFont="1" applyFill="1" applyBorder="1" applyAlignment="1">
      <alignment horizontal="left" vertical="center" wrapText="1"/>
    </xf>
    <xf numFmtId="37" fontId="8" fillId="6" borderId="32" xfId="0" applyNumberFormat="1" applyFont="1" applyFill="1" applyBorder="1"/>
    <xf numFmtId="10" fontId="8" fillId="0" borderId="32" xfId="3" applyNumberFormat="1" applyFont="1" applyBorder="1" applyAlignment="1">
      <alignment horizontal="center" vertical="center"/>
    </xf>
    <xf numFmtId="2" fontId="0" fillId="0" borderId="47" xfId="0" quotePrefix="1" applyNumberFormat="1" applyBorder="1" applyAlignment="1">
      <alignment horizontal="center"/>
    </xf>
    <xf numFmtId="0" fontId="0" fillId="0" borderId="47" xfId="0" applyBorder="1"/>
    <xf numFmtId="38" fontId="8" fillId="3" borderId="45" xfId="0" applyNumberFormat="1" applyFont="1" applyFill="1" applyBorder="1"/>
    <xf numFmtId="38" fontId="12" fillId="3" borderId="48" xfId="0" applyNumberFormat="1" applyFont="1" applyFill="1" applyBorder="1"/>
    <xf numFmtId="37" fontId="8" fillId="6" borderId="46" xfId="0" applyNumberFormat="1" applyFont="1" applyFill="1" applyBorder="1"/>
    <xf numFmtId="10" fontId="8" fillId="0" borderId="31" xfId="3" applyNumberFormat="1" applyFont="1" applyBorder="1" applyAlignment="1">
      <alignment horizontal="center" vertical="center"/>
    </xf>
    <xf numFmtId="49" fontId="8" fillId="2" borderId="31" xfId="1" applyNumberFormat="1" applyFont="1" applyFill="1" applyBorder="1" applyAlignment="1">
      <alignment horizontal="left" vertical="center" wrapText="1"/>
    </xf>
    <xf numFmtId="2" fontId="0" fillId="0" borderId="0" xfId="0" quotePrefix="1" applyNumberFormat="1" applyAlignment="1">
      <alignment horizontal="center"/>
    </xf>
    <xf numFmtId="0" fontId="50" fillId="0" borderId="0" xfId="0" applyFont="1"/>
    <xf numFmtId="49" fontId="8" fillId="4" borderId="34" xfId="0" applyNumberFormat="1" applyFont="1" applyFill="1" applyBorder="1" applyAlignment="1">
      <alignment horizontal="center" vertical="center" wrapText="1"/>
    </xf>
    <xf numFmtId="49" fontId="7" fillId="4" borderId="11" xfId="0" applyNumberFormat="1" applyFont="1" applyFill="1" applyBorder="1" applyAlignment="1">
      <alignment horizontal="center" vertical="center" wrapText="1"/>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0" xfId="0" applyFont="1" applyAlignment="1">
      <alignment horizontal="center" vertical="center" wrapText="1"/>
    </xf>
    <xf numFmtId="49" fontId="8" fillId="4" borderId="0" xfId="0" applyNumberFormat="1" applyFont="1" applyFill="1" applyAlignment="1">
      <alignment horizontal="center" vertical="center" wrapText="1"/>
    </xf>
    <xf numFmtId="0" fontId="2" fillId="0" borderId="0" xfId="0" applyFont="1" applyAlignment="1">
      <alignment horizontal="center" vertical="center"/>
    </xf>
    <xf numFmtId="0" fontId="2" fillId="0" borderId="32" xfId="0" applyFont="1" applyBorder="1" applyAlignment="1">
      <alignment horizontal="center"/>
    </xf>
    <xf numFmtId="0" fontId="0" fillId="0" borderId="32" xfId="0" applyBorder="1" applyAlignment="1">
      <alignment horizontal="center"/>
    </xf>
    <xf numFmtId="0" fontId="0" fillId="4" borderId="33" xfId="0" applyFill="1" applyBorder="1" applyAlignment="1">
      <alignment horizontal="center" vertical="center" wrapText="1"/>
    </xf>
    <xf numFmtId="0" fontId="0" fillId="0" borderId="40" xfId="0" quotePrefix="1" applyBorder="1" applyAlignment="1">
      <alignment horizontal="center" vertical="center"/>
    </xf>
    <xf numFmtId="38" fontId="8" fillId="3" borderId="32" xfId="0" applyNumberFormat="1" applyFont="1" applyFill="1" applyBorder="1" applyAlignment="1">
      <alignment horizontal="right"/>
    </xf>
    <xf numFmtId="0" fontId="8" fillId="0" borderId="40" xfId="0" applyFont="1" applyBorder="1" applyAlignment="1">
      <alignment wrapText="1"/>
    </xf>
    <xf numFmtId="0" fontId="0" fillId="0" borderId="41" xfId="0" quotePrefix="1" applyBorder="1" applyAlignment="1">
      <alignment horizontal="center" vertical="center"/>
    </xf>
    <xf numFmtId="0" fontId="8" fillId="0" borderId="41" xfId="0" applyFont="1" applyBorder="1" applyAlignment="1">
      <alignment wrapText="1"/>
    </xf>
    <xf numFmtId="38" fontId="8" fillId="3" borderId="38" xfId="0" applyNumberFormat="1" applyFont="1" applyFill="1" applyBorder="1" applyAlignment="1">
      <alignment horizontal="right"/>
    </xf>
    <xf numFmtId="0" fontId="0" fillId="0" borderId="0" xfId="0" quotePrefix="1" applyAlignment="1">
      <alignment horizontal="center" vertical="center"/>
    </xf>
    <xf numFmtId="0" fontId="8" fillId="0" borderId="0" xfId="0" applyFont="1" applyAlignment="1">
      <alignment wrapText="1"/>
    </xf>
    <xf numFmtId="49" fontId="7" fillId="4" borderId="33" xfId="0" applyNumberFormat="1" applyFont="1" applyFill="1" applyBorder="1" applyAlignment="1">
      <alignment horizontal="center" vertical="center" wrapText="1"/>
    </xf>
    <xf numFmtId="14" fontId="8" fillId="3" borderId="32" xfId="0" applyNumberFormat="1" applyFont="1" applyFill="1" applyBorder="1"/>
    <xf numFmtId="14" fontId="8" fillId="3" borderId="38" xfId="0" applyNumberFormat="1" applyFont="1" applyFill="1" applyBorder="1"/>
    <xf numFmtId="49" fontId="7" fillId="0" borderId="11" xfId="0" applyNumberFormat="1" applyFont="1" applyBorder="1" applyAlignment="1">
      <alignment horizontal="center" vertical="center" wrapText="1"/>
    </xf>
    <xf numFmtId="0" fontId="0" fillId="0" borderId="43" xfId="0" applyBorder="1" applyAlignment="1">
      <alignment wrapText="1"/>
    </xf>
    <xf numFmtId="38" fontId="8" fillId="3" borderId="33" xfId="0" applyNumberFormat="1" applyFont="1" applyFill="1" applyBorder="1" applyAlignment="1">
      <alignment horizontal="center" vertical="center"/>
    </xf>
    <xf numFmtId="0" fontId="0" fillId="4" borderId="33" xfId="0" applyFill="1" applyBorder="1" applyAlignment="1">
      <alignment vertical="center" wrapText="1"/>
    </xf>
    <xf numFmtId="38" fontId="8" fillId="3" borderId="32" xfId="0" applyNumberFormat="1" applyFont="1" applyFill="1" applyBorder="1" applyAlignment="1">
      <alignment horizontal="center" vertical="center"/>
    </xf>
    <xf numFmtId="0" fontId="0" fillId="4" borderId="32" xfId="0" applyFill="1" applyBorder="1" applyAlignment="1">
      <alignment vertical="center" wrapText="1"/>
    </xf>
    <xf numFmtId="14" fontId="8" fillId="3" borderId="32" xfId="0" applyNumberFormat="1" applyFont="1" applyFill="1" applyBorder="1" applyAlignment="1">
      <alignment horizontal="center" vertical="center"/>
    </xf>
    <xf numFmtId="0" fontId="0" fillId="0" borderId="47" xfId="0" quotePrefix="1" applyBorder="1" applyAlignment="1">
      <alignment horizontal="center" vertical="center"/>
    </xf>
    <xf numFmtId="0" fontId="0" fillId="0" borderId="47" xfId="0" applyBorder="1" applyAlignment="1">
      <alignment wrapText="1"/>
    </xf>
    <xf numFmtId="38" fontId="8" fillId="3" borderId="31" xfId="0" applyNumberFormat="1" applyFont="1" applyFill="1" applyBorder="1" applyAlignment="1">
      <alignment horizontal="center" vertical="center"/>
    </xf>
    <xf numFmtId="0" fontId="0" fillId="4" borderId="31" xfId="0" applyFill="1" applyBorder="1" applyAlignment="1">
      <alignment vertical="center" wrapText="1"/>
    </xf>
    <xf numFmtId="0" fontId="8" fillId="4" borderId="32" xfId="0" applyFont="1" applyFill="1" applyBorder="1" applyAlignment="1">
      <alignment horizontal="center"/>
    </xf>
    <xf numFmtId="49" fontId="8" fillId="4" borderId="32" xfId="0" applyNumberFormat="1" applyFont="1" applyFill="1" applyBorder="1" applyAlignment="1">
      <alignment horizontal="center" vertical="center" wrapText="1"/>
    </xf>
    <xf numFmtId="0" fontId="7" fillId="0" borderId="40" xfId="0" applyFont="1" applyBorder="1" applyAlignment="1">
      <alignment horizontal="center" vertical="center"/>
    </xf>
    <xf numFmtId="0" fontId="2" fillId="0" borderId="40" xfId="0" applyFont="1" applyBorder="1" applyAlignment="1">
      <alignment horizontal="center" vertical="center"/>
    </xf>
    <xf numFmtId="0" fontId="8" fillId="0" borderId="40" xfId="0" quotePrefix="1" applyFont="1" applyBorder="1" applyAlignment="1">
      <alignment horizontal="center" vertical="center"/>
    </xf>
    <xf numFmtId="0" fontId="8" fillId="0" borderId="40" xfId="0" applyFont="1" applyBorder="1" applyAlignment="1">
      <alignment vertical="center" wrapText="1"/>
    </xf>
    <xf numFmtId="0" fontId="0" fillId="0" borderId="68" xfId="0" applyBorder="1" applyAlignment="1">
      <alignment vertical="center" wrapText="1"/>
    </xf>
    <xf numFmtId="0" fontId="0" fillId="0" borderId="40" xfId="0" applyBorder="1" applyAlignment="1">
      <alignment vertical="center" wrapText="1"/>
    </xf>
    <xf numFmtId="167" fontId="8" fillId="3" borderId="32" xfId="2" applyNumberFormat="1" applyFont="1" applyFill="1" applyBorder="1"/>
    <xf numFmtId="0" fontId="8" fillId="0" borderId="47" xfId="0" quotePrefix="1" applyFont="1" applyBorder="1" applyAlignment="1">
      <alignment horizontal="center" vertical="center"/>
    </xf>
    <xf numFmtId="0" fontId="8" fillId="0" borderId="47" xfId="0" applyFont="1" applyBorder="1" applyAlignment="1">
      <alignment vertical="center" wrapText="1"/>
    </xf>
    <xf numFmtId="14" fontId="8" fillId="3" borderId="31" xfId="2" applyNumberFormat="1" applyFont="1" applyFill="1" applyBorder="1"/>
    <xf numFmtId="0" fontId="51" fillId="0" borderId="0" xfId="0" applyFont="1"/>
    <xf numFmtId="0" fontId="7" fillId="0" borderId="0" xfId="0" applyFont="1" applyAlignment="1">
      <alignment horizontal="center" vertical="center"/>
    </xf>
    <xf numFmtId="0" fontId="2" fillId="4" borderId="31" xfId="0" applyFont="1" applyFill="1" applyBorder="1" applyAlignment="1">
      <alignment horizontal="center" vertical="center"/>
    </xf>
    <xf numFmtId="0" fontId="2" fillId="0" borderId="34" xfId="0" applyFont="1" applyBorder="1" applyAlignment="1">
      <alignment horizontal="center" vertical="center" wrapText="1"/>
    </xf>
    <xf numFmtId="49" fontId="0" fillId="4" borderId="32" xfId="0" applyNumberFormat="1" applyFill="1" applyBorder="1" applyAlignment="1">
      <alignment horizontal="center"/>
    </xf>
    <xf numFmtId="0" fontId="0" fillId="3" borderId="32" xfId="0" applyFill="1" applyBorder="1"/>
    <xf numFmtId="10" fontId="0" fillId="3" borderId="32" xfId="3" applyNumberFormat="1" applyFont="1" applyFill="1" applyBorder="1"/>
    <xf numFmtId="49" fontId="2" fillId="4" borderId="38" xfId="0" applyNumberFormat="1" applyFont="1" applyFill="1" applyBorder="1" applyAlignment="1">
      <alignment horizontal="center"/>
    </xf>
    <xf numFmtId="49" fontId="2" fillId="0" borderId="0" xfId="0" applyNumberFormat="1" applyFont="1" applyAlignment="1">
      <alignment horizontal="center"/>
    </xf>
    <xf numFmtId="37" fontId="0" fillId="0" borderId="0" xfId="0" applyNumberFormat="1"/>
    <xf numFmtId="49" fontId="2" fillId="0" borderId="13" xfId="0" applyNumberFormat="1" applyFont="1" applyBorder="1" applyAlignment="1">
      <alignment horizontal="center"/>
    </xf>
    <xf numFmtId="0" fontId="0" fillId="4" borderId="39" xfId="0" applyFill="1" applyBorder="1" applyAlignment="1">
      <alignment horizontal="center"/>
    </xf>
    <xf numFmtId="0" fontId="0" fillId="4" borderId="11" xfId="0" applyFill="1" applyBorder="1" applyAlignment="1">
      <alignment horizontal="center"/>
    </xf>
    <xf numFmtId="0" fontId="2" fillId="4" borderId="28" xfId="0" applyFont="1" applyFill="1" applyBorder="1" applyAlignment="1">
      <alignment horizontal="center" vertical="center"/>
    </xf>
    <xf numFmtId="0" fontId="2" fillId="0" borderId="39" xfId="0" applyFont="1" applyBorder="1" applyAlignment="1">
      <alignment horizontal="center" vertical="center" wrapText="1"/>
    </xf>
    <xf numFmtId="49" fontId="0" fillId="4" borderId="42" xfId="0" applyNumberFormat="1" applyFill="1" applyBorder="1" applyAlignment="1">
      <alignment horizontal="center"/>
    </xf>
    <xf numFmtId="0" fontId="0" fillId="3" borderId="42" xfId="0" applyFill="1" applyBorder="1"/>
    <xf numFmtId="0" fontId="0" fillId="3" borderId="32" xfId="0" applyFill="1" applyBorder="1" applyAlignment="1">
      <alignment wrapText="1"/>
    </xf>
    <xf numFmtId="49" fontId="0" fillId="4" borderId="38" xfId="0" applyNumberFormat="1" applyFill="1" applyBorder="1" applyAlignment="1">
      <alignment horizontal="center"/>
    </xf>
    <xf numFmtId="0" fontId="0" fillId="3" borderId="38" xfId="0" applyFill="1" applyBorder="1"/>
    <xf numFmtId="49" fontId="2" fillId="4" borderId="11" xfId="0" applyNumberFormat="1" applyFont="1" applyFill="1" applyBorder="1" applyAlignment="1">
      <alignment horizontal="center"/>
    </xf>
    <xf numFmtId="0" fontId="52" fillId="0" borderId="0" xfId="0" applyFont="1"/>
    <xf numFmtId="0" fontId="0" fillId="4" borderId="32" xfId="0" quotePrefix="1" applyFill="1" applyBorder="1" applyAlignment="1">
      <alignment horizontal="center"/>
    </xf>
    <xf numFmtId="2" fontId="0" fillId="4" borderId="32" xfId="0" applyNumberFormat="1" applyFill="1" applyBorder="1" applyAlignment="1">
      <alignment horizontal="center"/>
    </xf>
    <xf numFmtId="2" fontId="0" fillId="4" borderId="40" xfId="0" applyNumberFormat="1" applyFill="1" applyBorder="1" applyAlignment="1">
      <alignment horizontal="center"/>
    </xf>
    <xf numFmtId="0" fontId="0" fillId="4" borderId="40" xfId="0" applyFill="1" applyBorder="1" applyAlignment="1">
      <alignment horizontal="center"/>
    </xf>
    <xf numFmtId="0" fontId="0" fillId="4" borderId="38" xfId="0" applyFill="1" applyBorder="1" applyAlignment="1">
      <alignment horizontal="center"/>
    </xf>
    <xf numFmtId="1" fontId="28" fillId="4" borderId="11" xfId="0" applyNumberFormat="1" applyFont="1" applyFill="1" applyBorder="1" applyAlignment="1">
      <alignment horizontal="center" vertical="center"/>
    </xf>
    <xf numFmtId="2" fontId="23" fillId="4" borderId="67" xfId="0" applyNumberFormat="1" applyFont="1" applyFill="1" applyBorder="1" applyAlignment="1">
      <alignment horizontal="center" vertical="center"/>
    </xf>
    <xf numFmtId="49" fontId="24" fillId="4" borderId="67" xfId="0" applyNumberFormat="1" applyFont="1" applyFill="1" applyBorder="1" applyAlignment="1">
      <alignment horizontal="center" vertical="center"/>
    </xf>
    <xf numFmtId="0" fontId="24" fillId="0" borderId="67" xfId="0" applyFont="1" applyBorder="1" applyAlignment="1">
      <alignment vertical="center"/>
    </xf>
    <xf numFmtId="37" fontId="4" fillId="8" borderId="34" xfId="1" applyNumberFormat="1" applyFont="1" applyFill="1" applyBorder="1" applyAlignment="1">
      <alignment horizontal="right" vertical="center" wrapText="1"/>
    </xf>
    <xf numFmtId="2" fontId="44" fillId="4" borderId="9" xfId="0" applyNumberFormat="1" applyFont="1" applyFill="1" applyBorder="1" applyAlignment="1">
      <alignment horizontal="center" vertical="center"/>
    </xf>
    <xf numFmtId="166" fontId="47" fillId="4" borderId="11" xfId="0" quotePrefix="1" applyNumberFormat="1" applyFont="1" applyFill="1" applyBorder="1" applyAlignment="1">
      <alignment horizontal="center" vertical="center"/>
    </xf>
    <xf numFmtId="0" fontId="0" fillId="3" borderId="14" xfId="0" applyFill="1" applyBorder="1" applyAlignment="1">
      <alignment horizontal="center"/>
    </xf>
    <xf numFmtId="0" fontId="2" fillId="0" borderId="18" xfId="0" applyFont="1" applyBorder="1" applyAlignment="1">
      <alignment wrapText="1"/>
    </xf>
    <xf numFmtId="0" fontId="0" fillId="0" borderId="18" xfId="0" applyBorder="1"/>
    <xf numFmtId="0" fontId="0" fillId="0" borderId="18" xfId="0" applyBorder="1" applyAlignment="1">
      <alignment vertical="center"/>
    </xf>
    <xf numFmtId="0" fontId="0" fillId="0" borderId="18" xfId="0" applyBorder="1" applyAlignment="1">
      <alignment wrapText="1"/>
    </xf>
    <xf numFmtId="0" fontId="0" fillId="4" borderId="39" xfId="0" applyFill="1" applyBorder="1" applyAlignment="1">
      <alignment horizontal="center" wrapText="1"/>
    </xf>
    <xf numFmtId="0" fontId="0" fillId="0" borderId="1" xfId="0" applyBorder="1" applyAlignment="1">
      <alignment vertical="center"/>
    </xf>
    <xf numFmtId="0" fontId="0" fillId="16" borderId="1" xfId="0" applyFill="1" applyBorder="1" applyAlignment="1">
      <alignment horizontal="center"/>
    </xf>
    <xf numFmtId="0" fontId="2" fillId="0" borderId="1" xfId="0" applyFont="1" applyBorder="1"/>
    <xf numFmtId="0" fontId="2" fillId="0" borderId="15" xfId="0" applyFont="1" applyBorder="1" applyAlignment="1">
      <alignment vertical="center" wrapText="1"/>
    </xf>
    <xf numFmtId="0" fontId="2" fillId="0" borderId="12" xfId="0" applyFont="1" applyBorder="1" applyAlignment="1">
      <alignment vertical="center" wrapText="1"/>
    </xf>
    <xf numFmtId="0" fontId="0" fillId="0" borderId="2" xfId="0" applyBorder="1" applyAlignment="1">
      <alignment horizontal="center"/>
    </xf>
    <xf numFmtId="0" fontId="3" fillId="0" borderId="82" xfId="0" quotePrefix="1" applyFont="1" applyBorder="1" applyAlignment="1">
      <alignment horizontal="center"/>
    </xf>
    <xf numFmtId="165" fontId="17" fillId="0" borderId="2" xfId="0" applyNumberFormat="1" applyFont="1" applyBorder="1" applyAlignment="1">
      <alignment horizontal="center" vertical="center" wrapText="1"/>
    </xf>
    <xf numFmtId="165" fontId="17" fillId="0" borderId="1" xfId="0" applyNumberFormat="1" applyFont="1" applyBorder="1" applyAlignment="1">
      <alignment horizontal="center" vertical="center" wrapText="1"/>
    </xf>
    <xf numFmtId="0" fontId="0" fillId="0" borderId="11" xfId="0" applyBorder="1" applyAlignment="1">
      <alignment horizontal="center" vertical="center"/>
    </xf>
    <xf numFmtId="0" fontId="4" fillId="0" borderId="1" xfId="0" applyFont="1" applyBorder="1" applyAlignment="1">
      <alignment vertical="center" wrapText="1"/>
    </xf>
    <xf numFmtId="0" fontId="3" fillId="0" borderId="2" xfId="0" applyFont="1" applyBorder="1" applyAlignment="1">
      <alignment vertical="center" wrapText="1"/>
    </xf>
    <xf numFmtId="0" fontId="4" fillId="0" borderId="1" xfId="0" applyFont="1" applyBorder="1"/>
    <xf numFmtId="0" fontId="0" fillId="0" borderId="1" xfId="0" quotePrefix="1" applyBorder="1" applyAlignment="1">
      <alignment horizontal="center"/>
    </xf>
    <xf numFmtId="0" fontId="0" fillId="0" borderId="9" xfId="0" applyBorder="1" applyAlignment="1">
      <alignment horizontal="center"/>
    </xf>
    <xf numFmtId="165" fontId="3" fillId="0" borderId="9" xfId="0" applyNumberFormat="1" applyFont="1" applyBorder="1" applyAlignment="1">
      <alignment horizontal="center"/>
    </xf>
    <xf numFmtId="165" fontId="22" fillId="0" borderId="11" xfId="0" applyNumberFormat="1" applyFont="1" applyBorder="1" applyAlignment="1">
      <alignment horizontal="center"/>
    </xf>
    <xf numFmtId="0" fontId="7" fillId="0" borderId="37" xfId="0" applyFont="1" applyBorder="1" applyAlignment="1">
      <alignment vertical="center"/>
    </xf>
    <xf numFmtId="0" fontId="7" fillId="0" borderId="37" xfId="0" applyFont="1" applyBorder="1" applyAlignment="1">
      <alignment horizontal="center" vertical="center"/>
    </xf>
    <xf numFmtId="37" fontId="9" fillId="16" borderId="2" xfId="0" applyNumberFormat="1" applyFont="1" applyFill="1" applyBorder="1" applyAlignment="1">
      <alignment horizontal="center" vertical="center"/>
    </xf>
    <xf numFmtId="165" fontId="17" fillId="0" borderId="9" xfId="0" applyNumberFormat="1" applyFont="1" applyBorder="1" applyAlignment="1">
      <alignment horizontal="center" vertical="center" wrapText="1"/>
    </xf>
    <xf numFmtId="0" fontId="22" fillId="0" borderId="11" xfId="0" applyFont="1" applyBorder="1" applyAlignment="1">
      <alignment vertical="center" wrapText="1"/>
    </xf>
    <xf numFmtId="0" fontId="4" fillId="13" borderId="9" xfId="0" applyFont="1" applyFill="1" applyBorder="1" applyAlignment="1">
      <alignment vertical="center" wrapText="1"/>
    </xf>
    <xf numFmtId="0" fontId="19" fillId="0" borderId="11" xfId="0" applyFont="1" applyBorder="1" applyAlignment="1">
      <alignment horizontal="left" vertical="center" wrapText="1"/>
    </xf>
    <xf numFmtId="165" fontId="3" fillId="0" borderId="9" xfId="0" applyNumberFormat="1" applyFont="1" applyBorder="1" applyAlignment="1">
      <alignment horizontal="center" wrapText="1"/>
    </xf>
    <xf numFmtId="165" fontId="22" fillId="0" borderId="11" xfId="0" applyNumberFormat="1" applyFont="1" applyBorder="1" applyAlignment="1">
      <alignment horizontal="center" wrapText="1"/>
    </xf>
    <xf numFmtId="165" fontId="21" fillId="0" borderId="11" xfId="0" applyNumberFormat="1" applyFont="1" applyBorder="1" applyAlignment="1">
      <alignment horizontal="center" vertical="center" wrapText="1"/>
    </xf>
    <xf numFmtId="38" fontId="4" fillId="3" borderId="4" xfId="0" applyNumberFormat="1" applyFont="1" applyFill="1" applyBorder="1"/>
    <xf numFmtId="0" fontId="0" fillId="3" borderId="28" xfId="0" applyFill="1" applyBorder="1" applyAlignment="1">
      <alignment horizontal="center"/>
    </xf>
    <xf numFmtId="0" fontId="3" fillId="0" borderId="34" xfId="0" quotePrefix="1" applyFont="1" applyBorder="1" applyAlignment="1">
      <alignment horizontal="center"/>
    </xf>
    <xf numFmtId="0" fontId="0" fillId="19" borderId="62" xfId="0" applyFill="1" applyBorder="1" applyAlignment="1">
      <alignment horizontal="center"/>
    </xf>
    <xf numFmtId="0" fontId="0" fillId="19" borderId="24" xfId="0" applyFill="1" applyBorder="1" applyAlignment="1">
      <alignment horizontal="center"/>
    </xf>
    <xf numFmtId="0" fontId="0" fillId="19" borderId="58" xfId="0" applyFill="1" applyBorder="1" applyAlignment="1">
      <alignment horizontal="center"/>
    </xf>
    <xf numFmtId="0" fontId="0" fillId="19" borderId="20" xfId="0" applyFill="1" applyBorder="1" applyAlignment="1">
      <alignment horizontal="center"/>
    </xf>
    <xf numFmtId="0" fontId="0" fillId="0" borderId="7" xfId="0" applyBorder="1" applyAlignment="1">
      <alignment vertical="center"/>
    </xf>
    <xf numFmtId="0" fontId="0" fillId="0" borderId="7" xfId="0" applyBorder="1"/>
    <xf numFmtId="0" fontId="0" fillId="0" borderId="47" xfId="0" quotePrefix="1" applyBorder="1" applyAlignment="1">
      <alignment horizontal="center"/>
    </xf>
    <xf numFmtId="0" fontId="0" fillId="0" borderId="32" xfId="0" quotePrefix="1" applyBorder="1" applyAlignment="1">
      <alignment horizontal="center"/>
    </xf>
    <xf numFmtId="0" fontId="0" fillId="0" borderId="84" xfId="0" quotePrefix="1" applyBorder="1" applyAlignment="1">
      <alignment horizontal="center"/>
    </xf>
    <xf numFmtId="2" fontId="8" fillId="4" borderId="31" xfId="0" quotePrefix="1" applyNumberFormat="1" applyFont="1" applyFill="1" applyBorder="1" applyAlignment="1">
      <alignment horizontal="center"/>
    </xf>
    <xf numFmtId="38" fontId="8" fillId="3" borderId="32" xfId="0" applyNumberFormat="1" applyFont="1" applyFill="1" applyBorder="1" applyAlignment="1">
      <alignment wrapText="1"/>
    </xf>
    <xf numFmtId="0" fontId="8" fillId="3" borderId="32" xfId="0" applyFont="1" applyFill="1" applyBorder="1" applyAlignment="1">
      <alignment wrapText="1"/>
    </xf>
    <xf numFmtId="38" fontId="8" fillId="3" borderId="38" xfId="0" applyNumberFormat="1" applyFont="1" applyFill="1" applyBorder="1" applyAlignment="1">
      <alignment wrapText="1"/>
    </xf>
    <xf numFmtId="0" fontId="8" fillId="3" borderId="38" xfId="0" applyFont="1" applyFill="1" applyBorder="1" applyAlignment="1">
      <alignment wrapText="1"/>
    </xf>
    <xf numFmtId="37" fontId="8" fillId="3" borderId="32" xfId="0" applyNumberFormat="1" applyFont="1" applyFill="1" applyBorder="1" applyAlignment="1" applyProtection="1">
      <alignment horizontal="left" vertical="center" wrapText="1"/>
      <protection locked="0"/>
    </xf>
    <xf numFmtId="37" fontId="8" fillId="3" borderId="32" xfId="0" applyNumberFormat="1" applyFont="1" applyFill="1" applyBorder="1" applyAlignment="1">
      <alignment horizontal="center" vertical="center" wrapText="1"/>
    </xf>
    <xf numFmtId="165" fontId="0" fillId="0" borderId="40" xfId="0" quotePrefix="1" applyNumberFormat="1" applyBorder="1" applyAlignment="1">
      <alignment horizontal="center"/>
    </xf>
    <xf numFmtId="0" fontId="45" fillId="0" borderId="13" xfId="0" applyFont="1" applyBorder="1" applyAlignment="1">
      <alignment vertical="center"/>
    </xf>
    <xf numFmtId="168" fontId="47" fillId="4" borderId="37" xfId="0" applyNumberFormat="1" applyFont="1" applyFill="1" applyBorder="1" applyAlignment="1">
      <alignment horizontal="center" vertical="center"/>
    </xf>
    <xf numFmtId="165" fontId="44" fillId="4" borderId="62" xfId="0" applyNumberFormat="1" applyFont="1" applyFill="1" applyBorder="1" applyAlignment="1">
      <alignment horizontal="center" vertical="center"/>
    </xf>
    <xf numFmtId="1" fontId="47" fillId="4" borderId="11" xfId="0" quotePrefix="1" applyNumberFormat="1" applyFont="1" applyFill="1" applyBorder="1" applyAlignment="1">
      <alignment horizontal="center" vertical="center"/>
    </xf>
    <xf numFmtId="2" fontId="44" fillId="4" borderId="33" xfId="0" applyNumberFormat="1" applyFont="1" applyFill="1" applyBorder="1" applyAlignment="1">
      <alignment horizontal="center" vertical="center"/>
    </xf>
    <xf numFmtId="165" fontId="46" fillId="16" borderId="18" xfId="0" applyNumberFormat="1" applyFont="1" applyFill="1" applyBorder="1" applyAlignment="1">
      <alignment vertical="center"/>
    </xf>
    <xf numFmtId="165" fontId="46" fillId="16" borderId="15" xfId="0" applyNumberFormat="1" applyFont="1" applyFill="1" applyBorder="1" applyAlignment="1">
      <alignment vertical="center"/>
    </xf>
    <xf numFmtId="165" fontId="46" fillId="16" borderId="12" xfId="0" applyNumberFormat="1" applyFont="1" applyFill="1" applyBorder="1" applyAlignment="1">
      <alignment vertical="center"/>
    </xf>
    <xf numFmtId="165" fontId="9" fillId="5" borderId="11" xfId="0" applyNumberFormat="1" applyFont="1" applyFill="1" applyBorder="1" applyAlignment="1">
      <alignment wrapText="1"/>
    </xf>
    <xf numFmtId="14" fontId="9" fillId="5" borderId="37" xfId="0" applyNumberFormat="1" applyFont="1" applyFill="1" applyBorder="1"/>
    <xf numFmtId="38" fontId="4" fillId="3" borderId="32" xfId="0" applyNumberFormat="1" applyFont="1" applyFill="1" applyBorder="1" applyAlignment="1">
      <alignment wrapText="1"/>
    </xf>
    <xf numFmtId="38" fontId="4" fillId="3" borderId="57" xfId="0" applyNumberFormat="1" applyFont="1" applyFill="1" applyBorder="1" applyAlignment="1">
      <alignment wrapText="1"/>
    </xf>
    <xf numFmtId="38" fontId="4" fillId="3" borderId="31" xfId="0" applyNumberFormat="1" applyFont="1" applyFill="1" applyBorder="1" applyAlignment="1">
      <alignment wrapText="1"/>
    </xf>
    <xf numFmtId="38" fontId="4" fillId="3" borderId="38" xfId="0" applyNumberFormat="1" applyFont="1" applyFill="1" applyBorder="1" applyAlignment="1">
      <alignment wrapText="1"/>
    </xf>
    <xf numFmtId="0" fontId="4" fillId="3" borderId="32" xfId="0" applyFont="1" applyFill="1" applyBorder="1" applyAlignment="1">
      <alignment wrapText="1"/>
    </xf>
    <xf numFmtId="0" fontId="4" fillId="3" borderId="38" xfId="0" applyFont="1" applyFill="1" applyBorder="1" applyAlignment="1">
      <alignment wrapText="1"/>
    </xf>
    <xf numFmtId="0" fontId="4" fillId="3" borderId="32" xfId="0" applyFont="1" applyFill="1" applyBorder="1"/>
    <xf numFmtId="0" fontId="4" fillId="3" borderId="38" xfId="0" applyFont="1" applyFill="1" applyBorder="1"/>
    <xf numFmtId="0" fontId="9" fillId="5" borderId="2" xfId="0" applyFont="1" applyFill="1" applyBorder="1" applyAlignment="1">
      <alignment horizontal="center" vertical="center" wrapText="1"/>
    </xf>
    <xf numFmtId="37" fontId="9" fillId="5" borderId="2"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37" fontId="9" fillId="5" borderId="9" xfId="0" applyNumberFormat="1" applyFont="1" applyFill="1" applyBorder="1" applyAlignment="1">
      <alignment horizontal="right" vertical="center"/>
    </xf>
    <xf numFmtId="0" fontId="3" fillId="3" borderId="32" xfId="0" applyFont="1" applyFill="1" applyBorder="1" applyAlignment="1">
      <alignment horizontal="center"/>
    </xf>
    <xf numFmtId="14" fontId="3" fillId="3" borderId="32" xfId="0" applyNumberFormat="1" applyFont="1" applyFill="1" applyBorder="1"/>
    <xf numFmtId="14" fontId="3" fillId="3" borderId="32" xfId="0" applyNumberFormat="1" applyFont="1" applyFill="1" applyBorder="1" applyAlignment="1">
      <alignment horizontal="center"/>
    </xf>
    <xf numFmtId="1" fontId="3" fillId="3" borderId="32" xfId="0" applyNumberFormat="1" applyFont="1" applyFill="1" applyBorder="1" applyAlignment="1">
      <alignment horizontal="center"/>
    </xf>
    <xf numFmtId="169" fontId="3" fillId="3" borderId="32" xfId="6" applyNumberFormat="1" applyFont="1" applyFill="1" applyBorder="1"/>
    <xf numFmtId="10" fontId="0" fillId="3" borderId="32" xfId="3" applyNumberFormat="1" applyFont="1" applyFill="1" applyBorder="1" applyAlignment="1">
      <alignment horizontal="center"/>
    </xf>
    <xf numFmtId="0" fontId="7" fillId="0" borderId="4" xfId="0" applyFont="1" applyBorder="1" applyAlignment="1">
      <alignment horizontal="left" vertical="center"/>
    </xf>
    <xf numFmtId="0" fontId="7" fillId="4" borderId="11" xfId="0" applyFont="1" applyFill="1" applyBorder="1" applyAlignment="1">
      <alignment horizontal="center" vertical="center"/>
    </xf>
    <xf numFmtId="0" fontId="45" fillId="0" borderId="3" xfId="0" applyFont="1" applyBorder="1" applyAlignment="1">
      <alignment vertical="center"/>
    </xf>
    <xf numFmtId="0" fontId="45" fillId="0" borderId="66" xfId="0" applyFont="1" applyBorder="1" applyAlignment="1">
      <alignment vertical="center"/>
    </xf>
    <xf numFmtId="165" fontId="44" fillId="4" borderId="38" xfId="0" applyNumberFormat="1" applyFont="1" applyFill="1" applyBorder="1" applyAlignment="1">
      <alignment horizontal="center" vertical="center"/>
    </xf>
    <xf numFmtId="37" fontId="8" fillId="3" borderId="31" xfId="0" applyNumberFormat="1" applyFont="1" applyFill="1" applyBorder="1" applyAlignment="1" applyProtection="1">
      <alignment horizontal="left" vertical="center" wrapText="1"/>
      <protection locked="0"/>
    </xf>
    <xf numFmtId="1" fontId="47" fillId="4" borderId="11" xfId="0" applyNumberFormat="1" applyFont="1" applyFill="1" applyBorder="1" applyAlignment="1">
      <alignment horizontal="center" vertical="center"/>
    </xf>
    <xf numFmtId="165" fontId="44" fillId="4" borderId="11"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protection locked="0"/>
    </xf>
    <xf numFmtId="0" fontId="2" fillId="0" borderId="38" xfId="0" applyFont="1" applyBorder="1" applyAlignment="1">
      <alignment horizontal="center"/>
    </xf>
    <xf numFmtId="167" fontId="8" fillId="7" borderId="32" xfId="2" applyNumberFormat="1" applyFont="1" applyFill="1" applyBorder="1" applyAlignment="1">
      <alignment horizontal="right" vertical="center" wrapText="1"/>
    </xf>
    <xf numFmtId="167" fontId="8" fillId="7" borderId="36" xfId="2" applyNumberFormat="1" applyFont="1" applyFill="1" applyBorder="1" applyAlignment="1">
      <alignment horizontal="right" vertical="center" wrapText="1"/>
    </xf>
    <xf numFmtId="170" fontId="9" fillId="5" borderId="31" xfId="0" applyNumberFormat="1" applyFont="1" applyFill="1" applyBorder="1" applyAlignment="1">
      <alignment horizontal="right"/>
    </xf>
    <xf numFmtId="0" fontId="52" fillId="4" borderId="32" xfId="0" applyFont="1" applyFill="1" applyBorder="1" applyAlignment="1">
      <alignment horizontal="center"/>
    </xf>
    <xf numFmtId="165" fontId="52" fillId="4" borderId="32" xfId="0" applyNumberFormat="1" applyFont="1" applyFill="1" applyBorder="1" applyAlignment="1">
      <alignment horizontal="center"/>
    </xf>
    <xf numFmtId="0" fontId="52" fillId="4" borderId="38" xfId="0" applyFont="1" applyFill="1" applyBorder="1" applyAlignment="1">
      <alignment horizontal="center"/>
    </xf>
    <xf numFmtId="10" fontId="0" fillId="3" borderId="42" xfId="3" applyNumberFormat="1" applyFont="1" applyFill="1" applyBorder="1"/>
    <xf numFmtId="10" fontId="0" fillId="3" borderId="38" xfId="3" applyNumberFormat="1" applyFont="1" applyFill="1" applyBorder="1"/>
    <xf numFmtId="14" fontId="0" fillId="3" borderId="32" xfId="0" applyNumberFormat="1" applyFill="1" applyBorder="1"/>
    <xf numFmtId="171" fontId="4" fillId="3" borderId="32" xfId="0" applyNumberFormat="1" applyFont="1" applyFill="1" applyBorder="1" applyAlignment="1">
      <alignment horizontal="center" wrapText="1"/>
    </xf>
    <xf numFmtId="171" fontId="4" fillId="3" borderId="38" xfId="0" applyNumberFormat="1" applyFont="1" applyFill="1" applyBorder="1" applyAlignment="1">
      <alignment horizontal="center" wrapText="1"/>
    </xf>
    <xf numFmtId="167" fontId="19" fillId="6" borderId="32" xfId="2" applyNumberFormat="1" applyFont="1" applyFill="1" applyBorder="1"/>
    <xf numFmtId="167" fontId="19" fillId="6" borderId="38" xfId="2" applyNumberFormat="1" applyFont="1" applyFill="1" applyBorder="1"/>
    <xf numFmtId="0" fontId="8" fillId="0" borderId="0" xfId="0" applyFont="1" applyAlignment="1">
      <alignment horizontal="center"/>
    </xf>
    <xf numFmtId="0" fontId="2" fillId="0" borderId="81" xfId="0" applyFont="1" applyBorder="1" applyAlignment="1">
      <alignment horizontal="center"/>
    </xf>
    <xf numFmtId="165" fontId="22" fillId="0" borderId="76" xfId="0" applyNumberFormat="1" applyFont="1" applyBorder="1" applyAlignment="1">
      <alignment horizontal="center"/>
    </xf>
    <xf numFmtId="0" fontId="22" fillId="0" borderId="80" xfId="0" applyFont="1" applyBorder="1"/>
    <xf numFmtId="0" fontId="22" fillId="0" borderId="11" xfId="0" applyFont="1" applyBorder="1"/>
    <xf numFmtId="0" fontId="17" fillId="0" borderId="4" xfId="0" applyFont="1" applyBorder="1"/>
    <xf numFmtId="37" fontId="8" fillId="8" borderId="1" xfId="1" applyNumberFormat="1" applyFont="1" applyFill="1" applyBorder="1" applyAlignment="1">
      <alignment horizontal="right" vertical="center" wrapText="1"/>
    </xf>
    <xf numFmtId="10" fontId="3" fillId="3" borderId="32" xfId="3" applyNumberFormat="1" applyFont="1" applyFill="1" applyBorder="1" applyAlignment="1">
      <alignment horizontal="center"/>
    </xf>
    <xf numFmtId="0" fontId="39" fillId="0" borderId="0" xfId="0" applyFont="1" applyAlignment="1">
      <alignment horizontal="center" vertical="center" wrapText="1"/>
    </xf>
    <xf numFmtId="0" fontId="2" fillId="0" borderId="0" xfId="0" applyFont="1" applyAlignment="1">
      <alignment horizontal="center" vertical="top"/>
    </xf>
    <xf numFmtId="0" fontId="22" fillId="0" borderId="0" xfId="0" applyFont="1" applyAlignment="1">
      <alignment horizontal="center" vertical="top" wrapText="1"/>
    </xf>
    <xf numFmtId="0" fontId="22" fillId="0" borderId="0" xfId="0" applyFont="1" applyAlignment="1">
      <alignment horizontal="center" wrapText="1"/>
    </xf>
    <xf numFmtId="0" fontId="22" fillId="0" borderId="0" xfId="0" applyFont="1" applyAlignment="1">
      <alignment horizontal="center" vertical="top"/>
    </xf>
    <xf numFmtId="0" fontId="0" fillId="3" borderId="62" xfId="0" applyFill="1" applyBorder="1" applyAlignment="1">
      <alignment horizontal="center" vertical="center"/>
    </xf>
    <xf numFmtId="0" fontId="0" fillId="3" borderId="24" xfId="0" applyFill="1" applyBorder="1" applyAlignment="1">
      <alignment horizontal="center" vertical="center"/>
    </xf>
    <xf numFmtId="37" fontId="8" fillId="3" borderId="32" xfId="0" applyNumberFormat="1" applyFont="1" applyFill="1" applyBorder="1" applyAlignment="1">
      <alignment horizontal="right" vertical="center"/>
    </xf>
    <xf numFmtId="37" fontId="7" fillId="17" borderId="11" xfId="0" applyNumberFormat="1" applyFont="1" applyFill="1" applyBorder="1" applyAlignment="1">
      <alignment horizontal="right" vertical="center"/>
    </xf>
    <xf numFmtId="37" fontId="8" fillId="3" borderId="33" xfId="0" applyNumberFormat="1" applyFont="1" applyFill="1" applyBorder="1" applyAlignment="1" applyProtection="1">
      <alignment horizontal="left" vertical="center" wrapText="1"/>
      <protection locked="0"/>
    </xf>
    <xf numFmtId="37" fontId="8" fillId="8" borderId="38" xfId="1" applyNumberFormat="1" applyFont="1" applyFill="1" applyBorder="1" applyAlignment="1">
      <alignment horizontal="right" vertical="center" wrapText="1"/>
    </xf>
    <xf numFmtId="167" fontId="3" fillId="3" borderId="32" xfId="2" applyNumberFormat="1" applyFont="1" applyFill="1" applyBorder="1"/>
    <xf numFmtId="37" fontId="12" fillId="3" borderId="87" xfId="0" applyNumberFormat="1" applyFont="1" applyFill="1" applyBorder="1" applyAlignment="1" applyProtection="1">
      <alignment horizontal="right" vertical="center"/>
      <protection locked="0"/>
    </xf>
    <xf numFmtId="37" fontId="12" fillId="3" borderId="88" xfId="0" applyNumberFormat="1" applyFont="1" applyFill="1" applyBorder="1" applyAlignment="1" applyProtection="1">
      <alignment horizontal="right" vertical="center"/>
      <protection locked="0"/>
    </xf>
    <xf numFmtId="14" fontId="0" fillId="3" borderId="19" xfId="3" applyNumberFormat="1" applyFont="1" applyFill="1" applyBorder="1"/>
    <xf numFmtId="14" fontId="0" fillId="3" borderId="35" xfId="3" applyNumberFormat="1" applyFont="1" applyFill="1" applyBorder="1"/>
    <xf numFmtId="14" fontId="0" fillId="3" borderId="89" xfId="3" applyNumberFormat="1" applyFont="1" applyFill="1" applyBorder="1"/>
    <xf numFmtId="167" fontId="3" fillId="3" borderId="42" xfId="2" applyNumberFormat="1" applyFont="1" applyFill="1" applyBorder="1" applyAlignment="1">
      <alignment wrapText="1"/>
    </xf>
    <xf numFmtId="167" fontId="3" fillId="3" borderId="42" xfId="2" applyNumberFormat="1" applyFont="1" applyFill="1" applyBorder="1"/>
    <xf numFmtId="167" fontId="3" fillId="3" borderId="32" xfId="2" applyNumberFormat="1" applyFont="1" applyFill="1" applyBorder="1" applyAlignment="1">
      <alignment wrapText="1"/>
    </xf>
    <xf numFmtId="167" fontId="3" fillId="3" borderId="38" xfId="2" applyNumberFormat="1" applyFont="1" applyFill="1" applyBorder="1" applyAlignment="1">
      <alignment wrapText="1"/>
    </xf>
    <xf numFmtId="167" fontId="3" fillId="3" borderId="38" xfId="2" applyNumberFormat="1" applyFont="1" applyFill="1" applyBorder="1"/>
    <xf numFmtId="167" fontId="4" fillId="3" borderId="32" xfId="2" applyNumberFormat="1" applyFont="1" applyFill="1" applyBorder="1"/>
    <xf numFmtId="167" fontId="4" fillId="3" borderId="31" xfId="2" applyNumberFormat="1" applyFont="1" applyFill="1" applyBorder="1"/>
    <xf numFmtId="167" fontId="4" fillId="3" borderId="38" xfId="2" applyNumberFormat="1" applyFont="1" applyFill="1" applyBorder="1"/>
    <xf numFmtId="165" fontId="4" fillId="3" borderId="32" xfId="0" applyNumberFormat="1" applyFont="1" applyFill="1" applyBorder="1" applyAlignment="1">
      <alignment horizontal="center"/>
    </xf>
    <xf numFmtId="14" fontId="4" fillId="3" borderId="32" xfId="0" applyNumberFormat="1" applyFont="1" applyFill="1" applyBorder="1" applyAlignment="1">
      <alignment horizontal="center"/>
    </xf>
    <xf numFmtId="14" fontId="4" fillId="3" borderId="38" xfId="0" applyNumberFormat="1" applyFont="1" applyFill="1" applyBorder="1" applyAlignment="1">
      <alignment horizontal="center"/>
    </xf>
    <xf numFmtId="10" fontId="4" fillId="3" borderId="32" xfId="0" applyNumberFormat="1" applyFont="1" applyFill="1" applyBorder="1" applyAlignment="1">
      <alignment horizontal="center"/>
    </xf>
    <xf numFmtId="10" fontId="4" fillId="3" borderId="31" xfId="0" applyNumberFormat="1" applyFont="1" applyFill="1" applyBorder="1" applyAlignment="1">
      <alignment horizontal="center"/>
    </xf>
    <xf numFmtId="10" fontId="4" fillId="3" borderId="38" xfId="0" applyNumberFormat="1" applyFont="1" applyFill="1" applyBorder="1" applyAlignment="1">
      <alignment horizontal="center"/>
    </xf>
    <xf numFmtId="38" fontId="8" fillId="3" borderId="36" xfId="0" applyNumberFormat="1" applyFont="1" applyFill="1" applyBorder="1" applyAlignment="1">
      <alignment wrapText="1"/>
    </xf>
    <xf numFmtId="9" fontId="8" fillId="3" borderId="32" xfId="3" applyFont="1" applyFill="1" applyBorder="1"/>
    <xf numFmtId="9" fontId="8" fillId="3" borderId="38" xfId="3" applyFont="1" applyFill="1" applyBorder="1"/>
    <xf numFmtId="14" fontId="8" fillId="3" borderId="32" xfId="0" applyNumberFormat="1" applyFont="1" applyFill="1" applyBorder="1" applyAlignment="1">
      <alignment horizontal="center"/>
    </xf>
    <xf numFmtId="14" fontId="8" fillId="3" borderId="38" xfId="0" applyNumberFormat="1" applyFont="1" applyFill="1" applyBorder="1" applyAlignment="1">
      <alignment horizontal="center"/>
    </xf>
    <xf numFmtId="167" fontId="8" fillId="3" borderId="38" xfId="2" applyNumberFormat="1" applyFont="1" applyFill="1" applyBorder="1"/>
    <xf numFmtId="38" fontId="8" fillId="3" borderId="32" xfId="0" applyNumberFormat="1" applyFont="1" applyFill="1" applyBorder="1" applyAlignment="1">
      <alignment horizontal="left" wrapText="1"/>
    </xf>
    <xf numFmtId="38" fontId="8" fillId="3" borderId="38" xfId="0" applyNumberFormat="1" applyFont="1" applyFill="1" applyBorder="1" applyAlignment="1">
      <alignment horizontal="left" wrapText="1"/>
    </xf>
    <xf numFmtId="167" fontId="7" fillId="6" borderId="32" xfId="2" applyNumberFormat="1" applyFont="1" applyFill="1" applyBorder="1"/>
    <xf numFmtId="167" fontId="7" fillId="6" borderId="38" xfId="2" applyNumberFormat="1" applyFont="1" applyFill="1" applyBorder="1"/>
    <xf numFmtId="10" fontId="8" fillId="3" borderId="32" xfId="0" applyNumberFormat="1" applyFont="1" applyFill="1" applyBorder="1" applyAlignment="1">
      <alignment horizontal="center"/>
    </xf>
    <xf numFmtId="10" fontId="8" fillId="3" borderId="38" xfId="0" applyNumberFormat="1" applyFont="1" applyFill="1" applyBorder="1" applyAlignment="1">
      <alignment horizontal="center"/>
    </xf>
    <xf numFmtId="0" fontId="8" fillId="3" borderId="31" xfId="0" applyFont="1" applyFill="1" applyBorder="1" applyAlignment="1">
      <alignment wrapText="1"/>
    </xf>
    <xf numFmtId="167" fontId="8" fillId="3" borderId="31" xfId="2" applyNumberFormat="1" applyFont="1" applyFill="1" applyBorder="1"/>
    <xf numFmtId="0" fontId="8" fillId="3" borderId="57" xfId="0" applyFont="1" applyFill="1" applyBorder="1" applyAlignment="1">
      <alignment wrapText="1"/>
    </xf>
    <xf numFmtId="0" fontId="7" fillId="0" borderId="32" xfId="0" applyFont="1" applyBorder="1" applyAlignment="1">
      <alignment vertical="center" wrapText="1"/>
    </xf>
    <xf numFmtId="0" fontId="8" fillId="3" borderId="32" xfId="0" applyFont="1" applyFill="1" applyBorder="1" applyAlignment="1" applyProtection="1">
      <alignment horizontal="center" vertical="center"/>
      <protection locked="0"/>
    </xf>
    <xf numFmtId="37" fontId="8" fillId="9" borderId="35" xfId="1" applyNumberFormat="1" applyFont="1" applyFill="1" applyBorder="1" applyAlignment="1">
      <alignment horizontal="right" vertical="center" wrapText="1"/>
    </xf>
    <xf numFmtId="37" fontId="8" fillId="6" borderId="24" xfId="0" applyNumberFormat="1" applyFont="1" applyFill="1" applyBorder="1" applyAlignment="1">
      <alignment horizontal="right" vertical="center"/>
    </xf>
    <xf numFmtId="37" fontId="8" fillId="6" borderId="32" xfId="0" applyNumberFormat="1" applyFont="1" applyFill="1" applyBorder="1" applyAlignment="1">
      <alignment horizontal="right" vertical="center"/>
    </xf>
    <xf numFmtId="0" fontId="8" fillId="3" borderId="32" xfId="0" applyFont="1" applyFill="1" applyBorder="1"/>
    <xf numFmtId="0" fontId="8" fillId="3" borderId="38" xfId="0" applyFont="1" applyFill="1" applyBorder="1"/>
    <xf numFmtId="14" fontId="8" fillId="3" borderId="33" xfId="0" applyNumberFormat="1" applyFont="1" applyFill="1" applyBorder="1" applyAlignment="1">
      <alignment horizontal="center"/>
    </xf>
    <xf numFmtId="167" fontId="8" fillId="3" borderId="32" xfId="2" applyNumberFormat="1" applyFont="1" applyFill="1" applyBorder="1" applyAlignment="1">
      <alignment horizontal="right"/>
    </xf>
    <xf numFmtId="0" fontId="4" fillId="3" borderId="32" xfId="0" applyFont="1" applyFill="1" applyBorder="1" applyAlignment="1">
      <alignment horizontal="left" wrapText="1"/>
    </xf>
    <xf numFmtId="0" fontId="4" fillId="3" borderId="38" xfId="0" applyFont="1" applyFill="1" applyBorder="1" applyAlignment="1">
      <alignment horizontal="left" wrapText="1"/>
    </xf>
    <xf numFmtId="10" fontId="4" fillId="3" borderId="32" xfId="3" applyNumberFormat="1" applyFont="1" applyFill="1" applyBorder="1" applyAlignment="1">
      <alignment horizontal="center"/>
    </xf>
    <xf numFmtId="10" fontId="4" fillId="3" borderId="38" xfId="3" applyNumberFormat="1" applyFont="1" applyFill="1" applyBorder="1" applyAlignment="1">
      <alignment horizontal="center"/>
    </xf>
    <xf numFmtId="0" fontId="6" fillId="14" borderId="0" xfId="0" applyFont="1" applyFill="1" applyAlignment="1">
      <alignment vertical="center"/>
    </xf>
    <xf numFmtId="0" fontId="3" fillId="3" borderId="32" xfId="0" applyFont="1" applyFill="1" applyBorder="1" applyAlignment="1">
      <alignment wrapText="1"/>
    </xf>
    <xf numFmtId="0" fontId="3" fillId="3" borderId="42" xfId="0" applyFont="1" applyFill="1" applyBorder="1" applyAlignment="1">
      <alignment wrapText="1"/>
    </xf>
    <xf numFmtId="0" fontId="3" fillId="3" borderId="38" xfId="0" applyFont="1" applyFill="1" applyBorder="1" applyAlignment="1">
      <alignment wrapText="1"/>
    </xf>
    <xf numFmtId="14" fontId="3" fillId="3" borderId="42" xfId="2" applyNumberFormat="1" applyFont="1" applyFill="1" applyBorder="1"/>
    <xf numFmtId="14" fontId="3" fillId="3" borderId="32" xfId="2" applyNumberFormat="1" applyFont="1" applyFill="1" applyBorder="1"/>
    <xf numFmtId="14" fontId="3" fillId="3" borderId="38" xfId="2" applyNumberFormat="1" applyFont="1" applyFill="1" applyBorder="1"/>
    <xf numFmtId="10" fontId="3" fillId="3" borderId="42" xfId="3" applyNumberFormat="1" applyFont="1" applyFill="1" applyBorder="1"/>
    <xf numFmtId="10" fontId="3" fillId="3" borderId="38" xfId="3" applyNumberFormat="1" applyFont="1" applyFill="1" applyBorder="1"/>
    <xf numFmtId="10" fontId="4" fillId="3" borderId="32" xfId="3" applyNumberFormat="1" applyFont="1" applyFill="1" applyBorder="1" applyAlignment="1" applyProtection="1">
      <alignment horizontal="center" vertical="center"/>
      <protection locked="0"/>
    </xf>
    <xf numFmtId="37" fontId="2" fillId="10" borderId="11" xfId="0" applyNumberFormat="1" applyFont="1" applyFill="1" applyBorder="1"/>
    <xf numFmtId="38" fontId="18" fillId="3" borderId="91" xfId="0" applyNumberFormat="1" applyFont="1" applyFill="1" applyBorder="1"/>
    <xf numFmtId="37" fontId="22" fillId="10" borderId="32" xfId="0" applyNumberFormat="1" applyFont="1" applyFill="1" applyBorder="1" applyAlignment="1">
      <alignment horizontal="right"/>
    </xf>
    <xf numFmtId="37" fontId="22" fillId="10" borderId="11" xfId="0" applyNumberFormat="1" applyFont="1" applyFill="1" applyBorder="1" applyAlignment="1">
      <alignment horizontal="right"/>
    </xf>
    <xf numFmtId="167" fontId="2" fillId="10" borderId="11" xfId="2" applyNumberFormat="1" applyFont="1" applyFill="1" applyBorder="1"/>
    <xf numFmtId="0" fontId="3" fillId="4" borderId="31" xfId="0" applyFont="1" applyFill="1" applyBorder="1" applyAlignment="1">
      <alignment horizontal="center" vertical="center"/>
    </xf>
    <xf numFmtId="167" fontId="3" fillId="3" borderId="33" xfId="2" applyNumberFormat="1" applyFont="1" applyFill="1" applyBorder="1"/>
    <xf numFmtId="14" fontId="3" fillId="3" borderId="33" xfId="0" applyNumberFormat="1" applyFont="1" applyFill="1" applyBorder="1" applyAlignment="1">
      <alignment horizontal="center"/>
    </xf>
    <xf numFmtId="1" fontId="3" fillId="3" borderId="33" xfId="0" applyNumberFormat="1" applyFont="1" applyFill="1" applyBorder="1" applyAlignment="1">
      <alignment horizontal="center"/>
    </xf>
    <xf numFmtId="0" fontId="3" fillId="3" borderId="33" xfId="0" applyFont="1" applyFill="1" applyBorder="1" applyAlignment="1">
      <alignment horizontal="center"/>
    </xf>
    <xf numFmtId="0" fontId="3" fillId="3" borderId="33" xfId="0" applyFont="1" applyFill="1" applyBorder="1" applyAlignment="1">
      <alignment wrapText="1"/>
    </xf>
    <xf numFmtId="0" fontId="3" fillId="3" borderId="33" xfId="0" applyFont="1" applyFill="1" applyBorder="1"/>
    <xf numFmtId="37" fontId="8" fillId="3" borderId="31" xfId="0" applyNumberFormat="1" applyFont="1" applyFill="1" applyBorder="1" applyAlignment="1">
      <alignment horizontal="center" vertical="center" wrapText="1"/>
    </xf>
    <xf numFmtId="14" fontId="3" fillId="3" borderId="44" xfId="0" applyNumberFormat="1" applyFont="1" applyFill="1" applyBorder="1"/>
    <xf numFmtId="37" fontId="22" fillId="10" borderId="1" xfId="0" applyNumberFormat="1" applyFont="1" applyFill="1" applyBorder="1" applyAlignment="1">
      <alignment horizontal="right"/>
    </xf>
    <xf numFmtId="37" fontId="22" fillId="10" borderId="42" xfId="0" applyNumberFormat="1" applyFont="1" applyFill="1" applyBorder="1" applyAlignment="1">
      <alignment horizontal="right"/>
    </xf>
    <xf numFmtId="37" fontId="22" fillId="10" borderId="39" xfId="0" applyNumberFormat="1" applyFont="1" applyFill="1" applyBorder="1" applyAlignment="1">
      <alignment horizontal="right"/>
    </xf>
    <xf numFmtId="37" fontId="12" fillId="3" borderId="91" xfId="0" applyNumberFormat="1" applyFont="1" applyFill="1" applyBorder="1" applyAlignment="1" applyProtection="1">
      <alignment horizontal="right" vertical="center"/>
      <protection locked="0"/>
    </xf>
    <xf numFmtId="37" fontId="19" fillId="6" borderId="42" xfId="0" applyNumberFormat="1" applyFont="1" applyFill="1" applyBorder="1"/>
    <xf numFmtId="37" fontId="19" fillId="6" borderId="32" xfId="0" applyNumberFormat="1" applyFont="1" applyFill="1" applyBorder="1"/>
    <xf numFmtId="165" fontId="3" fillId="0" borderId="40" xfId="0" quotePrefix="1" applyNumberFormat="1" applyFont="1" applyBorder="1" applyAlignment="1">
      <alignment horizontal="center"/>
    </xf>
    <xf numFmtId="165" fontId="3" fillId="0" borderId="47" xfId="0" quotePrefix="1" applyNumberFormat="1" applyFont="1" applyBorder="1" applyAlignment="1">
      <alignment horizontal="center"/>
    </xf>
    <xf numFmtId="165" fontId="44" fillId="0" borderId="32" xfId="0" applyNumberFormat="1" applyFont="1" applyBorder="1" applyAlignment="1">
      <alignment horizontal="center" vertical="center"/>
    </xf>
    <xf numFmtId="165" fontId="44" fillId="0" borderId="31" xfId="0" applyNumberFormat="1" applyFont="1" applyBorder="1" applyAlignment="1">
      <alignment horizontal="center" vertical="center"/>
    </xf>
    <xf numFmtId="165" fontId="44" fillId="0" borderId="33" xfId="0" applyNumberFormat="1" applyFont="1" applyBorder="1" applyAlignment="1">
      <alignment horizontal="center" vertical="center"/>
    </xf>
    <xf numFmtId="165" fontId="47" fillId="0" borderId="11" xfId="0" applyNumberFormat="1" applyFont="1" applyBorder="1" applyAlignment="1">
      <alignment horizontal="center" vertical="center"/>
    </xf>
    <xf numFmtId="167" fontId="0" fillId="3" borderId="35" xfId="2" applyNumberFormat="1" applyFont="1" applyFill="1" applyBorder="1"/>
    <xf numFmtId="167" fontId="0" fillId="3" borderId="32" xfId="2" applyNumberFormat="1" applyFont="1" applyFill="1" applyBorder="1" applyAlignment="1">
      <alignment horizontal="center"/>
    </xf>
    <xf numFmtId="167" fontId="0" fillId="3" borderId="32" xfId="2" applyNumberFormat="1" applyFont="1" applyFill="1" applyBorder="1"/>
    <xf numFmtId="167" fontId="12" fillId="3" borderId="87" xfId="2" applyNumberFormat="1" applyFont="1" applyFill="1" applyBorder="1" applyAlignment="1" applyProtection="1">
      <alignment horizontal="right" vertical="center"/>
      <protection locked="0"/>
    </xf>
    <xf numFmtId="167" fontId="12" fillId="3" borderId="6" xfId="2" applyNumberFormat="1" applyFont="1" applyFill="1" applyBorder="1" applyAlignment="1" applyProtection="1">
      <alignment horizontal="right" vertical="center"/>
      <protection locked="0"/>
    </xf>
    <xf numFmtId="167" fontId="0" fillId="11" borderId="11" xfId="2" applyNumberFormat="1" applyFont="1" applyFill="1" applyBorder="1"/>
    <xf numFmtId="167" fontId="2" fillId="10" borderId="11" xfId="2" applyNumberFormat="1" applyFont="1" applyFill="1" applyBorder="1" applyAlignment="1">
      <alignment horizontal="right"/>
    </xf>
    <xf numFmtId="167" fontId="0" fillId="3" borderId="42" xfId="2" applyNumberFormat="1" applyFont="1" applyFill="1" applyBorder="1" applyAlignment="1">
      <alignment wrapText="1"/>
    </xf>
    <xf numFmtId="167" fontId="0" fillId="3" borderId="32" xfId="2" applyNumberFormat="1" applyFont="1" applyFill="1" applyBorder="1" applyAlignment="1">
      <alignment wrapText="1"/>
    </xf>
    <xf numFmtId="167" fontId="0" fillId="3" borderId="38" xfId="2" applyNumberFormat="1" applyFont="1" applyFill="1" applyBorder="1" applyAlignment="1">
      <alignment wrapText="1"/>
    </xf>
    <xf numFmtId="167" fontId="12" fillId="3" borderId="86" xfId="2" applyNumberFormat="1" applyFont="1" applyFill="1" applyBorder="1" applyAlignment="1" applyProtection="1">
      <alignment horizontal="right" vertical="center"/>
      <protection locked="0"/>
    </xf>
    <xf numFmtId="167" fontId="0" fillId="3" borderId="42" xfId="2" applyNumberFormat="1" applyFont="1" applyFill="1" applyBorder="1"/>
    <xf numFmtId="167" fontId="0" fillId="3" borderId="38" xfId="2" applyNumberFormat="1" applyFont="1" applyFill="1" applyBorder="1"/>
    <xf numFmtId="167" fontId="12" fillId="3" borderId="92" xfId="2" applyNumberFormat="1" applyFont="1" applyFill="1" applyBorder="1" applyAlignment="1" applyProtection="1">
      <alignment horizontal="right" vertical="center"/>
      <protection locked="0"/>
    </xf>
    <xf numFmtId="167" fontId="12" fillId="3" borderId="93" xfId="2" applyNumberFormat="1" applyFont="1" applyFill="1" applyBorder="1" applyAlignment="1" applyProtection="1">
      <alignment horizontal="right" vertical="center"/>
      <protection locked="0"/>
    </xf>
    <xf numFmtId="167" fontId="2" fillId="10" borderId="38" xfId="2" applyNumberFormat="1" applyFont="1" applyFill="1" applyBorder="1" applyAlignment="1">
      <alignment horizontal="right"/>
    </xf>
    <xf numFmtId="167" fontId="2" fillId="10" borderId="38" xfId="2" applyNumberFormat="1" applyFont="1" applyFill="1" applyBorder="1"/>
    <xf numFmtId="9" fontId="3" fillId="3" borderId="13" xfId="3" applyFont="1" applyFill="1" applyBorder="1"/>
    <xf numFmtId="167" fontId="8" fillId="3" borderId="11" xfId="2" applyNumberFormat="1" applyFont="1" applyFill="1" applyBorder="1"/>
    <xf numFmtId="37" fontId="7" fillId="12" borderId="12" xfId="0" applyNumberFormat="1" applyFont="1" applyFill="1" applyBorder="1"/>
    <xf numFmtId="37" fontId="21" fillId="0" borderId="18" xfId="0" applyNumberFormat="1" applyFont="1" applyBorder="1" applyAlignment="1">
      <alignment vertical="center" wrapText="1"/>
    </xf>
    <xf numFmtId="37" fontId="4" fillId="0" borderId="38" xfId="0" applyNumberFormat="1" applyFont="1" applyBorder="1" applyAlignment="1">
      <alignment horizontal="left" vertical="center" wrapText="1"/>
    </xf>
    <xf numFmtId="43" fontId="36" fillId="16" borderId="42" xfId="2" applyFont="1" applyFill="1" applyBorder="1"/>
    <xf numFmtId="37" fontId="9" fillId="5" borderId="32" xfId="0" applyNumberFormat="1" applyFont="1" applyFill="1" applyBorder="1" applyAlignment="1">
      <alignment vertical="center"/>
    </xf>
    <xf numFmtId="49" fontId="8" fillId="3" borderId="32" xfId="0" applyNumberFormat="1" applyFont="1" applyFill="1" applyBorder="1" applyAlignment="1">
      <alignment horizontal="right"/>
    </xf>
    <xf numFmtId="0" fontId="0" fillId="0" borderId="5" xfId="0" applyBorder="1" applyAlignment="1">
      <alignment vertical="center"/>
    </xf>
    <xf numFmtId="37" fontId="8" fillId="8" borderId="42" xfId="1" applyNumberFormat="1" applyFont="1" applyFill="1" applyBorder="1" applyAlignment="1">
      <alignment horizontal="right" vertical="center" wrapText="1"/>
    </xf>
    <xf numFmtId="0" fontId="20" fillId="14" borderId="13" xfId="0" applyFont="1" applyFill="1" applyBorder="1" applyAlignment="1">
      <alignment vertical="center"/>
    </xf>
    <xf numFmtId="167" fontId="8" fillId="7" borderId="31" xfId="2" applyNumberFormat="1" applyFont="1" applyFill="1" applyBorder="1" applyAlignment="1">
      <alignment horizontal="right" vertical="center" wrapText="1"/>
    </xf>
    <xf numFmtId="0" fontId="0" fillId="0" borderId="21" xfId="0" applyBorder="1" applyAlignment="1">
      <alignment wrapText="1"/>
    </xf>
    <xf numFmtId="0" fontId="0" fillId="0" borderId="21" xfId="0" applyBorder="1" applyAlignment="1">
      <alignment horizontal="left" wrapText="1"/>
    </xf>
    <xf numFmtId="0" fontId="2" fillId="0" borderId="11" xfId="0" applyFont="1" applyBorder="1" applyAlignment="1">
      <alignment wrapText="1"/>
    </xf>
    <xf numFmtId="0" fontId="0" fillId="16" borderId="24" xfId="0" applyFill="1" applyBorder="1" applyAlignment="1">
      <alignment horizontal="center"/>
    </xf>
    <xf numFmtId="0" fontId="0" fillId="4" borderId="75" xfId="0" applyFill="1" applyBorder="1" applyAlignment="1">
      <alignment horizontal="center" vertical="center"/>
    </xf>
    <xf numFmtId="0" fontId="3" fillId="0" borderId="96" xfId="0" applyFont="1" applyBorder="1" applyAlignment="1">
      <alignment vertical="center" wrapText="1"/>
    </xf>
    <xf numFmtId="0" fontId="6" fillId="14" borderId="25" xfId="0" applyFont="1" applyFill="1" applyBorder="1" applyAlignment="1">
      <alignment vertical="center"/>
    </xf>
    <xf numFmtId="0" fontId="6" fillId="14" borderId="27" xfId="0" applyFont="1" applyFill="1" applyBorder="1" applyAlignment="1">
      <alignment vertical="center"/>
    </xf>
    <xf numFmtId="0" fontId="6" fillId="14" borderId="20" xfId="0" applyFont="1" applyFill="1" applyBorder="1" applyAlignment="1">
      <alignment vertical="center"/>
    </xf>
    <xf numFmtId="0" fontId="2" fillId="0" borderId="32" xfId="0" applyFont="1" applyBorder="1" applyAlignment="1">
      <alignment vertical="center"/>
    </xf>
    <xf numFmtId="14" fontId="4" fillId="3" borderId="32" xfId="0" applyNumberFormat="1" applyFont="1" applyFill="1" applyBorder="1" applyAlignment="1">
      <alignment horizontal="left" wrapText="1"/>
    </xf>
    <xf numFmtId="0" fontId="0" fillId="0" borderId="7" xfId="0" applyBorder="1" applyAlignment="1">
      <alignment horizontal="center"/>
    </xf>
    <xf numFmtId="49" fontId="0" fillId="4" borderId="43" xfId="0" applyNumberFormat="1" applyFill="1" applyBorder="1" applyAlignment="1">
      <alignment horizontal="center" vertical="center"/>
    </xf>
    <xf numFmtId="0" fontId="0" fillId="4" borderId="97" xfId="0" applyFill="1" applyBorder="1" applyAlignment="1">
      <alignment horizontal="center" vertical="center"/>
    </xf>
    <xf numFmtId="0" fontId="0" fillId="0" borderId="42" xfId="0" applyBorder="1" applyAlignment="1">
      <alignment horizontal="center"/>
    </xf>
    <xf numFmtId="43" fontId="9" fillId="20" borderId="32" xfId="2" applyFont="1" applyFill="1" applyBorder="1" applyAlignment="1">
      <alignment horizontal="right"/>
    </xf>
    <xf numFmtId="37" fontId="7" fillId="12" borderId="37" xfId="0" applyNumberFormat="1" applyFont="1" applyFill="1" applyBorder="1" applyAlignment="1">
      <alignment horizontal="right" vertical="center"/>
    </xf>
    <xf numFmtId="43" fontId="9" fillId="20" borderId="6" xfId="2" applyFont="1" applyFill="1" applyBorder="1" applyAlignment="1">
      <alignment horizontal="right"/>
    </xf>
    <xf numFmtId="0" fontId="0" fillId="0" borderId="38" xfId="0" applyBorder="1"/>
    <xf numFmtId="0" fontId="9" fillId="20" borderId="32" xfId="0" applyFont="1" applyFill="1" applyBorder="1" applyAlignment="1">
      <alignment horizontal="center" vertical="center"/>
    </xf>
    <xf numFmtId="37" fontId="9" fillId="20" borderId="32" xfId="0" applyNumberFormat="1" applyFont="1" applyFill="1" applyBorder="1" applyAlignment="1">
      <alignment horizontal="center" vertical="center"/>
    </xf>
    <xf numFmtId="14" fontId="9" fillId="20" borderId="32" xfId="0" applyNumberFormat="1" applyFont="1" applyFill="1" applyBorder="1" applyAlignment="1">
      <alignment horizontal="center" vertical="center"/>
    </xf>
    <xf numFmtId="0" fontId="9" fillId="20" borderId="32" xfId="0" applyFont="1" applyFill="1" applyBorder="1" applyAlignment="1">
      <alignment horizontal="center" vertical="center" wrapText="1"/>
    </xf>
    <xf numFmtId="14" fontId="9" fillId="20" borderId="33" xfId="0" applyNumberFormat="1" applyFont="1" applyFill="1" applyBorder="1" applyAlignment="1">
      <alignment horizontal="center" vertical="center"/>
    </xf>
    <xf numFmtId="14" fontId="9" fillId="20" borderId="32" xfId="0" applyNumberFormat="1" applyFont="1" applyFill="1" applyBorder="1" applyAlignment="1">
      <alignment horizontal="center"/>
    </xf>
    <xf numFmtId="167" fontId="9" fillId="20" borderId="32" xfId="2" applyNumberFormat="1" applyFont="1" applyFill="1" applyBorder="1" applyAlignment="1">
      <alignment horizontal="center"/>
    </xf>
    <xf numFmtId="14" fontId="9" fillId="20" borderId="38" xfId="0" applyNumberFormat="1" applyFont="1" applyFill="1" applyBorder="1" applyAlignment="1">
      <alignment horizontal="center"/>
    </xf>
    <xf numFmtId="167" fontId="9" fillId="20" borderId="38" xfId="2" applyNumberFormat="1" applyFont="1" applyFill="1" applyBorder="1" applyAlignment="1">
      <alignment horizontal="center"/>
    </xf>
    <xf numFmtId="37" fontId="4" fillId="20" borderId="31" xfId="0" applyNumberFormat="1" applyFont="1" applyFill="1" applyBorder="1" applyAlignment="1">
      <alignment horizontal="center" vertical="center"/>
    </xf>
    <xf numFmtId="37" fontId="4" fillId="20" borderId="38" xfId="0" applyNumberFormat="1" applyFont="1" applyFill="1" applyBorder="1" applyAlignment="1">
      <alignment horizontal="center" vertical="center"/>
    </xf>
    <xf numFmtId="49" fontId="9" fillId="20" borderId="32" xfId="0" applyNumberFormat="1" applyFont="1" applyFill="1" applyBorder="1" applyAlignment="1">
      <alignment horizontal="center" vertical="center"/>
    </xf>
    <xf numFmtId="0" fontId="9" fillId="20" borderId="33" xfId="0" applyFont="1" applyFill="1" applyBorder="1" applyAlignment="1">
      <alignment horizontal="left" vertical="center" wrapText="1"/>
    </xf>
    <xf numFmtId="49" fontId="9" fillId="20" borderId="33" xfId="0" applyNumberFormat="1" applyFont="1" applyFill="1" applyBorder="1" applyAlignment="1">
      <alignment horizontal="center" vertical="center"/>
    </xf>
    <xf numFmtId="37" fontId="9" fillId="20" borderId="38" xfId="0" applyNumberFormat="1" applyFont="1" applyFill="1" applyBorder="1" applyAlignment="1">
      <alignment horizontal="center" vertical="center"/>
    </xf>
    <xf numFmtId="0" fontId="0" fillId="0" borderId="4" xfId="0" applyBorder="1" applyAlignment="1">
      <alignment horizontal="center"/>
    </xf>
    <xf numFmtId="37" fontId="9" fillId="20" borderId="31" xfId="0" applyNumberFormat="1" applyFont="1" applyFill="1" applyBorder="1" applyAlignment="1">
      <alignment horizontal="right"/>
    </xf>
    <xf numFmtId="37" fontId="9" fillId="20" borderId="32" xfId="0" applyNumberFormat="1" applyFont="1" applyFill="1" applyBorder="1" applyAlignment="1">
      <alignment horizontal="right"/>
    </xf>
    <xf numFmtId="38" fontId="12" fillId="21" borderId="6" xfId="0" applyNumberFormat="1" applyFont="1" applyFill="1" applyBorder="1" applyAlignment="1">
      <alignment horizontal="center" vertical="center"/>
    </xf>
    <xf numFmtId="37" fontId="9" fillId="21" borderId="1" xfId="0" applyNumberFormat="1" applyFont="1" applyFill="1" applyBorder="1" applyAlignment="1">
      <alignment horizontal="center" vertical="center"/>
    </xf>
    <xf numFmtId="167" fontId="9" fillId="20" borderId="6" xfId="2" applyNumberFormat="1" applyFont="1" applyFill="1" applyBorder="1" applyAlignment="1">
      <alignment horizontal="right"/>
    </xf>
    <xf numFmtId="167" fontId="8" fillId="3" borderId="70" xfId="2" applyNumberFormat="1" applyFont="1" applyFill="1" applyBorder="1" applyAlignment="1" applyProtection="1">
      <alignment horizontal="right" vertical="center"/>
      <protection locked="0"/>
    </xf>
    <xf numFmtId="37" fontId="8" fillId="3" borderId="70" xfId="0" applyNumberFormat="1" applyFont="1" applyFill="1" applyBorder="1" applyAlignment="1" applyProtection="1">
      <alignment horizontal="right" vertical="center"/>
      <protection locked="0"/>
    </xf>
    <xf numFmtId="37" fontId="8" fillId="3" borderId="48" xfId="0" applyNumberFormat="1" applyFont="1" applyFill="1" applyBorder="1" applyAlignment="1" applyProtection="1">
      <alignment horizontal="right" vertical="center"/>
      <protection locked="0"/>
    </xf>
    <xf numFmtId="37" fontId="8" fillId="3" borderId="6" xfId="0" applyNumberFormat="1" applyFont="1" applyFill="1" applyBorder="1" applyAlignment="1" applyProtection="1">
      <alignment horizontal="right" vertical="center"/>
      <protection locked="0"/>
    </xf>
    <xf numFmtId="37" fontId="8" fillId="3" borderId="59" xfId="0" applyNumberFormat="1" applyFont="1" applyFill="1" applyBorder="1" applyAlignment="1" applyProtection="1">
      <alignment horizontal="right" vertical="center"/>
      <protection locked="0"/>
    </xf>
    <xf numFmtId="49" fontId="4" fillId="3" borderId="32" xfId="0" applyNumberFormat="1" applyFont="1" applyFill="1" applyBorder="1" applyAlignment="1">
      <alignment wrapText="1"/>
    </xf>
    <xf numFmtId="49" fontId="4" fillId="3" borderId="32" xfId="0" applyNumberFormat="1" applyFont="1" applyFill="1" applyBorder="1" applyAlignment="1">
      <alignment horizontal="left" wrapText="1"/>
    </xf>
    <xf numFmtId="49" fontId="4" fillId="3" borderId="38" xfId="0" applyNumberFormat="1" applyFont="1" applyFill="1" applyBorder="1" applyAlignment="1">
      <alignment horizontal="left" wrapText="1"/>
    </xf>
    <xf numFmtId="172" fontId="8" fillId="3" borderId="32" xfId="3" applyNumberFormat="1" applyFont="1" applyFill="1" applyBorder="1" applyAlignment="1">
      <alignment horizontal="center"/>
    </xf>
    <xf numFmtId="172" fontId="8" fillId="3" borderId="38" xfId="3" applyNumberFormat="1" applyFont="1" applyFill="1" applyBorder="1" applyAlignment="1">
      <alignment horizontal="center"/>
    </xf>
    <xf numFmtId="171" fontId="8" fillId="3" borderId="32" xfId="0" applyNumberFormat="1" applyFont="1" applyFill="1" applyBorder="1" applyAlignment="1">
      <alignment horizontal="center"/>
    </xf>
    <xf numFmtId="171" fontId="8" fillId="3" borderId="38" xfId="0" applyNumberFormat="1" applyFont="1" applyFill="1" applyBorder="1" applyAlignment="1">
      <alignment horizontal="center"/>
    </xf>
    <xf numFmtId="49" fontId="8" fillId="3" borderId="32" xfId="0" applyNumberFormat="1" applyFont="1" applyFill="1" applyBorder="1" applyAlignment="1">
      <alignment horizontal="center"/>
    </xf>
    <xf numFmtId="49" fontId="8" fillId="3" borderId="38" xfId="0" applyNumberFormat="1" applyFont="1" applyFill="1" applyBorder="1" applyAlignment="1">
      <alignment horizontal="center"/>
    </xf>
    <xf numFmtId="38" fontId="8" fillId="3" borderId="32" xfId="0" applyNumberFormat="1" applyFont="1" applyFill="1" applyBorder="1" applyAlignment="1">
      <alignment horizontal="right" wrapText="1"/>
    </xf>
    <xf numFmtId="167" fontId="9" fillId="20" borderId="32" xfId="2" applyNumberFormat="1" applyFont="1" applyFill="1" applyBorder="1" applyAlignment="1">
      <alignment horizontal="right"/>
    </xf>
    <xf numFmtId="167" fontId="9" fillId="20" borderId="94" xfId="2" applyNumberFormat="1" applyFont="1" applyFill="1" applyBorder="1" applyAlignment="1">
      <alignment horizontal="right"/>
    </xf>
    <xf numFmtId="167" fontId="7" fillId="6" borderId="11" xfId="2" applyNumberFormat="1" applyFont="1" applyFill="1" applyBorder="1" applyAlignment="1">
      <alignment horizontal="right"/>
    </xf>
    <xf numFmtId="167" fontId="7" fillId="6" borderId="37" xfId="0" applyNumberFormat="1" applyFont="1" applyFill="1" applyBorder="1" applyAlignment="1">
      <alignment horizontal="right"/>
    </xf>
    <xf numFmtId="167" fontId="7" fillId="6" borderId="11" xfId="0" applyNumberFormat="1" applyFont="1" applyFill="1" applyBorder="1" applyAlignment="1">
      <alignment horizontal="right"/>
    </xf>
    <xf numFmtId="167" fontId="36" fillId="16" borderId="42" xfId="0" applyNumberFormat="1" applyFont="1" applyFill="1" applyBorder="1"/>
    <xf numFmtId="14" fontId="8" fillId="3" borderId="32" xfId="0" applyNumberFormat="1" applyFont="1" applyFill="1" applyBorder="1" applyAlignment="1" applyProtection="1">
      <alignment horizontal="center" vertical="center"/>
      <protection locked="0"/>
    </xf>
    <xf numFmtId="14" fontId="8" fillId="3" borderId="31" xfId="0" applyNumberFormat="1" applyFont="1" applyFill="1" applyBorder="1" applyAlignment="1" applyProtection="1">
      <alignment horizontal="center" vertical="center"/>
      <protection locked="0"/>
    </xf>
    <xf numFmtId="38" fontId="8" fillId="3" borderId="82" xfId="0" applyNumberFormat="1" applyFont="1" applyFill="1" applyBorder="1" applyAlignment="1">
      <alignment wrapText="1"/>
    </xf>
    <xf numFmtId="49" fontId="8" fillId="3" borderId="31" xfId="0" applyNumberFormat="1" applyFont="1" applyFill="1" applyBorder="1"/>
    <xf numFmtId="173" fontId="0" fillId="3" borderId="32" xfId="0" applyNumberFormat="1" applyFill="1" applyBorder="1"/>
    <xf numFmtId="167" fontId="9" fillId="5" borderId="32" xfId="2" applyNumberFormat="1" applyFont="1" applyFill="1" applyBorder="1"/>
    <xf numFmtId="174" fontId="4" fillId="3" borderId="32" xfId="0" applyNumberFormat="1" applyFont="1" applyFill="1" applyBorder="1" applyAlignment="1">
      <alignment horizontal="left" wrapText="1"/>
    </xf>
    <xf numFmtId="172" fontId="4" fillId="3" borderId="32" xfId="3" applyNumberFormat="1" applyFont="1" applyFill="1" applyBorder="1" applyAlignment="1">
      <alignment horizontal="center"/>
    </xf>
    <xf numFmtId="172" fontId="4" fillId="3" borderId="38" xfId="3" applyNumberFormat="1" applyFont="1" applyFill="1" applyBorder="1" applyAlignment="1">
      <alignment horizontal="center"/>
    </xf>
    <xf numFmtId="175" fontId="9" fillId="20" borderId="33" xfId="0" applyNumberFormat="1" applyFont="1" applyFill="1" applyBorder="1" applyAlignment="1">
      <alignment horizontal="center" vertical="center"/>
    </xf>
    <xf numFmtId="0" fontId="9" fillId="20" borderId="38" xfId="0" applyFont="1" applyFill="1" applyBorder="1" applyAlignment="1">
      <alignment horizontal="center" vertical="center" wrapText="1"/>
    </xf>
    <xf numFmtId="0" fontId="9" fillId="20" borderId="33" xfId="0" applyFont="1" applyFill="1" applyBorder="1" applyAlignment="1">
      <alignment horizontal="center" vertical="center" wrapText="1"/>
    </xf>
    <xf numFmtId="0" fontId="9" fillId="20" borderId="33" xfId="0" applyFont="1" applyFill="1" applyBorder="1" applyAlignment="1">
      <alignment horizontal="center" vertical="center"/>
    </xf>
    <xf numFmtId="0" fontId="9" fillId="5" borderId="32" xfId="0" applyFont="1" applyFill="1" applyBorder="1" applyAlignment="1">
      <alignment horizontal="center"/>
    </xf>
    <xf numFmtId="174" fontId="9" fillId="5" borderId="32" xfId="0" applyNumberFormat="1" applyFont="1" applyFill="1" applyBorder="1" applyAlignment="1">
      <alignment horizontal="center"/>
    </xf>
    <xf numFmtId="175" fontId="9" fillId="5" borderId="32" xfId="0" applyNumberFormat="1" applyFont="1" applyFill="1" applyBorder="1" applyAlignment="1">
      <alignment horizontal="center"/>
    </xf>
    <xf numFmtId="0" fontId="9" fillId="5" borderId="31" xfId="0" applyFont="1" applyFill="1" applyBorder="1" applyAlignment="1">
      <alignment horizontal="center"/>
    </xf>
    <xf numFmtId="0" fontId="9" fillId="5" borderId="42" xfId="0" applyFont="1" applyFill="1" applyBorder="1" applyAlignment="1">
      <alignment horizontal="center"/>
    </xf>
    <xf numFmtId="0" fontId="0" fillId="22" borderId="0" xfId="0" applyFill="1" applyAlignment="1">
      <alignment horizontal="right" wrapText="1"/>
    </xf>
    <xf numFmtId="0" fontId="0" fillId="17" borderId="0" xfId="0" applyFill="1" applyAlignment="1">
      <alignment horizontal="right" wrapText="1"/>
    </xf>
    <xf numFmtId="0" fontId="0" fillId="24" borderId="0" xfId="0" applyFill="1" applyAlignment="1">
      <alignment horizontal="right" wrapText="1"/>
    </xf>
    <xf numFmtId="0" fontId="0" fillId="27" borderId="0" xfId="0" applyFill="1" applyAlignment="1">
      <alignment horizontal="right"/>
    </xf>
    <xf numFmtId="0" fontId="0" fillId="22" borderId="0" xfId="0" applyFill="1" applyAlignment="1">
      <alignment horizontal="right"/>
    </xf>
    <xf numFmtId="0" fontId="0" fillId="3" borderId="0" xfId="0" applyFill="1" applyAlignment="1">
      <alignment horizontal="right"/>
    </xf>
    <xf numFmtId="0" fontId="0" fillId="29" borderId="0" xfId="0" applyFill="1" applyAlignment="1">
      <alignment horizontal="right"/>
    </xf>
    <xf numFmtId="0" fontId="0" fillId="30" borderId="0" xfId="0" applyFill="1" applyAlignment="1">
      <alignment horizontal="right"/>
    </xf>
    <xf numFmtId="0" fontId="0" fillId="23" borderId="0" xfId="0" applyFill="1" applyAlignment="1">
      <alignment horizontal="right"/>
    </xf>
    <xf numFmtId="0" fontId="0" fillId="24" borderId="0" xfId="0" applyFill="1" applyAlignment="1">
      <alignment horizontal="right"/>
    </xf>
    <xf numFmtId="0" fontId="0" fillId="25" borderId="0" xfId="0" applyFill="1" applyAlignment="1">
      <alignment horizontal="right"/>
    </xf>
    <xf numFmtId="0" fontId="0" fillId="26" borderId="0" xfId="0" applyFill="1" applyAlignment="1">
      <alignment horizontal="right"/>
    </xf>
    <xf numFmtId="37" fontId="0" fillId="27" borderId="0" xfId="0" applyNumberFormat="1" applyFill="1" applyAlignment="1">
      <alignment horizontal="right"/>
    </xf>
    <xf numFmtId="14" fontId="0" fillId="27" borderId="0" xfId="0" applyNumberFormat="1" applyFill="1" applyAlignment="1">
      <alignment horizontal="right"/>
    </xf>
    <xf numFmtId="174" fontId="0" fillId="27" borderId="0" xfId="0" applyNumberFormat="1" applyFill="1" applyAlignment="1">
      <alignment horizontal="right"/>
    </xf>
    <xf numFmtId="175" fontId="0" fillId="27" borderId="0" xfId="0" applyNumberFormat="1" applyFill="1" applyAlignment="1">
      <alignment horizontal="right"/>
    </xf>
    <xf numFmtId="38" fontId="0" fillId="28" borderId="0" xfId="0" applyNumberFormat="1" applyFill="1" applyAlignment="1">
      <alignment horizontal="right"/>
    </xf>
    <xf numFmtId="9" fontId="0" fillId="28" borderId="0" xfId="3" applyFont="1" applyFill="1" applyAlignment="1">
      <alignment horizontal="right"/>
    </xf>
    <xf numFmtId="0" fontId="0" fillId="28" borderId="0" xfId="0" applyFill="1" applyAlignment="1">
      <alignment horizontal="right"/>
    </xf>
    <xf numFmtId="9" fontId="0" fillId="28" borderId="0" xfId="0" applyNumberFormat="1" applyFill="1" applyAlignment="1">
      <alignment horizontal="right"/>
    </xf>
    <xf numFmtId="14" fontId="0" fillId="28" borderId="0" xfId="0" applyNumberFormat="1" applyFill="1" applyAlignment="1">
      <alignment horizontal="right"/>
    </xf>
    <xf numFmtId="49" fontId="0" fillId="28" borderId="0" xfId="0" applyNumberFormat="1" applyFill="1" applyAlignment="1">
      <alignment horizontal="right"/>
    </xf>
    <xf numFmtId="10" fontId="0" fillId="28" borderId="0" xfId="0" applyNumberFormat="1" applyFill="1" applyAlignment="1">
      <alignment horizontal="right"/>
    </xf>
    <xf numFmtId="0" fontId="2" fillId="28" borderId="0" xfId="0" applyFont="1" applyFill="1" applyAlignment="1">
      <alignment horizontal="right"/>
    </xf>
    <xf numFmtId="38" fontId="0" fillId="22" borderId="0" xfId="0" applyNumberFormat="1" applyFill="1" applyAlignment="1">
      <alignment horizontal="right"/>
    </xf>
    <xf numFmtId="43" fontId="0" fillId="22" borderId="0" xfId="0" applyNumberFormat="1" applyFill="1" applyAlignment="1">
      <alignment horizontal="right"/>
    </xf>
    <xf numFmtId="37" fontId="0" fillId="22" borderId="0" xfId="0" applyNumberFormat="1" applyFill="1" applyAlignment="1">
      <alignment horizontal="right"/>
    </xf>
    <xf numFmtId="37" fontId="0" fillId="3" borderId="0" xfId="0" applyNumberFormat="1" applyFill="1" applyAlignment="1">
      <alignment horizontal="right"/>
    </xf>
    <xf numFmtId="10" fontId="0" fillId="29" borderId="0" xfId="0" applyNumberFormat="1" applyFill="1" applyAlignment="1">
      <alignment horizontal="right"/>
    </xf>
    <xf numFmtId="9" fontId="0" fillId="29" borderId="0" xfId="3" applyFont="1" applyFill="1" applyAlignment="1">
      <alignment horizontal="right"/>
    </xf>
    <xf numFmtId="38" fontId="0" fillId="29" borderId="0" xfId="0" applyNumberFormat="1" applyFill="1" applyAlignment="1">
      <alignment horizontal="right"/>
    </xf>
    <xf numFmtId="37" fontId="0" fillId="29" borderId="0" xfId="0" applyNumberFormat="1" applyFill="1" applyAlignment="1">
      <alignment horizontal="right"/>
    </xf>
    <xf numFmtId="14" fontId="0" fillId="29" borderId="0" xfId="0" applyNumberFormat="1" applyFill="1" applyAlignment="1">
      <alignment horizontal="right"/>
    </xf>
    <xf numFmtId="49" fontId="0" fillId="29" borderId="0" xfId="0" applyNumberFormat="1" applyFill="1" applyAlignment="1">
      <alignment horizontal="right"/>
    </xf>
    <xf numFmtId="14" fontId="0" fillId="30" borderId="0" xfId="0" applyNumberFormat="1" applyFill="1" applyAlignment="1">
      <alignment horizontal="right"/>
    </xf>
    <xf numFmtId="9" fontId="0" fillId="30" borderId="0" xfId="3" applyFont="1" applyFill="1" applyAlignment="1">
      <alignment horizontal="right"/>
    </xf>
    <xf numFmtId="2" fontId="0" fillId="30" borderId="0" xfId="6" applyNumberFormat="1" applyFont="1" applyFill="1" applyAlignment="1">
      <alignment horizontal="right"/>
    </xf>
    <xf numFmtId="14" fontId="0" fillId="25" borderId="0" xfId="0" applyNumberFormat="1" applyFill="1" applyAlignment="1">
      <alignment horizontal="right"/>
    </xf>
    <xf numFmtId="9" fontId="0" fillId="26" borderId="0" xfId="3" applyFont="1" applyFill="1" applyAlignment="1">
      <alignment horizontal="right"/>
    </xf>
    <xf numFmtId="14" fontId="0" fillId="26" borderId="0" xfId="0" applyNumberFormat="1" applyFill="1" applyAlignment="1">
      <alignment horizontal="right"/>
    </xf>
    <xf numFmtId="37" fontId="0" fillId="26" borderId="0" xfId="0" applyNumberFormat="1" applyFill="1" applyAlignment="1">
      <alignment horizontal="right"/>
    </xf>
    <xf numFmtId="37" fontId="0" fillId="17" borderId="0" xfId="0" applyNumberFormat="1" applyFill="1" applyAlignment="1">
      <alignment horizontal="right" wrapText="1"/>
    </xf>
    <xf numFmtId="14" fontId="0" fillId="17" borderId="0" xfId="0" applyNumberFormat="1" applyFill="1" applyAlignment="1">
      <alignment horizontal="right" wrapText="1"/>
    </xf>
    <xf numFmtId="9" fontId="0" fillId="17" borderId="0" xfId="3" applyFont="1" applyFill="1" applyAlignment="1">
      <alignment horizontal="right" wrapText="1"/>
    </xf>
    <xf numFmtId="0" fontId="1" fillId="0" borderId="0" xfId="0" applyFont="1"/>
    <xf numFmtId="0" fontId="1" fillId="0" borderId="0" xfId="0" applyFont="1" applyAlignment="1">
      <alignment horizontal="center" vertical="center"/>
    </xf>
    <xf numFmtId="165" fontId="44" fillId="4" borderId="89" xfId="0" applyNumberFormat="1" applyFont="1" applyFill="1" applyBorder="1" applyAlignment="1">
      <alignment horizontal="center" vertical="center"/>
    </xf>
    <xf numFmtId="37" fontId="8" fillId="3" borderId="37" xfId="0" applyNumberFormat="1" applyFont="1" applyFill="1" applyBorder="1" applyAlignment="1" applyProtection="1">
      <alignment vertical="center"/>
      <protection locked="0"/>
    </xf>
    <xf numFmtId="166" fontId="47" fillId="4" borderId="37" xfId="0" applyNumberFormat="1" applyFont="1" applyFill="1" applyBorder="1" applyAlignment="1">
      <alignment horizontal="center" vertical="center"/>
    </xf>
    <xf numFmtId="2" fontId="44" fillId="4" borderId="4"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wrapText="1"/>
      <protection locked="0"/>
    </xf>
    <xf numFmtId="1" fontId="7" fillId="32" borderId="32" xfId="2" applyNumberFormat="1" applyFont="1" applyFill="1" applyBorder="1" applyAlignment="1">
      <alignment horizontal="right" vertical="center" wrapText="1"/>
    </xf>
    <xf numFmtId="173" fontId="0" fillId="33" borderId="32" xfId="0" applyNumberFormat="1" applyFill="1" applyBorder="1"/>
    <xf numFmtId="38" fontId="4" fillId="3" borderId="32" xfId="0" applyNumberFormat="1" applyFont="1" applyFill="1" applyBorder="1" applyProtection="1">
      <protection locked="0"/>
    </xf>
    <xf numFmtId="38" fontId="4" fillId="3" borderId="38" xfId="0" applyNumberFormat="1" applyFont="1" applyFill="1" applyBorder="1" applyProtection="1">
      <protection locked="0"/>
    </xf>
    <xf numFmtId="38" fontId="8" fillId="3" borderId="32" xfId="0" applyNumberFormat="1" applyFont="1" applyFill="1" applyBorder="1" applyProtection="1">
      <protection locked="0"/>
    </xf>
    <xf numFmtId="38" fontId="8" fillId="3" borderId="38" xfId="0" applyNumberFormat="1" applyFont="1" applyFill="1" applyBorder="1" applyProtection="1">
      <protection locked="0"/>
    </xf>
    <xf numFmtId="167" fontId="8" fillId="31" borderId="32" xfId="2" applyNumberFormat="1" applyFont="1" applyFill="1" applyBorder="1" applyAlignment="1" applyProtection="1">
      <alignment horizontal="right" vertical="center" wrapText="1"/>
      <protection locked="0"/>
    </xf>
    <xf numFmtId="167" fontId="8" fillId="31" borderId="31" xfId="2" applyNumberFormat="1" applyFont="1" applyFill="1" applyBorder="1" applyAlignment="1" applyProtection="1">
      <alignment horizontal="right" vertical="center" wrapText="1"/>
      <protection locked="0"/>
    </xf>
    <xf numFmtId="0" fontId="8" fillId="0" borderId="7" xfId="0" applyFont="1" applyBorder="1" applyAlignment="1">
      <alignment horizontal="right" wrapText="1"/>
    </xf>
    <xf numFmtId="0" fontId="2" fillId="0" borderId="15" xfId="0" applyFont="1" applyBorder="1"/>
    <xf numFmtId="14" fontId="54" fillId="0" borderId="0" xfId="0" applyNumberFormat="1" applyFont="1"/>
    <xf numFmtId="0" fontId="30" fillId="14" borderId="25" xfId="0" applyFont="1" applyFill="1" applyBorder="1" applyAlignment="1">
      <alignment horizontal="left"/>
    </xf>
    <xf numFmtId="0" fontId="30" fillId="14" borderId="27" xfId="0" applyFont="1" applyFill="1" applyBorder="1" applyAlignment="1">
      <alignment horizontal="left"/>
    </xf>
    <xf numFmtId="0" fontId="30" fillId="14" borderId="20" xfId="0" applyFont="1" applyFill="1" applyBorder="1" applyAlignment="1">
      <alignment horizontal="left"/>
    </xf>
    <xf numFmtId="0" fontId="0" fillId="3" borderId="75" xfId="0" applyFill="1" applyBorder="1" applyAlignment="1">
      <alignment horizontal="left"/>
    </xf>
    <xf numFmtId="0" fontId="2" fillId="3" borderId="25" xfId="0" applyFont="1" applyFill="1" applyBorder="1" applyAlignment="1">
      <alignment horizontal="center" vertical="center"/>
    </xf>
    <xf numFmtId="0" fontId="2" fillId="3" borderId="76"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78" xfId="0" applyFont="1" applyFill="1" applyBorder="1" applyAlignment="1">
      <alignment horizontal="center" vertical="center"/>
    </xf>
    <xf numFmtId="0" fontId="0" fillId="19" borderId="73" xfId="0" applyFill="1" applyBorder="1" applyAlignment="1">
      <alignment horizontal="left"/>
    </xf>
    <xf numFmtId="0" fontId="0" fillId="3" borderId="73" xfId="0"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xf>
    <xf numFmtId="0" fontId="2" fillId="19" borderId="18" xfId="0" applyFont="1" applyFill="1" applyBorder="1" applyAlignment="1">
      <alignment horizontal="center" vertical="center"/>
    </xf>
    <xf numFmtId="0" fontId="2" fillId="19" borderId="17" xfId="0" applyFont="1" applyFill="1" applyBorder="1" applyAlignment="1">
      <alignment horizontal="center" vertical="center"/>
    </xf>
    <xf numFmtId="0" fontId="0" fillId="19" borderId="65" xfId="0" applyFill="1" applyBorder="1" applyAlignment="1">
      <alignment horizontal="left"/>
    </xf>
    <xf numFmtId="0" fontId="0" fillId="3" borderId="3" xfId="0" applyFill="1" applyBorder="1" applyAlignment="1">
      <alignment horizontal="left"/>
    </xf>
    <xf numFmtId="0" fontId="0" fillId="3" borderId="73" xfId="0" applyFill="1" applyBorder="1" applyAlignment="1">
      <alignment horizontal="left"/>
    </xf>
    <xf numFmtId="0" fontId="32" fillId="14" borderId="0" xfId="0" applyFont="1" applyFill="1" applyAlignment="1">
      <alignment horizontal="center" vertic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0" fillId="19" borderId="1" xfId="0" applyFill="1" applyBorder="1" applyAlignment="1">
      <alignment horizontal="left"/>
    </xf>
    <xf numFmtId="49" fontId="30" fillId="14" borderId="25" xfId="0" applyNumberFormat="1" applyFont="1" applyFill="1" applyBorder="1" applyAlignment="1">
      <alignment horizontal="left" vertical="center"/>
    </xf>
    <xf numFmtId="49" fontId="30" fillId="14" borderId="20" xfId="0" applyNumberFormat="1" applyFont="1" applyFill="1" applyBorder="1" applyAlignment="1">
      <alignment horizontal="left" vertical="center"/>
    </xf>
    <xf numFmtId="0" fontId="0" fillId="0" borderId="0" xfId="0" applyAlignment="1">
      <alignment horizontal="left"/>
    </xf>
    <xf numFmtId="0" fontId="30" fillId="14" borderId="0" xfId="0" applyFont="1" applyFill="1" applyAlignment="1">
      <alignment horizontal="left"/>
    </xf>
    <xf numFmtId="0" fontId="0" fillId="19" borderId="75" xfId="0" applyFill="1" applyBorder="1" applyAlignment="1">
      <alignment horizontal="left"/>
    </xf>
    <xf numFmtId="0" fontId="2" fillId="3" borderId="63"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55"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74" xfId="0" applyFont="1" applyFill="1" applyBorder="1" applyAlignment="1">
      <alignment horizontal="center" vertical="center"/>
    </xf>
    <xf numFmtId="0" fontId="2" fillId="3" borderId="75" xfId="0" applyFont="1" applyFill="1" applyBorder="1" applyAlignment="1">
      <alignment horizontal="center" vertical="center"/>
    </xf>
    <xf numFmtId="0" fontId="2" fillId="19" borderId="63" xfId="0" applyFont="1" applyFill="1" applyBorder="1" applyAlignment="1">
      <alignment horizontal="center" vertical="center"/>
    </xf>
    <xf numFmtId="0" fontId="2" fillId="19" borderId="73" xfId="0" applyFont="1" applyFill="1" applyBorder="1" applyAlignment="1">
      <alignment horizontal="center" vertical="center"/>
    </xf>
    <xf numFmtId="0" fontId="2" fillId="19" borderId="55" xfId="0" applyFont="1" applyFill="1" applyBorder="1" applyAlignment="1">
      <alignment horizontal="center" vertical="center"/>
    </xf>
    <xf numFmtId="0" fontId="2" fillId="19" borderId="1" xfId="0" applyFont="1" applyFill="1" applyBorder="1" applyAlignment="1">
      <alignment horizontal="center" vertical="center"/>
    </xf>
    <xf numFmtId="0" fontId="2" fillId="19" borderId="74" xfId="0" applyFont="1" applyFill="1" applyBorder="1" applyAlignment="1">
      <alignment horizontal="center" vertical="center"/>
    </xf>
    <xf numFmtId="0" fontId="2" fillId="19" borderId="75" xfId="0" applyFont="1" applyFill="1" applyBorder="1" applyAlignment="1">
      <alignment horizontal="center" vertical="center"/>
    </xf>
    <xf numFmtId="0" fontId="0" fillId="3" borderId="78" xfId="0" applyFill="1" applyBorder="1" applyAlignment="1">
      <alignment horizontal="left"/>
    </xf>
    <xf numFmtId="0" fontId="0" fillId="3" borderId="85" xfId="0" applyFill="1" applyBorder="1" applyAlignment="1">
      <alignment horizontal="left"/>
    </xf>
    <xf numFmtId="0" fontId="2" fillId="19" borderId="25" xfId="0" applyFont="1" applyFill="1" applyBorder="1" applyAlignment="1">
      <alignment horizontal="center" vertical="center"/>
    </xf>
    <xf numFmtId="0" fontId="2" fillId="19" borderId="76" xfId="0" applyFont="1" applyFill="1" applyBorder="1" applyAlignment="1">
      <alignment horizontal="center" vertical="center"/>
    </xf>
    <xf numFmtId="0" fontId="2" fillId="19" borderId="26" xfId="0" applyFont="1" applyFill="1" applyBorder="1" applyAlignment="1">
      <alignment horizontal="center" vertical="center"/>
    </xf>
    <xf numFmtId="0" fontId="2" fillId="19" borderId="60" xfId="0" applyFont="1" applyFill="1" applyBorder="1" applyAlignment="1">
      <alignment horizontal="center" vertical="center"/>
    </xf>
    <xf numFmtId="0" fontId="2" fillId="19" borderId="56" xfId="0" applyFont="1" applyFill="1" applyBorder="1" applyAlignment="1">
      <alignment horizontal="center" vertical="center"/>
    </xf>
    <xf numFmtId="0" fontId="2" fillId="19" borderId="78" xfId="0" applyFont="1" applyFill="1" applyBorder="1" applyAlignment="1">
      <alignment horizontal="center" vertical="center"/>
    </xf>
    <xf numFmtId="0" fontId="0" fillId="3" borderId="77" xfId="0" applyFill="1" applyBorder="1" applyAlignment="1">
      <alignment horizontal="left"/>
    </xf>
    <xf numFmtId="0" fontId="0" fillId="19" borderId="27" xfId="0" applyFill="1" applyBorder="1" applyAlignment="1">
      <alignment horizontal="left"/>
    </xf>
    <xf numFmtId="0" fontId="0" fillId="3" borderId="76" xfId="0" applyFill="1" applyBorder="1" applyAlignment="1">
      <alignment horizontal="left"/>
    </xf>
    <xf numFmtId="0" fontId="0" fillId="3" borderId="80" xfId="0" applyFill="1" applyBorder="1" applyAlignment="1">
      <alignment horizontal="left"/>
    </xf>
    <xf numFmtId="0" fontId="0" fillId="3" borderId="79" xfId="0" applyFill="1" applyBorder="1" applyAlignment="1">
      <alignment horizontal="left"/>
    </xf>
    <xf numFmtId="0" fontId="0" fillId="3" borderId="61" xfId="0" applyFill="1" applyBorder="1" applyAlignment="1">
      <alignment horizontal="left"/>
    </xf>
    <xf numFmtId="0" fontId="0" fillId="3" borderId="2" xfId="0" applyFill="1" applyBorder="1" applyAlignment="1">
      <alignment horizontal="left"/>
    </xf>
    <xf numFmtId="0" fontId="0" fillId="19" borderId="79" xfId="0" applyFill="1" applyBorder="1" applyAlignment="1">
      <alignment horizontal="left"/>
    </xf>
    <xf numFmtId="0" fontId="0" fillId="19" borderId="77" xfId="0" applyFill="1" applyBorder="1" applyAlignment="1">
      <alignment horizontal="left"/>
    </xf>
    <xf numFmtId="0" fontId="0" fillId="19" borderId="3" xfId="0" applyFill="1" applyBorder="1" applyAlignment="1">
      <alignment horizontal="left"/>
    </xf>
    <xf numFmtId="0" fontId="0" fillId="3" borderId="17" xfId="0" applyFill="1" applyBorder="1" applyAlignment="1">
      <alignment horizontal="left"/>
    </xf>
    <xf numFmtId="0" fontId="0" fillId="3" borderId="16" xfId="0" applyFill="1" applyBorder="1" applyAlignment="1">
      <alignment horizontal="left"/>
    </xf>
    <xf numFmtId="0" fontId="2" fillId="3" borderId="18" xfId="0" applyFont="1" applyFill="1" applyBorder="1" applyAlignment="1">
      <alignment horizontal="center" vertical="center"/>
    </xf>
    <xf numFmtId="0" fontId="2" fillId="3" borderId="17" xfId="0" applyFont="1" applyFill="1" applyBorder="1" applyAlignment="1">
      <alignment horizontal="center" vertical="center"/>
    </xf>
    <xf numFmtId="0" fontId="2" fillId="19" borderId="81" xfId="0" applyFont="1" applyFill="1" applyBorder="1" applyAlignment="1">
      <alignment horizontal="center"/>
    </xf>
    <xf numFmtId="0" fontId="2" fillId="19" borderId="80" xfId="0" applyFont="1" applyFill="1" applyBorder="1" applyAlignment="1">
      <alignment horizontal="center"/>
    </xf>
    <xf numFmtId="0" fontId="0" fillId="19" borderId="80" xfId="0" applyFill="1" applyBorder="1" applyAlignment="1">
      <alignment horizontal="left"/>
    </xf>
    <xf numFmtId="0" fontId="0" fillId="3" borderId="9" xfId="0" applyFill="1" applyBorder="1" applyAlignment="1">
      <alignment horizontal="left"/>
    </xf>
    <xf numFmtId="0" fontId="2" fillId="3" borderId="83" xfId="0" applyFont="1" applyFill="1" applyBorder="1" applyAlignment="1">
      <alignment horizontal="center" vertical="center"/>
    </xf>
    <xf numFmtId="0" fontId="2" fillId="3" borderId="9" xfId="0" applyFont="1" applyFill="1" applyBorder="1" applyAlignment="1">
      <alignment horizontal="center" vertical="center"/>
    </xf>
    <xf numFmtId="0" fontId="6" fillId="14" borderId="26" xfId="0" applyFont="1" applyFill="1" applyBorder="1" applyAlignment="1">
      <alignment horizontal="center" vertical="center"/>
    </xf>
    <xf numFmtId="0" fontId="6" fillId="14" borderId="0" xfId="0" applyFont="1" applyFill="1" applyAlignment="1">
      <alignment horizontal="center" vertical="center"/>
    </xf>
    <xf numFmtId="0" fontId="10" fillId="0" borderId="26" xfId="0" applyFont="1" applyBorder="1" applyAlignment="1">
      <alignment horizontal="left" vertical="center" wrapText="1"/>
    </xf>
    <xf numFmtId="0" fontId="10" fillId="0" borderId="0" xfId="0" applyFont="1" applyAlignment="1">
      <alignment horizontal="left" vertical="center" wrapText="1"/>
    </xf>
    <xf numFmtId="0" fontId="10" fillId="0" borderId="21" xfId="0" applyFont="1" applyBorder="1" applyAlignment="1">
      <alignment horizontal="left" vertical="center" wrapText="1"/>
    </xf>
    <xf numFmtId="0" fontId="30" fillId="14" borderId="25" xfId="0" applyFont="1" applyFill="1" applyBorder="1" applyAlignment="1">
      <alignment horizontal="left" vertical="center"/>
    </xf>
    <xf numFmtId="0" fontId="30" fillId="14" borderId="27" xfId="0" applyFont="1" applyFill="1" applyBorder="1" applyAlignment="1">
      <alignment horizontal="left" vertical="center"/>
    </xf>
    <xf numFmtId="0" fontId="30" fillId="14" borderId="20" xfId="0" applyFont="1" applyFill="1" applyBorder="1" applyAlignment="1">
      <alignment horizontal="left" vertical="center"/>
    </xf>
    <xf numFmtId="0" fontId="30" fillId="14" borderId="26" xfId="0" applyFont="1" applyFill="1" applyBorder="1" applyAlignment="1">
      <alignment horizontal="left" vertical="center"/>
    </xf>
    <xf numFmtId="0" fontId="30" fillId="14" borderId="0" xfId="0" applyFont="1" applyFill="1" applyAlignment="1">
      <alignment horizontal="left" vertical="center"/>
    </xf>
    <xf numFmtId="0" fontId="30" fillId="14" borderId="26" xfId="0" applyFont="1" applyFill="1" applyBorder="1" applyAlignment="1">
      <alignment horizontal="left" vertical="center" wrapText="1"/>
    </xf>
    <xf numFmtId="0" fontId="30" fillId="14" borderId="0" xfId="0" applyFont="1" applyFill="1" applyAlignment="1">
      <alignment horizontal="left" vertical="center" wrapText="1"/>
    </xf>
    <xf numFmtId="0" fontId="7" fillId="0" borderId="39"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7" xfId="0" applyFont="1" applyBorder="1" applyAlignment="1">
      <alignment horizontal="center" vertical="center" wrapText="1"/>
    </xf>
    <xf numFmtId="37" fontId="19" fillId="20" borderId="18" xfId="0" applyNumberFormat="1" applyFont="1" applyFill="1" applyBorder="1" applyAlignment="1">
      <alignment horizontal="left" vertical="center"/>
    </xf>
    <xf numFmtId="37" fontId="19" fillId="20" borderId="15" xfId="0" applyNumberFormat="1" applyFont="1" applyFill="1" applyBorder="1" applyAlignment="1">
      <alignment horizontal="left" vertical="center"/>
    </xf>
    <xf numFmtId="37" fontId="19" fillId="20" borderId="12" xfId="0" applyNumberFormat="1" applyFont="1" applyFill="1" applyBorder="1" applyAlignment="1">
      <alignment horizontal="left" vertical="center"/>
    </xf>
    <xf numFmtId="0" fontId="32" fillId="14" borderId="0" xfId="0" applyFont="1" applyFill="1" applyAlignment="1">
      <alignment horizontal="center"/>
    </xf>
    <xf numFmtId="0" fontId="6" fillId="14" borderId="56" xfId="0" applyFont="1" applyFill="1" applyBorder="1" applyAlignment="1">
      <alignment horizontal="center" vertical="center"/>
    </xf>
    <xf numFmtId="0" fontId="6" fillId="14" borderId="50" xfId="0" applyFont="1" applyFill="1" applyBorder="1" applyAlignment="1">
      <alignment horizontal="center" vertical="center"/>
    </xf>
    <xf numFmtId="0" fontId="0" fillId="0" borderId="18"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2" fillId="0" borderId="5" xfId="0" applyFont="1" applyBorder="1" applyAlignment="1">
      <alignment horizontal="left" vertical="center" wrapText="1"/>
    </xf>
    <xf numFmtId="0" fontId="30" fillId="14" borderId="42" xfId="0" applyFont="1" applyFill="1" applyBorder="1" applyAlignment="1">
      <alignment horizontal="left" vertical="center"/>
    </xf>
    <xf numFmtId="0" fontId="2" fillId="0" borderId="50" xfId="0" applyFont="1" applyBorder="1" applyAlignment="1">
      <alignment horizontal="left"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2" xfId="0" applyFont="1" applyBorder="1" applyAlignment="1">
      <alignment horizontal="left" vertical="center" wrapText="1"/>
    </xf>
    <xf numFmtId="0" fontId="30" fillId="14" borderId="39" xfId="0" applyFont="1" applyFill="1" applyBorder="1" applyAlignment="1">
      <alignment horizontal="left" vertical="center"/>
    </xf>
    <xf numFmtId="0" fontId="2" fillId="0" borderId="90" xfId="0" applyFont="1" applyBorder="1" applyAlignment="1">
      <alignment horizontal="left" vertical="center" wrapText="1"/>
    </xf>
    <xf numFmtId="0" fontId="15" fillId="14" borderId="42" xfId="0" applyFont="1" applyFill="1" applyBorder="1" applyAlignment="1">
      <alignment horizontal="left" vertical="center"/>
    </xf>
    <xf numFmtId="0" fontId="15" fillId="14" borderId="19" xfId="0" applyFont="1" applyFill="1" applyBorder="1" applyAlignment="1">
      <alignment horizontal="left" vertical="center"/>
    </xf>
    <xf numFmtId="0" fontId="15" fillId="14" borderId="22" xfId="0" applyFont="1" applyFill="1" applyBorder="1" applyAlignment="1">
      <alignment horizontal="left" vertical="center"/>
    </xf>
    <xf numFmtId="0" fontId="15" fillId="14" borderId="23" xfId="0" applyFont="1" applyFill="1" applyBorder="1" applyAlignment="1">
      <alignment horizontal="left" vertical="center"/>
    </xf>
    <xf numFmtId="0" fontId="15" fillId="14" borderId="25" xfId="0" applyFont="1" applyFill="1" applyBorder="1" applyAlignment="1">
      <alignment horizontal="left" vertical="center"/>
    </xf>
    <xf numFmtId="0" fontId="15" fillId="14" borderId="27" xfId="0" applyFont="1" applyFill="1" applyBorder="1" applyAlignment="1">
      <alignment horizontal="left" vertical="center"/>
    </xf>
    <xf numFmtId="0" fontId="15" fillId="14" borderId="20" xfId="0" applyFont="1" applyFill="1" applyBorder="1" applyAlignment="1">
      <alignment horizontal="left" vertical="center"/>
    </xf>
    <xf numFmtId="165" fontId="46" fillId="16" borderId="18" xfId="0" applyNumberFormat="1" applyFont="1" applyFill="1" applyBorder="1" applyAlignment="1">
      <alignment horizontal="left" vertical="center"/>
    </xf>
    <xf numFmtId="165" fontId="46" fillId="16" borderId="15" xfId="0" applyNumberFormat="1" applyFont="1" applyFill="1" applyBorder="1" applyAlignment="1">
      <alignment horizontal="left" vertical="center"/>
    </xf>
    <xf numFmtId="165" fontId="46" fillId="16" borderId="12" xfId="0" applyNumberFormat="1" applyFont="1" applyFill="1" applyBorder="1" applyAlignment="1">
      <alignment horizontal="left" vertical="center"/>
    </xf>
    <xf numFmtId="165" fontId="46" fillId="16" borderId="25" xfId="0" applyNumberFormat="1" applyFont="1" applyFill="1" applyBorder="1" applyAlignment="1">
      <alignment horizontal="left" vertical="center"/>
    </xf>
    <xf numFmtId="165" fontId="46" fillId="16" borderId="27" xfId="0" applyNumberFormat="1" applyFont="1" applyFill="1" applyBorder="1" applyAlignment="1">
      <alignment horizontal="lef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8" fillId="3" borderId="18" xfId="0" applyFont="1" applyFill="1" applyBorder="1" applyAlignment="1" applyProtection="1">
      <alignment horizontal="left" vertical="center" wrapText="1"/>
      <protection locked="0"/>
    </xf>
    <xf numFmtId="0" fontId="8" fillId="3" borderId="15" xfId="0" applyFont="1" applyFill="1" applyBorder="1" applyAlignment="1" applyProtection="1">
      <alignment horizontal="left" vertical="center" wrapText="1"/>
      <protection locked="0"/>
    </xf>
    <xf numFmtId="0" fontId="8" fillId="3" borderId="12" xfId="0" applyFont="1" applyFill="1" applyBorder="1" applyAlignment="1" applyProtection="1">
      <alignment horizontal="left" vertical="center" wrapText="1"/>
      <protection locked="0"/>
    </xf>
    <xf numFmtId="0" fontId="2" fillId="17" borderId="18" xfId="0" applyFont="1" applyFill="1" applyBorder="1" applyAlignment="1">
      <alignment horizontal="center"/>
    </xf>
    <xf numFmtId="0" fontId="2" fillId="17" borderId="15" xfId="0" applyFont="1" applyFill="1" applyBorder="1" applyAlignment="1">
      <alignment horizontal="center"/>
    </xf>
    <xf numFmtId="0" fontId="2" fillId="17" borderId="12" xfId="0" applyFont="1" applyFill="1" applyBorder="1" applyAlignment="1">
      <alignment horizontal="center"/>
    </xf>
    <xf numFmtId="0" fontId="2" fillId="0" borderId="18" xfId="0" applyFont="1" applyBorder="1" applyAlignment="1">
      <alignment horizontal="left"/>
    </xf>
    <xf numFmtId="0" fontId="2" fillId="0" borderId="12" xfId="0" applyFont="1" applyBorder="1" applyAlignment="1">
      <alignment horizontal="left"/>
    </xf>
    <xf numFmtId="0" fontId="20" fillId="14" borderId="26" xfId="0" applyFont="1" applyFill="1" applyBorder="1" applyAlignment="1">
      <alignment horizontal="left" vertical="center"/>
    </xf>
    <xf numFmtId="0" fontId="20" fillId="14" borderId="0" xfId="0" applyFont="1" applyFill="1" applyAlignment="1">
      <alignment horizontal="left" vertical="center"/>
    </xf>
    <xf numFmtId="0" fontId="20" fillId="14" borderId="19" xfId="0" applyFont="1" applyFill="1" applyBorder="1" applyAlignment="1">
      <alignment horizontal="left" vertical="center"/>
    </xf>
    <xf numFmtId="0" fontId="20" fillId="14" borderId="22" xfId="0" applyFont="1" applyFill="1" applyBorder="1" applyAlignment="1">
      <alignment horizontal="left" vertical="center"/>
    </xf>
    <xf numFmtId="0" fontId="20" fillId="14" borderId="23" xfId="0" applyFont="1" applyFill="1" applyBorder="1" applyAlignment="1">
      <alignment horizontal="left" vertical="center"/>
    </xf>
    <xf numFmtId="0" fontId="54" fillId="0" borderId="18" xfId="0" applyFont="1" applyBorder="1" applyAlignment="1">
      <alignment horizontal="left"/>
    </xf>
    <xf numFmtId="0" fontId="54" fillId="0" borderId="15" xfId="0" applyFont="1" applyBorder="1" applyAlignment="1">
      <alignment horizontal="left"/>
    </xf>
    <xf numFmtId="0" fontId="54" fillId="0" borderId="12" xfId="0" applyFont="1" applyBorder="1" applyAlignment="1">
      <alignment horizontal="left"/>
    </xf>
    <xf numFmtId="0" fontId="49" fillId="16" borderId="18" xfId="0" applyFont="1" applyFill="1" applyBorder="1" applyAlignment="1">
      <alignment horizontal="left" vertical="center"/>
    </xf>
    <xf numFmtId="0" fontId="49" fillId="16" borderId="15" xfId="0" applyFont="1" applyFill="1" applyBorder="1" applyAlignment="1">
      <alignment horizontal="left" vertical="center"/>
    </xf>
    <xf numFmtId="0" fontId="49" fillId="16" borderId="12" xfId="0" applyFont="1" applyFill="1" applyBorder="1" applyAlignment="1">
      <alignment horizontal="left" vertical="center"/>
    </xf>
    <xf numFmtId="0" fontId="48" fillId="16" borderId="18" xfId="0" applyFont="1" applyFill="1" applyBorder="1" applyAlignment="1">
      <alignment horizontal="left" vertical="center"/>
    </xf>
    <xf numFmtId="0" fontId="48" fillId="16" borderId="15" xfId="0" applyFont="1" applyFill="1" applyBorder="1" applyAlignment="1">
      <alignment horizontal="left" vertical="center"/>
    </xf>
    <xf numFmtId="0" fontId="48" fillId="16" borderId="12" xfId="0" applyFont="1" applyFill="1" applyBorder="1" applyAlignment="1">
      <alignment horizontal="left" vertical="center"/>
    </xf>
    <xf numFmtId="0" fontId="48" fillId="16" borderId="20" xfId="0" applyFont="1" applyFill="1" applyBorder="1" applyAlignment="1">
      <alignment horizontal="left" vertical="center"/>
    </xf>
    <xf numFmtId="0" fontId="20" fillId="14" borderId="42" xfId="0" applyFont="1" applyFill="1" applyBorder="1" applyAlignment="1">
      <alignment horizontal="left" vertical="center"/>
    </xf>
    <xf numFmtId="0" fontId="20" fillId="14" borderId="44" xfId="0" applyFont="1" applyFill="1" applyBorder="1" applyAlignment="1">
      <alignment horizontal="left" vertical="center"/>
    </xf>
    <xf numFmtId="0" fontId="32" fillId="14" borderId="21" xfId="0" applyFont="1" applyFill="1" applyBorder="1" applyAlignment="1">
      <alignment horizontal="center"/>
    </xf>
    <xf numFmtId="38" fontId="8" fillId="3" borderId="18" xfId="0" applyNumberFormat="1" applyFont="1" applyFill="1" applyBorder="1" applyAlignment="1">
      <alignment horizontal="left" wrapText="1"/>
    </xf>
    <xf numFmtId="38" fontId="8" fillId="3" borderId="15" xfId="0" applyNumberFormat="1" applyFont="1" applyFill="1" applyBorder="1" applyAlignment="1">
      <alignment horizontal="left" wrapText="1"/>
    </xf>
    <xf numFmtId="38" fontId="8" fillId="3" borderId="12" xfId="0" applyNumberFormat="1" applyFont="1" applyFill="1" applyBorder="1" applyAlignment="1">
      <alignment horizontal="left" wrapText="1"/>
    </xf>
    <xf numFmtId="0" fontId="8" fillId="0" borderId="9" xfId="0" quotePrefix="1" applyFont="1" applyBorder="1" applyAlignment="1">
      <alignment horizontal="center" vertical="center"/>
    </xf>
    <xf numFmtId="0" fontId="8" fillId="0" borderId="2" xfId="0" quotePrefix="1" applyFont="1" applyBorder="1" applyAlignment="1">
      <alignment horizontal="center" vertical="center"/>
    </xf>
    <xf numFmtId="0" fontId="8" fillId="0" borderId="28" xfId="0" applyFont="1" applyBorder="1" applyAlignment="1">
      <alignment horizontal="left" vertical="center" wrapText="1"/>
    </xf>
    <xf numFmtId="0" fontId="8" fillId="0" borderId="95" xfId="0" applyFont="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18" xfId="0" applyFont="1" applyBorder="1" applyAlignment="1">
      <alignment vertical="center" wrapText="1"/>
    </xf>
    <xf numFmtId="0" fontId="2" fillId="0" borderId="15" xfId="0" applyFont="1" applyBorder="1" applyAlignment="1">
      <alignment vertical="center" wrapText="1"/>
    </xf>
    <xf numFmtId="0" fontId="2" fillId="0" borderId="12" xfId="0" applyFont="1" applyBorder="1" applyAlignment="1">
      <alignment vertical="center" wrapText="1"/>
    </xf>
    <xf numFmtId="0" fontId="20" fillId="14" borderId="25" xfId="0" applyFont="1" applyFill="1" applyBorder="1" applyAlignment="1">
      <alignment horizontal="left" vertical="center"/>
    </xf>
    <xf numFmtId="0" fontId="20" fillId="14" borderId="27" xfId="0" applyFont="1" applyFill="1" applyBorder="1" applyAlignment="1">
      <alignment horizontal="left" vertical="center"/>
    </xf>
    <xf numFmtId="0" fontId="20" fillId="14" borderId="20" xfId="0" applyFont="1" applyFill="1" applyBorder="1" applyAlignment="1">
      <alignment horizontal="left" vertical="center"/>
    </xf>
    <xf numFmtId="0" fontId="0" fillId="0" borderId="9" xfId="0" quotePrefix="1" applyBorder="1" applyAlignment="1">
      <alignment horizontal="center" vertical="center"/>
    </xf>
    <xf numFmtId="0" fontId="0" fillId="0" borderId="2" xfId="0" quotePrefix="1" applyBorder="1" applyAlignment="1">
      <alignment horizontal="center" vertical="center"/>
    </xf>
    <xf numFmtId="0" fontId="0" fillId="0" borderId="28" xfId="0" applyBorder="1" applyAlignment="1">
      <alignment horizontal="left" vertical="center" wrapText="1"/>
    </xf>
    <xf numFmtId="0" fontId="0" fillId="0" borderId="95" xfId="0" applyBorder="1" applyAlignment="1">
      <alignment horizontal="left" vertical="center" wrapText="1"/>
    </xf>
    <xf numFmtId="0" fontId="30" fillId="14" borderId="21" xfId="0" applyFont="1" applyFill="1" applyBorder="1" applyAlignment="1">
      <alignment horizontal="left" vertical="center"/>
    </xf>
    <xf numFmtId="0" fontId="2" fillId="0" borderId="56" xfId="0" applyFont="1" applyBorder="1" applyAlignment="1">
      <alignment horizontal="left" vertical="center" wrapText="1"/>
    </xf>
    <xf numFmtId="0" fontId="30" fillId="14" borderId="44" xfId="0" applyFont="1" applyFill="1" applyBorder="1" applyAlignment="1">
      <alignment horizontal="left" vertical="center" wrapText="1"/>
    </xf>
    <xf numFmtId="0" fontId="30" fillId="14" borderId="7" xfId="0" applyFont="1" applyFill="1" applyBorder="1" applyAlignment="1">
      <alignment horizontal="left" vertical="center" wrapText="1"/>
    </xf>
    <xf numFmtId="0" fontId="6" fillId="14" borderId="21" xfId="0" applyFont="1" applyFill="1" applyBorder="1" applyAlignment="1">
      <alignment horizontal="center" vertical="center"/>
    </xf>
    <xf numFmtId="0" fontId="2" fillId="0" borderId="12" xfId="0" applyFont="1" applyBorder="1" applyAlignment="1">
      <alignment horizontal="left" vertical="center" wrapText="1"/>
    </xf>
    <xf numFmtId="0" fontId="16" fillId="5" borderId="18" xfId="0" applyFont="1" applyFill="1" applyBorder="1" applyAlignment="1">
      <alignment horizontal="left" vertical="center" wrapText="1"/>
    </xf>
    <xf numFmtId="0" fontId="16" fillId="5" borderId="12" xfId="0" applyFont="1" applyFill="1" applyBorder="1" applyAlignment="1">
      <alignment horizontal="left" vertical="center" wrapText="1"/>
    </xf>
    <xf numFmtId="0" fontId="6" fillId="14" borderId="0" xfId="0" applyFont="1" applyFill="1" applyAlignment="1">
      <alignment horizontal="left" vertical="center"/>
    </xf>
    <xf numFmtId="37" fontId="9" fillId="5" borderId="4" xfId="0" applyNumberFormat="1" applyFont="1" applyFill="1" applyBorder="1" applyAlignment="1">
      <alignment horizontal="left" vertical="center" wrapText="1"/>
    </xf>
    <xf numFmtId="37" fontId="9" fillId="5" borderId="5" xfId="0" applyNumberFormat="1" applyFont="1" applyFill="1" applyBorder="1" applyAlignment="1">
      <alignment horizontal="left" vertical="center" wrapText="1"/>
    </xf>
    <xf numFmtId="37" fontId="9" fillId="5" borderId="3" xfId="0" applyNumberFormat="1" applyFont="1" applyFill="1" applyBorder="1" applyAlignment="1">
      <alignment horizontal="left" vertical="center" wrapText="1"/>
    </xf>
    <xf numFmtId="0" fontId="1" fillId="0" borderId="18" xfId="0" applyFont="1" applyBorder="1" applyAlignment="1">
      <alignment horizontal="left" vertical="center" wrapText="1"/>
    </xf>
    <xf numFmtId="0" fontId="1" fillId="0" borderId="15" xfId="0" applyFont="1" applyBorder="1" applyAlignment="1">
      <alignment horizontal="left" vertical="center" wrapText="1"/>
    </xf>
    <xf numFmtId="0" fontId="1" fillId="0" borderId="12" xfId="0" applyFont="1" applyBorder="1" applyAlignment="1">
      <alignment horizontal="left" vertical="center" wrapText="1"/>
    </xf>
    <xf numFmtId="0" fontId="2" fillId="0" borderId="15" xfId="0" applyFont="1" applyBorder="1" applyAlignment="1">
      <alignment horizontal="left"/>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6" fillId="14" borderId="42" xfId="0" applyFont="1" applyFill="1" applyBorder="1" applyAlignment="1">
      <alignment horizontal="left" vertical="center"/>
    </xf>
    <xf numFmtId="0" fontId="6" fillId="14" borderId="39" xfId="0" applyFont="1" applyFill="1" applyBorder="1" applyAlignment="1">
      <alignment horizontal="left" vertical="center"/>
    </xf>
    <xf numFmtId="0" fontId="6" fillId="14" borderId="26" xfId="0" applyFont="1" applyFill="1" applyBorder="1" applyAlignment="1">
      <alignment horizontal="left" vertical="center"/>
    </xf>
    <xf numFmtId="0" fontId="53" fillId="4" borderId="18" xfId="0" applyFont="1" applyFill="1" applyBorder="1" applyAlignment="1">
      <alignment horizontal="left"/>
    </xf>
    <xf numFmtId="0" fontId="53" fillId="4" borderId="15" xfId="0" applyFont="1" applyFill="1" applyBorder="1" applyAlignment="1">
      <alignment horizontal="left"/>
    </xf>
    <xf numFmtId="0" fontId="53" fillId="4" borderId="12" xfId="0" applyFont="1" applyFill="1" applyBorder="1" applyAlignment="1">
      <alignment horizontal="left"/>
    </xf>
    <xf numFmtId="0" fontId="6" fillId="14" borderId="21" xfId="0" applyFont="1" applyFill="1" applyBorder="1" applyAlignment="1">
      <alignment horizontal="left" vertical="center"/>
    </xf>
    <xf numFmtId="0" fontId="40" fillId="14" borderId="26" xfId="0" applyFont="1" applyFill="1" applyBorder="1" applyAlignment="1">
      <alignment horizontal="left" vertical="center"/>
    </xf>
    <xf numFmtId="0" fontId="40" fillId="14" borderId="0" xfId="0" applyFont="1" applyFill="1" applyAlignment="1">
      <alignment horizontal="left" vertical="center"/>
    </xf>
    <xf numFmtId="0" fontId="22" fillId="0" borderId="18" xfId="0" applyFont="1" applyBorder="1" applyAlignment="1">
      <alignment horizontal="left" vertical="center" wrapText="1"/>
    </xf>
    <xf numFmtId="0" fontId="22" fillId="0" borderId="15" xfId="0" applyFont="1" applyBorder="1" applyAlignment="1">
      <alignment horizontal="left" vertical="center" wrapText="1"/>
    </xf>
    <xf numFmtId="0" fontId="22" fillId="0" borderId="12" xfId="0" applyFont="1" applyBorder="1" applyAlignment="1">
      <alignment horizontal="left" vertical="center" wrapText="1"/>
    </xf>
  </cellXfs>
  <cellStyles count="7">
    <cellStyle name="Comma" xfId="2" builtinId="3"/>
    <cellStyle name="Currency" xfId="6" builtinId="4"/>
    <cellStyle name="Hyperlink" xfId="4" builtinId="8"/>
    <cellStyle name="Normal" xfId="0" builtinId="0"/>
    <cellStyle name="Normal 2" xfId="5" xr:uid="{00000000-0005-0000-0000-000004000000}"/>
    <cellStyle name="Normal 3" xfId="1" xr:uid="{00000000-0005-0000-0000-000005000000}"/>
    <cellStyle name="Percent" xfId="3" builtinId="5"/>
  </cellStyles>
  <dxfs count="0"/>
  <tableStyles count="0" defaultTableStyle="TableStyleMedium2" defaultPivotStyle="PivotStyleLight16"/>
  <colors>
    <mruColors>
      <color rgb="FFFFCC99"/>
      <color rgb="FFFFFFCC"/>
      <color rgb="FFD8BDE9"/>
      <color rgb="FFAAFCEC"/>
      <color rgb="FFFF9999"/>
      <color rgb="FFCF4141"/>
      <color rgb="FFD9E1F2"/>
      <color rgb="FFFFE0B3"/>
      <color rgb="FFC5FFC5"/>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RawData!$AU$2" lockText="1" noThreeD="1"/>
</file>

<file path=xl/ctrlProps/ctrlProp2.xml><?xml version="1.0" encoding="utf-8"?>
<formControlPr xmlns="http://schemas.microsoft.com/office/spreadsheetml/2009/9/main" objectType="CheckBox" fmlaLink="RawData!$B$2" lockText="1" noThreeD="1"/>
</file>

<file path=xl/ctrlProps/ctrlProp3.xml><?xml version="1.0" encoding="utf-8"?>
<formControlPr xmlns="http://schemas.microsoft.com/office/spreadsheetml/2009/9/main" objectType="CheckBox" fmlaLink="RawData!$C$2" lockText="1" noThreeD="1"/>
</file>

<file path=xl/ctrlProps/ctrlProp4.xml><?xml version="1.0" encoding="utf-8"?>
<formControlPr xmlns="http://schemas.microsoft.com/office/spreadsheetml/2009/9/main" objectType="CheckBox" fmlaLink="RawData!$E$2" lockText="1" noThreeD="1"/>
</file>

<file path=xl/ctrlProps/ctrlProp5.xml><?xml version="1.0" encoding="utf-8"?>
<formControlPr xmlns="http://schemas.microsoft.com/office/spreadsheetml/2009/9/main" objectType="CheckBox" fmlaLink="RawData!$D$2" lockText="1" noThreeD="1"/>
</file>

<file path=xl/ctrlProps/ctrlProp6.xml><?xml version="1.0" encoding="utf-8"?>
<formControlPr xmlns="http://schemas.microsoft.com/office/spreadsheetml/2009/9/main" objectType="CheckBox" fmlaLink="RawData!$BLR$2" lockText="1" noThreeD="1"/>
</file>

<file path=xl/ctrlProps/ctrlProp7.xml><?xml version="1.0" encoding="utf-8"?>
<formControlPr xmlns="http://schemas.microsoft.com/office/spreadsheetml/2009/9/main" objectType="CheckBox" fmlaLink="RawData!$BLX$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876300</xdr:colOff>
          <xdr:row>65</xdr:row>
          <xdr:rowOff>0</xdr:rowOff>
        </xdr:from>
        <xdr:to>
          <xdr:col>2</xdr:col>
          <xdr:colOff>1460500</xdr:colOff>
          <xdr:row>66</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xdr:row>
          <xdr:rowOff>222250</xdr:rowOff>
        </xdr:from>
        <xdr:to>
          <xdr:col>1</xdr:col>
          <xdr:colOff>127000</xdr:colOff>
          <xdr:row>5</xdr:row>
          <xdr:rowOff>190500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5</xdr:row>
          <xdr:rowOff>222250</xdr:rowOff>
        </xdr:from>
        <xdr:to>
          <xdr:col>1</xdr:col>
          <xdr:colOff>127000</xdr:colOff>
          <xdr:row>7</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7</xdr:row>
          <xdr:rowOff>222250</xdr:rowOff>
        </xdr:from>
        <xdr:to>
          <xdr:col>1</xdr:col>
          <xdr:colOff>127000</xdr:colOff>
          <xdr:row>8</xdr:row>
          <xdr:rowOff>222250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6</xdr:row>
          <xdr:rowOff>222250</xdr:rowOff>
        </xdr:from>
        <xdr:to>
          <xdr:col>1</xdr:col>
          <xdr:colOff>127000</xdr:colOff>
          <xdr:row>8</xdr:row>
          <xdr:rowOff>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565150</xdr:colOff>
          <xdr:row>18</xdr:row>
          <xdr:rowOff>450850</xdr:rowOff>
        </xdr:from>
        <xdr:to>
          <xdr:col>3</xdr:col>
          <xdr:colOff>1022350</xdr:colOff>
          <xdr:row>18</xdr:row>
          <xdr:rowOff>622300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A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29</xdr:row>
          <xdr:rowOff>1727200</xdr:rowOff>
        </xdr:from>
        <xdr:to>
          <xdr:col>3</xdr:col>
          <xdr:colOff>914400</xdr:colOff>
          <xdr:row>29</xdr:row>
          <xdr:rowOff>1936750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A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hiamass.gov/resident-care-facility-cost-reports/" TargetMode="External"/><Relationship Id="rId1" Type="http://schemas.openxmlformats.org/officeDocument/2006/relationships/hyperlink" Target="mailto:Costreports.LTCF@Chiamas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78"/>
  <sheetViews>
    <sheetView tabSelected="1" zoomScale="90" zoomScaleNormal="90" zoomScaleSheetLayoutView="70" workbookViewId="0">
      <selection activeCell="A15" sqref="A15:I15"/>
    </sheetView>
  </sheetViews>
  <sheetFormatPr defaultColWidth="8.85546875" defaultRowHeight="14.45"/>
  <cols>
    <col min="1" max="1" width="20.42578125" customWidth="1"/>
    <col min="2" max="2" width="22.42578125" customWidth="1"/>
    <col min="5" max="5" width="61.140625" customWidth="1"/>
    <col min="6" max="6" width="16.5703125" customWidth="1"/>
  </cols>
  <sheetData>
    <row r="1" spans="1:16" ht="23.45">
      <c r="A1" s="922" t="s">
        <v>0</v>
      </c>
      <c r="B1" s="922"/>
      <c r="C1" s="922"/>
      <c r="D1" s="922"/>
      <c r="E1" s="922"/>
      <c r="F1" s="922"/>
      <c r="G1" s="922"/>
      <c r="H1" s="922"/>
      <c r="I1" s="922"/>
    </row>
    <row r="3" spans="1:16" ht="110.1" customHeight="1">
      <c r="A3" s="923" t="s">
        <v>1</v>
      </c>
      <c r="B3" s="924"/>
      <c r="C3" s="924"/>
      <c r="D3" s="924"/>
      <c r="E3" s="924"/>
      <c r="F3" s="924"/>
      <c r="G3" s="924"/>
      <c r="H3" s="924"/>
      <c r="I3" s="924"/>
    </row>
    <row r="4" spans="1:16" ht="15" thickBot="1"/>
    <row r="5" spans="1:16" s="281" customFormat="1" ht="15.6">
      <c r="A5" s="926" t="s">
        <v>2</v>
      </c>
      <c r="B5" s="927"/>
      <c r="C5" s="885"/>
      <c r="D5" s="885"/>
      <c r="E5" s="885"/>
      <c r="F5" s="885"/>
      <c r="G5" s="885"/>
      <c r="H5" s="885"/>
      <c r="I5" s="885"/>
      <c r="J5"/>
      <c r="K5"/>
      <c r="L5"/>
      <c r="M5"/>
      <c r="N5"/>
      <c r="O5"/>
      <c r="P5"/>
    </row>
    <row r="6" spans="1:16">
      <c r="A6" s="800" t="s">
        <v>3</v>
      </c>
      <c r="B6" s="275" t="s">
        <v>4</v>
      </c>
    </row>
    <row r="7" spans="1:16">
      <c r="A7" s="276" t="s">
        <v>5</v>
      </c>
      <c r="B7" s="275" t="s">
        <v>6</v>
      </c>
    </row>
    <row r="8" spans="1:16">
      <c r="A8" s="277" t="s">
        <v>7</v>
      </c>
      <c r="B8" s="275" t="s">
        <v>8</v>
      </c>
    </row>
    <row r="9" spans="1:16">
      <c r="A9" s="278" t="s">
        <v>9</v>
      </c>
      <c r="B9" s="275" t="s">
        <v>10</v>
      </c>
    </row>
    <row r="10" spans="1:16" ht="15" thickBot="1">
      <c r="A10" s="280" t="s">
        <v>11</v>
      </c>
      <c r="B10" s="275" t="s">
        <v>12</v>
      </c>
    </row>
    <row r="11" spans="1:16" ht="15" thickBot="1">
      <c r="A11" s="799" t="s">
        <v>13</v>
      </c>
      <c r="B11" s="279" t="s">
        <v>14</v>
      </c>
    </row>
    <row r="13" spans="1:16" s="281" customFormat="1" ht="15.6">
      <c r="A13" s="929" t="s">
        <v>15</v>
      </c>
      <c r="B13" s="929"/>
      <c r="C13" s="929"/>
      <c r="D13" s="929"/>
      <c r="E13" s="929"/>
      <c r="F13" s="929"/>
      <c r="G13" s="929"/>
      <c r="H13" s="929"/>
      <c r="I13" s="929"/>
      <c r="J13"/>
      <c r="K13"/>
      <c r="L13"/>
      <c r="M13"/>
      <c r="N13"/>
      <c r="O13"/>
      <c r="P13"/>
    </row>
    <row r="14" spans="1:16">
      <c r="A14" t="s">
        <v>16</v>
      </c>
      <c r="B14" s="902">
        <v>46154</v>
      </c>
    </row>
    <row r="15" spans="1:16">
      <c r="A15" s="928" t="s">
        <v>17</v>
      </c>
      <c r="B15" s="928"/>
      <c r="C15" s="928"/>
      <c r="D15" s="928"/>
      <c r="E15" s="928"/>
      <c r="F15" s="928"/>
      <c r="G15" s="928"/>
      <c r="H15" s="928"/>
      <c r="I15" s="928"/>
    </row>
    <row r="16" spans="1:16">
      <c r="A16" s="928" t="s">
        <v>18</v>
      </c>
      <c r="B16" s="928"/>
      <c r="C16" s="928"/>
      <c r="D16" s="928"/>
      <c r="E16" s="928"/>
      <c r="F16" s="928"/>
      <c r="G16" s="928"/>
      <c r="H16" s="928"/>
      <c r="I16" s="928"/>
    </row>
    <row r="17" spans="1:13">
      <c r="A17" t="s">
        <v>19</v>
      </c>
      <c r="E17" s="265" t="s">
        <v>20</v>
      </c>
    </row>
    <row r="18" spans="1:13" ht="15" thickBot="1"/>
    <row r="19" spans="1:13" s="281" customFormat="1" ht="15.6">
      <c r="A19" s="903" t="s">
        <v>21</v>
      </c>
      <c r="B19" s="904"/>
      <c r="C19" s="904"/>
      <c r="D19" s="904"/>
      <c r="E19" s="904"/>
      <c r="F19" s="905"/>
      <c r="G19" s="885"/>
      <c r="H19" s="885"/>
      <c r="I19" s="885"/>
      <c r="J19"/>
      <c r="K19"/>
      <c r="L19"/>
      <c r="M19"/>
    </row>
    <row r="20" spans="1:13">
      <c r="A20" s="266" t="s">
        <v>22</v>
      </c>
      <c r="F20" s="267"/>
    </row>
    <row r="21" spans="1:13">
      <c r="A21" s="135" t="s">
        <v>23</v>
      </c>
      <c r="F21" s="267"/>
    </row>
    <row r="22" spans="1:13" ht="15" thickBot="1">
      <c r="A22" s="268"/>
      <c r="B22" s="269"/>
      <c r="C22" s="269"/>
      <c r="D22" s="269"/>
      <c r="E22" s="269"/>
      <c r="F22" s="270"/>
    </row>
    <row r="23" spans="1:13">
      <c r="A23" t="s">
        <v>24</v>
      </c>
      <c r="B23" t="s">
        <v>25</v>
      </c>
    </row>
    <row r="24" spans="1:13">
      <c r="A24" t="s">
        <v>26</v>
      </c>
      <c r="B24" t="s">
        <v>27</v>
      </c>
    </row>
    <row r="25" spans="1:13" ht="15" thickBot="1"/>
    <row r="26" spans="1:13" s="281" customFormat="1" ht="15.95" thickBot="1">
      <c r="A26" s="903" t="s">
        <v>28</v>
      </c>
      <c r="B26" s="904"/>
      <c r="C26" s="904"/>
      <c r="D26" s="904"/>
      <c r="E26" s="904"/>
      <c r="F26" s="905"/>
      <c r="G26" s="885"/>
      <c r="H26" s="885"/>
      <c r="I26" s="885"/>
      <c r="J26"/>
      <c r="K26"/>
      <c r="L26"/>
      <c r="M26"/>
    </row>
    <row r="27" spans="1:13">
      <c r="A27" s="937" t="s">
        <v>29</v>
      </c>
      <c r="B27" s="938"/>
      <c r="C27" s="913" t="s">
        <v>30</v>
      </c>
      <c r="D27" s="913"/>
      <c r="E27" s="913"/>
      <c r="F27" s="562" t="s">
        <v>31</v>
      </c>
    </row>
    <row r="28" spans="1:13">
      <c r="A28" s="939"/>
      <c r="B28" s="940"/>
      <c r="C28" s="925" t="s">
        <v>32</v>
      </c>
      <c r="D28" s="925"/>
      <c r="E28" s="925"/>
      <c r="F28" s="563" t="s">
        <v>33</v>
      </c>
    </row>
    <row r="29" spans="1:13">
      <c r="A29" s="939"/>
      <c r="B29" s="940"/>
      <c r="C29" s="925" t="s">
        <v>34</v>
      </c>
      <c r="D29" s="925"/>
      <c r="E29" s="925"/>
      <c r="F29" s="563" t="s">
        <v>35</v>
      </c>
    </row>
    <row r="30" spans="1:13">
      <c r="A30" s="939"/>
      <c r="B30" s="940"/>
      <c r="C30" s="925" t="s">
        <v>36</v>
      </c>
      <c r="D30" s="925"/>
      <c r="E30" s="925"/>
      <c r="F30" s="563" t="s">
        <v>37</v>
      </c>
    </row>
    <row r="31" spans="1:13" ht="15" thickBot="1">
      <c r="A31" s="941"/>
      <c r="B31" s="942"/>
      <c r="C31" s="930" t="s">
        <v>38</v>
      </c>
      <c r="D31" s="930"/>
      <c r="E31" s="930"/>
      <c r="F31" s="564" t="s">
        <v>39</v>
      </c>
    </row>
    <row r="32" spans="1:13">
      <c r="A32" s="931" t="s">
        <v>40</v>
      </c>
      <c r="B32" s="932"/>
      <c r="C32" s="921" t="s">
        <v>41</v>
      </c>
      <c r="D32" s="921"/>
      <c r="E32" s="921"/>
      <c r="F32" s="271" t="s">
        <v>31</v>
      </c>
    </row>
    <row r="33" spans="1:6">
      <c r="A33" s="933"/>
      <c r="B33" s="934"/>
      <c r="C33" s="916" t="s">
        <v>42</v>
      </c>
      <c r="D33" s="916"/>
      <c r="E33" s="916"/>
      <c r="F33" s="272" t="s">
        <v>37</v>
      </c>
    </row>
    <row r="34" spans="1:6">
      <c r="A34" s="933"/>
      <c r="B34" s="934"/>
      <c r="C34" s="916" t="s">
        <v>43</v>
      </c>
      <c r="D34" s="916"/>
      <c r="E34" s="916"/>
      <c r="F34" s="272" t="s">
        <v>39</v>
      </c>
    </row>
    <row r="35" spans="1:6">
      <c r="A35" s="933"/>
      <c r="B35" s="934"/>
      <c r="C35" s="916" t="s">
        <v>44</v>
      </c>
      <c r="D35" s="916"/>
      <c r="E35" s="916"/>
      <c r="F35" s="272" t="s">
        <v>45</v>
      </c>
    </row>
    <row r="36" spans="1:6">
      <c r="A36" s="933"/>
      <c r="B36" s="934"/>
      <c r="C36" s="916" t="s">
        <v>46</v>
      </c>
      <c r="D36" s="916"/>
      <c r="E36" s="916"/>
      <c r="F36" s="272" t="s">
        <v>47</v>
      </c>
    </row>
    <row r="37" spans="1:6" ht="15" thickBot="1">
      <c r="A37" s="935"/>
      <c r="B37" s="936"/>
      <c r="C37" s="906" t="s">
        <v>48</v>
      </c>
      <c r="D37" s="906"/>
      <c r="E37" s="906"/>
      <c r="F37" s="273" t="s">
        <v>49</v>
      </c>
    </row>
    <row r="38" spans="1:6">
      <c r="A38" s="945" t="s">
        <v>50</v>
      </c>
      <c r="B38" s="946"/>
      <c r="C38" s="952" t="s">
        <v>51</v>
      </c>
      <c r="D38" s="952"/>
      <c r="E38" s="952"/>
      <c r="F38" s="562" t="s">
        <v>31</v>
      </c>
    </row>
    <row r="39" spans="1:6">
      <c r="A39" s="947"/>
      <c r="B39" s="948"/>
      <c r="C39" s="919" t="s">
        <v>52</v>
      </c>
      <c r="D39" s="919"/>
      <c r="E39" s="919"/>
      <c r="F39" s="563" t="s">
        <v>37</v>
      </c>
    </row>
    <row r="40" spans="1:6">
      <c r="A40" s="947"/>
      <c r="B40" s="948"/>
      <c r="C40" s="919" t="s">
        <v>53</v>
      </c>
      <c r="D40" s="919"/>
      <c r="E40" s="919"/>
      <c r="F40" s="563" t="s">
        <v>39</v>
      </c>
    </row>
    <row r="41" spans="1:6">
      <c r="A41" s="947"/>
      <c r="B41" s="948"/>
      <c r="C41" s="919" t="s">
        <v>54</v>
      </c>
      <c r="D41" s="919"/>
      <c r="E41" s="919"/>
      <c r="F41" s="563" t="s">
        <v>45</v>
      </c>
    </row>
    <row r="42" spans="1:6">
      <c r="A42" s="947"/>
      <c r="B42" s="948"/>
      <c r="C42" s="919" t="s">
        <v>55</v>
      </c>
      <c r="D42" s="919"/>
      <c r="E42" s="919"/>
      <c r="F42" s="563" t="s">
        <v>47</v>
      </c>
    </row>
    <row r="43" spans="1:6">
      <c r="A43" s="947"/>
      <c r="B43" s="948"/>
      <c r="C43" s="919" t="s">
        <v>56</v>
      </c>
      <c r="D43" s="919"/>
      <c r="E43" s="919"/>
      <c r="F43" s="563" t="s">
        <v>49</v>
      </c>
    </row>
    <row r="44" spans="1:6" ht="15" thickBot="1">
      <c r="A44" s="949"/>
      <c r="B44" s="950"/>
      <c r="C44" s="930" t="s">
        <v>57</v>
      </c>
      <c r="D44" s="930"/>
      <c r="E44" s="930"/>
      <c r="F44" s="564" t="s">
        <v>58</v>
      </c>
    </row>
    <row r="45" spans="1:6">
      <c r="A45" s="907" t="s">
        <v>59</v>
      </c>
      <c r="B45" s="908"/>
      <c r="C45" s="951" t="s">
        <v>60</v>
      </c>
      <c r="D45" s="921"/>
      <c r="E45" s="921"/>
      <c r="F45" s="271" t="s">
        <v>31</v>
      </c>
    </row>
    <row r="46" spans="1:6">
      <c r="A46" s="909"/>
      <c r="B46" s="910"/>
      <c r="C46" s="920" t="s">
        <v>61</v>
      </c>
      <c r="D46" s="916"/>
      <c r="E46" s="916"/>
      <c r="F46" s="272" t="s">
        <v>33</v>
      </c>
    </row>
    <row r="47" spans="1:6">
      <c r="A47" s="909"/>
      <c r="B47" s="910"/>
      <c r="C47" s="920" t="s">
        <v>62</v>
      </c>
      <c r="D47" s="916"/>
      <c r="E47" s="916"/>
      <c r="F47" s="272" t="s">
        <v>37</v>
      </c>
    </row>
    <row r="48" spans="1:6">
      <c r="A48" s="909"/>
      <c r="B48" s="910"/>
      <c r="C48" s="920" t="s">
        <v>63</v>
      </c>
      <c r="D48" s="916"/>
      <c r="E48" s="916"/>
      <c r="F48" s="272" t="s">
        <v>64</v>
      </c>
    </row>
    <row r="49" spans="1:6">
      <c r="A49" s="909"/>
      <c r="B49" s="910"/>
      <c r="C49" s="920" t="s">
        <v>65</v>
      </c>
      <c r="D49" s="916"/>
      <c r="E49" s="916"/>
      <c r="F49" s="272" t="s">
        <v>66</v>
      </c>
    </row>
    <row r="50" spans="1:6">
      <c r="A50" s="909"/>
      <c r="B50" s="910"/>
      <c r="C50" s="920" t="s">
        <v>67</v>
      </c>
      <c r="D50" s="916"/>
      <c r="E50" s="916"/>
      <c r="F50" s="272" t="s">
        <v>68</v>
      </c>
    </row>
    <row r="51" spans="1:6">
      <c r="A51" s="909"/>
      <c r="B51" s="910"/>
      <c r="C51" s="920" t="s">
        <v>69</v>
      </c>
      <c r="D51" s="916"/>
      <c r="E51" s="916"/>
      <c r="F51" s="272" t="s">
        <v>70</v>
      </c>
    </row>
    <row r="52" spans="1:6">
      <c r="A52" s="909"/>
      <c r="B52" s="910"/>
      <c r="C52" s="920" t="s">
        <v>71</v>
      </c>
      <c r="D52" s="916"/>
      <c r="E52" s="916"/>
      <c r="F52" s="272" t="s">
        <v>72</v>
      </c>
    </row>
    <row r="53" spans="1:6" ht="15" thickBot="1">
      <c r="A53" s="909"/>
      <c r="B53" s="910"/>
      <c r="C53" s="916" t="s">
        <v>73</v>
      </c>
      <c r="D53" s="916"/>
      <c r="E53" s="916"/>
      <c r="F53" s="273" t="s">
        <v>39</v>
      </c>
    </row>
    <row r="54" spans="1:6" ht="15" thickBot="1">
      <c r="A54" s="911"/>
      <c r="B54" s="912"/>
      <c r="C54" s="943" t="s">
        <v>74</v>
      </c>
      <c r="D54" s="944"/>
      <c r="E54" s="944"/>
      <c r="F54" s="273" t="s">
        <v>45</v>
      </c>
    </row>
    <row r="55" spans="1:6">
      <c r="A55" s="945" t="s">
        <v>75</v>
      </c>
      <c r="B55" s="946"/>
      <c r="C55" s="959" t="s">
        <v>76</v>
      </c>
      <c r="D55" s="913"/>
      <c r="E55" s="913"/>
      <c r="F55" s="562" t="s">
        <v>31</v>
      </c>
    </row>
    <row r="56" spans="1:6">
      <c r="A56" s="947"/>
      <c r="B56" s="948"/>
      <c r="C56" s="960" t="s">
        <v>77</v>
      </c>
      <c r="D56" s="925"/>
      <c r="E56" s="925"/>
      <c r="F56" s="563" t="s">
        <v>37</v>
      </c>
    </row>
    <row r="57" spans="1:6">
      <c r="A57" s="947"/>
      <c r="B57" s="948"/>
      <c r="C57" s="960" t="s">
        <v>78</v>
      </c>
      <c r="D57" s="925"/>
      <c r="E57" s="925"/>
      <c r="F57" s="563" t="s">
        <v>39</v>
      </c>
    </row>
    <row r="58" spans="1:6">
      <c r="A58" s="947"/>
      <c r="B58" s="948"/>
      <c r="C58" s="960" t="s">
        <v>79</v>
      </c>
      <c r="D58" s="925"/>
      <c r="E58" s="925"/>
      <c r="F58" s="563" t="s">
        <v>45</v>
      </c>
    </row>
    <row r="59" spans="1:6">
      <c r="A59" s="947"/>
      <c r="B59" s="948"/>
      <c r="C59" s="960" t="s">
        <v>80</v>
      </c>
      <c r="D59" s="925"/>
      <c r="E59" s="925"/>
      <c r="F59" s="563" t="s">
        <v>47</v>
      </c>
    </row>
    <row r="60" spans="1:6" ht="15" thickBot="1">
      <c r="A60" s="949"/>
      <c r="B60" s="950"/>
      <c r="C60" s="958" t="s">
        <v>81</v>
      </c>
      <c r="D60" s="930"/>
      <c r="E60" s="930"/>
      <c r="F60" s="564" t="s">
        <v>49</v>
      </c>
    </row>
    <row r="61" spans="1:6">
      <c r="A61" s="907" t="s">
        <v>82</v>
      </c>
      <c r="B61" s="908"/>
      <c r="C61" s="953" t="s">
        <v>83</v>
      </c>
      <c r="D61" s="954"/>
      <c r="E61" s="954"/>
      <c r="F61" s="271" t="s">
        <v>31</v>
      </c>
    </row>
    <row r="62" spans="1:6">
      <c r="A62" s="909"/>
      <c r="B62" s="910"/>
      <c r="C62" s="916" t="s">
        <v>84</v>
      </c>
      <c r="D62" s="916"/>
      <c r="E62" s="916"/>
      <c r="F62" s="272" t="s">
        <v>37</v>
      </c>
    </row>
    <row r="63" spans="1:6">
      <c r="A63" s="909"/>
      <c r="B63" s="910"/>
      <c r="C63" s="956" t="s">
        <v>85</v>
      </c>
      <c r="D63" s="957"/>
      <c r="E63" s="957"/>
      <c r="F63" s="272" t="s">
        <v>39</v>
      </c>
    </row>
    <row r="64" spans="1:6">
      <c r="A64" s="909"/>
      <c r="B64" s="910"/>
      <c r="C64" s="920" t="s">
        <v>86</v>
      </c>
      <c r="D64" s="916"/>
      <c r="E64" s="916"/>
      <c r="F64" s="272" t="s">
        <v>45</v>
      </c>
    </row>
    <row r="65" spans="1:6">
      <c r="A65" s="909"/>
      <c r="B65" s="910"/>
      <c r="C65" s="920" t="s">
        <v>87</v>
      </c>
      <c r="D65" s="916"/>
      <c r="E65" s="916"/>
      <c r="F65" s="272" t="s">
        <v>47</v>
      </c>
    </row>
    <row r="66" spans="1:6">
      <c r="A66" s="909"/>
      <c r="B66" s="910"/>
      <c r="C66" s="920" t="s">
        <v>88</v>
      </c>
      <c r="D66" s="916"/>
      <c r="E66" s="916"/>
      <c r="F66" s="274" t="s">
        <v>49</v>
      </c>
    </row>
    <row r="67" spans="1:6" ht="15" thickBot="1">
      <c r="A67" s="911"/>
      <c r="B67" s="912"/>
      <c r="C67" s="955" t="s">
        <v>89</v>
      </c>
      <c r="D67" s="906"/>
      <c r="E67" s="906"/>
      <c r="F67" s="273" t="s">
        <v>58</v>
      </c>
    </row>
    <row r="68" spans="1:6">
      <c r="A68" s="945" t="s">
        <v>90</v>
      </c>
      <c r="B68" s="946"/>
      <c r="C68" s="959" t="s">
        <v>91</v>
      </c>
      <c r="D68" s="913"/>
      <c r="E68" s="913"/>
      <c r="F68" s="562" t="s">
        <v>31</v>
      </c>
    </row>
    <row r="69" spans="1:6" ht="15" thickBot="1">
      <c r="A69" s="949"/>
      <c r="B69" s="950"/>
      <c r="C69" s="958" t="s">
        <v>92</v>
      </c>
      <c r="D69" s="930"/>
      <c r="E69" s="930"/>
      <c r="F69" s="564" t="s">
        <v>37</v>
      </c>
    </row>
    <row r="70" spans="1:6" ht="15" thickBot="1">
      <c r="A70" s="963" t="s">
        <v>93</v>
      </c>
      <c r="B70" s="964"/>
      <c r="C70" s="961" t="s">
        <v>94</v>
      </c>
      <c r="D70" s="962"/>
      <c r="E70" s="962"/>
      <c r="F70" s="526" t="s">
        <v>31</v>
      </c>
    </row>
    <row r="71" spans="1:6" ht="15" thickBot="1">
      <c r="A71" s="965" t="s">
        <v>95</v>
      </c>
      <c r="B71" s="966"/>
      <c r="C71" s="967" t="s">
        <v>96</v>
      </c>
      <c r="D71" s="967"/>
      <c r="E71" s="967"/>
      <c r="F71" s="565" t="s">
        <v>31</v>
      </c>
    </row>
    <row r="72" spans="1:6">
      <c r="A72" s="931" t="s">
        <v>97</v>
      </c>
      <c r="B72" s="932"/>
      <c r="C72" s="921" t="s">
        <v>98</v>
      </c>
      <c r="D72" s="921"/>
      <c r="E72" s="921"/>
      <c r="F72" s="271" t="s">
        <v>31</v>
      </c>
    </row>
    <row r="73" spans="1:6" ht="15" thickBot="1">
      <c r="A73" s="969"/>
      <c r="B73" s="970"/>
      <c r="C73" s="968" t="s">
        <v>99</v>
      </c>
      <c r="D73" s="968"/>
      <c r="E73" s="968"/>
      <c r="F73" s="560" t="s">
        <v>37</v>
      </c>
    </row>
    <row r="74" spans="1:6" ht="15" thickBot="1">
      <c r="A74" s="917" t="s">
        <v>100</v>
      </c>
      <c r="B74" s="918"/>
      <c r="C74" s="913" t="s">
        <v>101</v>
      </c>
      <c r="D74" s="913"/>
      <c r="E74" s="913"/>
      <c r="F74" s="562" t="s">
        <v>102</v>
      </c>
    </row>
    <row r="75" spans="1:6" s="129" customFormat="1">
      <c r="A75" s="907" t="s">
        <v>103</v>
      </c>
      <c r="B75" s="908"/>
      <c r="C75" s="914" t="s">
        <v>104</v>
      </c>
      <c r="D75" s="914"/>
      <c r="E75" s="914"/>
      <c r="F75" s="643" t="s">
        <v>105</v>
      </c>
    </row>
    <row r="76" spans="1:6" s="129" customFormat="1">
      <c r="A76" s="909"/>
      <c r="B76" s="910"/>
      <c r="C76" s="915" t="s">
        <v>106</v>
      </c>
      <c r="D76" s="915"/>
      <c r="E76" s="915"/>
      <c r="F76" s="644" t="s">
        <v>107</v>
      </c>
    </row>
    <row r="77" spans="1:6">
      <c r="A77" s="909"/>
      <c r="B77" s="910"/>
      <c r="C77" s="916" t="s">
        <v>108</v>
      </c>
      <c r="D77" s="916"/>
      <c r="E77" s="916"/>
      <c r="F77" s="272" t="s">
        <v>109</v>
      </c>
    </row>
    <row r="78" spans="1:6" ht="15" thickBot="1">
      <c r="A78" s="911"/>
      <c r="B78" s="912"/>
      <c r="C78" s="906" t="s">
        <v>110</v>
      </c>
      <c r="D78" s="906"/>
      <c r="E78" s="906"/>
      <c r="F78" s="272" t="s">
        <v>111</v>
      </c>
    </row>
  </sheetData>
  <sheetProtection algorithmName="SHA-512" hashValue="ESr27/eEcztQLHHJCsEj7f5Cnk1S0Go46Aj7NLSvmbWnL4pT4aP8HyZUIFa78bp7JaMMmMfo1vrKgEGxNJ/mFA==" saltValue="doNK8JMwDEyeXsJrP4G8+g==" spinCount="100000" sheet="1" objects="1" scenarios="1"/>
  <mergeCells count="72">
    <mergeCell ref="A71:B71"/>
    <mergeCell ref="C71:E71"/>
    <mergeCell ref="C72:E72"/>
    <mergeCell ref="C73:E73"/>
    <mergeCell ref="A72:B73"/>
    <mergeCell ref="C68:E68"/>
    <mergeCell ref="C69:E69"/>
    <mergeCell ref="A68:B69"/>
    <mergeCell ref="C70:E70"/>
    <mergeCell ref="A70:B70"/>
    <mergeCell ref="C60:E60"/>
    <mergeCell ref="A55:B60"/>
    <mergeCell ref="C55:E55"/>
    <mergeCell ref="C56:E56"/>
    <mergeCell ref="C59:E59"/>
    <mergeCell ref="C57:E57"/>
    <mergeCell ref="C58:E58"/>
    <mergeCell ref="A61:B67"/>
    <mergeCell ref="C61:E61"/>
    <mergeCell ref="C64:E64"/>
    <mergeCell ref="C65:E65"/>
    <mergeCell ref="C66:E66"/>
    <mergeCell ref="C67:E67"/>
    <mergeCell ref="C62:E62"/>
    <mergeCell ref="C63:E63"/>
    <mergeCell ref="C36:E36"/>
    <mergeCell ref="C37:E37"/>
    <mergeCell ref="C41:E41"/>
    <mergeCell ref="A45:B54"/>
    <mergeCell ref="C42:E42"/>
    <mergeCell ref="C43:E43"/>
    <mergeCell ref="C44:E44"/>
    <mergeCell ref="C52:E52"/>
    <mergeCell ref="C50:E50"/>
    <mergeCell ref="C54:E54"/>
    <mergeCell ref="A38:B44"/>
    <mergeCell ref="C45:E45"/>
    <mergeCell ref="C38:E38"/>
    <mergeCell ref="C51:E51"/>
    <mergeCell ref="C49:E49"/>
    <mergeCell ref="A1:I1"/>
    <mergeCell ref="A3:I3"/>
    <mergeCell ref="C33:E33"/>
    <mergeCell ref="C34:E34"/>
    <mergeCell ref="C27:E27"/>
    <mergeCell ref="C28:E28"/>
    <mergeCell ref="C29:E29"/>
    <mergeCell ref="A5:B5"/>
    <mergeCell ref="A15:I15"/>
    <mergeCell ref="A16:I16"/>
    <mergeCell ref="A13:I13"/>
    <mergeCell ref="C30:E30"/>
    <mergeCell ref="C31:E31"/>
    <mergeCell ref="A32:B37"/>
    <mergeCell ref="A27:B31"/>
    <mergeCell ref="A26:F26"/>
    <mergeCell ref="A19:F19"/>
    <mergeCell ref="C78:E78"/>
    <mergeCell ref="A75:B78"/>
    <mergeCell ref="C74:E74"/>
    <mergeCell ref="C75:E75"/>
    <mergeCell ref="C76:E76"/>
    <mergeCell ref="C77:E77"/>
    <mergeCell ref="A74:B74"/>
    <mergeCell ref="C53:E53"/>
    <mergeCell ref="C39:E39"/>
    <mergeCell ref="C40:E40"/>
    <mergeCell ref="C46:E46"/>
    <mergeCell ref="C47:E47"/>
    <mergeCell ref="C48:E48"/>
    <mergeCell ref="C32:E32"/>
    <mergeCell ref="C35:E35"/>
  </mergeCells>
  <hyperlinks>
    <hyperlink ref="E17" r:id="rId1" xr:uid="{00000000-0004-0000-0100-000001000000}"/>
    <hyperlink ref="A21" r:id="rId2" xr:uid="{783FEA0D-E0E7-4F97-A0E2-E403622D6A88}"/>
  </hyperlinks>
  <pageMargins left="0.25" right="0.25" top="0.75" bottom="0.75" header="0.3" footer="0.3"/>
  <pageSetup scale="54"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D62"/>
  <sheetViews>
    <sheetView zoomScale="80" zoomScaleNormal="80" workbookViewId="0">
      <selection activeCell="A2" sqref="A2"/>
    </sheetView>
  </sheetViews>
  <sheetFormatPr defaultColWidth="8.85546875" defaultRowHeight="14.45"/>
  <cols>
    <col min="1" max="1" width="20.140625" customWidth="1"/>
    <col min="2" max="2" width="47.42578125" customWidth="1"/>
    <col min="3" max="3" width="68.42578125" customWidth="1"/>
    <col min="4" max="4" width="66.42578125" style="242" customWidth="1"/>
  </cols>
  <sheetData>
    <row r="1" spans="1:4" s="211" customFormat="1" ht="27" customHeight="1">
      <c r="A1" s="989" t="s">
        <v>112</v>
      </c>
      <c r="B1" s="989"/>
      <c r="C1" s="989"/>
      <c r="D1" s="1042"/>
    </row>
    <row r="2" spans="1:4" ht="14.45" customHeight="1">
      <c r="D2" s="762"/>
    </row>
    <row r="3" spans="1:4" s="212" customFormat="1">
      <c r="B3" s="2"/>
      <c r="D3" s="763"/>
    </row>
    <row r="4" spans="1:4" s="212" customFormat="1" ht="18.600000000000001" customHeight="1" thickBot="1">
      <c r="A4" s="971" t="s">
        <v>932</v>
      </c>
      <c r="B4" s="972"/>
      <c r="C4" s="972"/>
      <c r="D4" s="1066"/>
    </row>
    <row r="5" spans="1:4" ht="14.45" customHeight="1" thickBot="1">
      <c r="A5" s="502" t="s">
        <v>31</v>
      </c>
      <c r="B5" s="503">
        <v>1</v>
      </c>
      <c r="C5" s="503">
        <v>2</v>
      </c>
      <c r="D5" s="531">
        <v>3</v>
      </c>
    </row>
    <row r="6" spans="1:4" ht="47.1" customHeight="1" thickBot="1">
      <c r="A6" s="1050" t="s">
        <v>933</v>
      </c>
      <c r="B6" s="1051"/>
      <c r="C6" s="1051"/>
      <c r="D6" s="1067"/>
    </row>
    <row r="7" spans="1:4" ht="14.45" customHeight="1" thickBot="1">
      <c r="A7" s="53" t="s">
        <v>934</v>
      </c>
      <c r="B7" s="527" t="s">
        <v>935</v>
      </c>
      <c r="C7" s="206" t="s">
        <v>936</v>
      </c>
      <c r="D7" s="764" t="s">
        <v>937</v>
      </c>
    </row>
    <row r="8" spans="1:4" ht="14.45" customHeight="1" thickBot="1">
      <c r="A8" s="229" t="s">
        <v>938</v>
      </c>
      <c r="B8" s="530" t="s">
        <v>50</v>
      </c>
      <c r="C8" s="528" t="s">
        <v>939</v>
      </c>
      <c r="D8" s="587"/>
    </row>
    <row r="9" spans="1:4" ht="15" thickBot="1">
      <c r="A9" s="229" t="s">
        <v>938</v>
      </c>
      <c r="B9" s="528" t="s">
        <v>940</v>
      </c>
      <c r="C9" s="528" t="s">
        <v>941</v>
      </c>
      <c r="D9" s="587"/>
    </row>
    <row r="10" spans="1:4" ht="15" thickBot="1">
      <c r="A10" s="229" t="s">
        <v>938</v>
      </c>
      <c r="B10" s="528" t="s">
        <v>940</v>
      </c>
      <c r="C10" s="528" t="s">
        <v>942</v>
      </c>
      <c r="D10" s="587"/>
    </row>
    <row r="11" spans="1:4" ht="15" thickBot="1">
      <c r="A11" s="229" t="s">
        <v>938</v>
      </c>
      <c r="B11" s="528" t="s">
        <v>940</v>
      </c>
      <c r="C11" s="528" t="s">
        <v>943</v>
      </c>
      <c r="D11" s="587"/>
    </row>
    <row r="12" spans="1:4" ht="15" thickBot="1">
      <c r="A12" s="229" t="s">
        <v>938</v>
      </c>
      <c r="B12" s="528" t="s">
        <v>940</v>
      </c>
      <c r="C12" s="528" t="s">
        <v>944</v>
      </c>
      <c r="D12" s="587"/>
    </row>
    <row r="13" spans="1:4" ht="15" thickBot="1">
      <c r="A13" s="230" t="s">
        <v>945</v>
      </c>
      <c r="B13" s="528" t="s">
        <v>946</v>
      </c>
      <c r="C13" s="528" t="s">
        <v>947</v>
      </c>
      <c r="D13" s="587"/>
    </row>
    <row r="14" spans="1:4" ht="15" thickBot="1">
      <c r="A14" s="230" t="s">
        <v>945</v>
      </c>
      <c r="B14" s="528" t="s">
        <v>946</v>
      </c>
      <c r="C14" s="528" t="s">
        <v>948</v>
      </c>
      <c r="D14" s="587"/>
    </row>
    <row r="15" spans="1:4" ht="15" thickBot="1">
      <c r="A15" s="230" t="s">
        <v>945</v>
      </c>
      <c r="B15" s="528" t="s">
        <v>946</v>
      </c>
      <c r="C15" s="528" t="s">
        <v>949</v>
      </c>
      <c r="D15" s="587"/>
    </row>
    <row r="16" spans="1:4" ht="15" thickBot="1">
      <c r="A16" s="230" t="s">
        <v>945</v>
      </c>
      <c r="B16" s="528" t="s">
        <v>946</v>
      </c>
      <c r="C16" s="528" t="s">
        <v>950</v>
      </c>
      <c r="D16" s="587"/>
    </row>
    <row r="17" spans="1:4" ht="15" thickBot="1">
      <c r="A17" s="230" t="s">
        <v>945</v>
      </c>
      <c r="B17" s="528" t="s">
        <v>946</v>
      </c>
      <c r="C17" s="528" t="s">
        <v>951</v>
      </c>
      <c r="D17" s="587"/>
    </row>
    <row r="18" spans="1:4" ht="15" thickBot="1">
      <c r="A18" s="230" t="s">
        <v>945</v>
      </c>
      <c r="B18" s="528" t="s">
        <v>946</v>
      </c>
      <c r="C18" s="528" t="s">
        <v>952</v>
      </c>
      <c r="D18" s="587"/>
    </row>
    <row r="19" spans="1:4" ht="15" thickBot="1">
      <c r="A19" s="230" t="s">
        <v>945</v>
      </c>
      <c r="B19" s="528" t="s">
        <v>946</v>
      </c>
      <c r="C19" s="528" t="s">
        <v>953</v>
      </c>
      <c r="D19" s="587"/>
    </row>
    <row r="20" spans="1:4" ht="15" thickBot="1">
      <c r="A20" s="230" t="s">
        <v>938</v>
      </c>
      <c r="B20" s="528" t="s">
        <v>954</v>
      </c>
      <c r="C20" s="528" t="s">
        <v>955</v>
      </c>
      <c r="D20" s="587"/>
    </row>
    <row r="21" spans="1:4" ht="32.1" customHeight="1" thickBot="1">
      <c r="A21" s="244" t="s">
        <v>938</v>
      </c>
      <c r="B21" s="529" t="s">
        <v>954</v>
      </c>
      <c r="C21" s="530" t="s">
        <v>956</v>
      </c>
      <c r="D21" s="587"/>
    </row>
    <row r="22" spans="1:4" ht="27.6" customHeight="1" thickBot="1">
      <c r="A22" s="244" t="s">
        <v>938</v>
      </c>
      <c r="B22" s="529" t="s">
        <v>954</v>
      </c>
      <c r="C22" s="530" t="s">
        <v>957</v>
      </c>
      <c r="D22" s="587"/>
    </row>
    <row r="23" spans="1:4" ht="15" thickBot="1">
      <c r="A23" s="587"/>
      <c r="B23" s="587"/>
      <c r="C23" s="587"/>
      <c r="D23" s="587"/>
    </row>
    <row r="24" spans="1:4" ht="15" thickBot="1">
      <c r="A24" s="587"/>
      <c r="B24" s="587"/>
      <c r="C24" s="587"/>
      <c r="D24" s="587"/>
    </row>
    <row r="25" spans="1:4" ht="15" thickBot="1">
      <c r="A25" s="587"/>
      <c r="B25" s="587"/>
      <c r="C25" s="587"/>
      <c r="D25" s="587"/>
    </row>
    <row r="26" spans="1:4" ht="15" thickBot="1">
      <c r="A26" s="587"/>
      <c r="B26" s="587"/>
      <c r="C26" s="587"/>
      <c r="D26" s="587"/>
    </row>
    <row r="27" spans="1:4" ht="15" thickBot="1">
      <c r="A27" s="587"/>
      <c r="B27" s="587"/>
      <c r="C27" s="587"/>
      <c r="D27" s="587"/>
    </row>
    <row r="28" spans="1:4" ht="15" thickBot="1">
      <c r="A28" s="587"/>
      <c r="B28" s="587"/>
      <c r="C28" s="587"/>
      <c r="D28" s="587"/>
    </row>
    <row r="29" spans="1:4" ht="15" thickBot="1">
      <c r="A29" s="587"/>
      <c r="B29" s="587"/>
      <c r="C29" s="587"/>
      <c r="D29" s="587"/>
    </row>
    <row r="30" spans="1:4" ht="15" thickBot="1">
      <c r="A30" s="587"/>
      <c r="B30" s="587"/>
      <c r="C30" s="587"/>
      <c r="D30" s="587"/>
    </row>
    <row r="31" spans="1:4" ht="15" thickBot="1">
      <c r="A31" s="587"/>
      <c r="B31" s="587"/>
      <c r="C31" s="587"/>
      <c r="D31" s="587"/>
    </row>
    <row r="32" spans="1:4" ht="15" thickBot="1">
      <c r="A32" s="587"/>
      <c r="B32" s="587"/>
      <c r="C32" s="587"/>
      <c r="D32" s="587"/>
    </row>
    <row r="33" spans="1:4" ht="15" thickBot="1">
      <c r="A33" s="587"/>
      <c r="B33" s="587"/>
      <c r="C33" s="587"/>
      <c r="D33" s="587"/>
    </row>
    <row r="34" spans="1:4" ht="15" thickBot="1">
      <c r="A34" s="587"/>
      <c r="B34" s="587"/>
      <c r="C34" s="587"/>
      <c r="D34" s="587"/>
    </row>
    <row r="35" spans="1:4" ht="15" thickBot="1">
      <c r="A35" s="587"/>
      <c r="B35" s="587"/>
      <c r="C35" s="587"/>
      <c r="D35" s="587"/>
    </row>
    <row r="36" spans="1:4" ht="15" thickBot="1">
      <c r="A36" s="587"/>
      <c r="B36" s="587"/>
      <c r="C36" s="587"/>
      <c r="D36" s="587"/>
    </row>
    <row r="37" spans="1:4" ht="15" thickBot="1">
      <c r="A37" s="587"/>
      <c r="B37" s="587"/>
      <c r="C37" s="587"/>
      <c r="D37" s="587"/>
    </row>
    <row r="38" spans="1:4" ht="15" thickBot="1">
      <c r="A38" s="587"/>
      <c r="B38" s="587"/>
      <c r="C38" s="587"/>
      <c r="D38" s="587"/>
    </row>
    <row r="39" spans="1:4" ht="15" thickBot="1">
      <c r="A39" s="587"/>
      <c r="B39" s="587"/>
      <c r="C39" s="587"/>
      <c r="D39" s="587"/>
    </row>
    <row r="40" spans="1:4" ht="15" thickBot="1">
      <c r="A40" s="587"/>
      <c r="B40" s="587"/>
      <c r="C40" s="587"/>
      <c r="D40" s="587"/>
    </row>
    <row r="41" spans="1:4" ht="15" thickBot="1">
      <c r="A41" s="587"/>
      <c r="B41" s="587"/>
      <c r="C41" s="587"/>
      <c r="D41" s="587"/>
    </row>
    <row r="42" spans="1:4" ht="15" thickBot="1">
      <c r="A42" s="587"/>
      <c r="B42" s="587"/>
      <c r="C42" s="587"/>
      <c r="D42" s="587"/>
    </row>
    <row r="43" spans="1:4" ht="15" thickBot="1">
      <c r="A43" s="587"/>
      <c r="B43" s="587"/>
      <c r="C43" s="587"/>
      <c r="D43" s="587"/>
    </row>
    <row r="44" spans="1:4" ht="15" thickBot="1">
      <c r="A44" s="587"/>
      <c r="B44" s="587"/>
      <c r="C44" s="587"/>
      <c r="D44" s="587"/>
    </row>
    <row r="45" spans="1:4" ht="15" thickBot="1">
      <c r="A45" s="587"/>
      <c r="B45" s="587"/>
      <c r="C45" s="587"/>
      <c r="D45" s="587"/>
    </row>
    <row r="46" spans="1:4" ht="15" thickBot="1">
      <c r="A46" s="587"/>
      <c r="B46" s="587"/>
      <c r="C46" s="587"/>
      <c r="D46" s="587"/>
    </row>
    <row r="47" spans="1:4" ht="15" thickBot="1">
      <c r="A47" s="587"/>
      <c r="B47" s="587"/>
      <c r="C47" s="587"/>
      <c r="D47" s="587"/>
    </row>
    <row r="48" spans="1:4" ht="15" thickBot="1">
      <c r="A48" s="587"/>
      <c r="B48" s="587"/>
      <c r="C48" s="587"/>
      <c r="D48" s="587"/>
    </row>
    <row r="49" spans="1:4" ht="15" thickBot="1">
      <c r="A49" s="587"/>
      <c r="B49" s="587"/>
      <c r="C49" s="587"/>
      <c r="D49" s="587"/>
    </row>
    <row r="50" spans="1:4" ht="15" thickBot="1">
      <c r="A50" s="587"/>
      <c r="B50" s="587"/>
      <c r="C50" s="587"/>
      <c r="D50" s="587"/>
    </row>
    <row r="51" spans="1:4" ht="15" thickBot="1">
      <c r="A51" s="587"/>
      <c r="B51" s="587"/>
      <c r="C51" s="587"/>
      <c r="D51" s="587"/>
    </row>
    <row r="52" spans="1:4" ht="15" thickBot="1">
      <c r="A52" s="587"/>
      <c r="B52" s="587"/>
      <c r="C52" s="587"/>
      <c r="D52" s="587"/>
    </row>
    <row r="53" spans="1:4" ht="15" thickBot="1">
      <c r="A53" s="587"/>
      <c r="B53" s="587"/>
      <c r="C53" s="587"/>
      <c r="D53" s="587"/>
    </row>
    <row r="54" spans="1:4" ht="15" thickBot="1">
      <c r="A54" s="587"/>
      <c r="B54" s="587"/>
      <c r="C54" s="587"/>
      <c r="D54" s="587"/>
    </row>
    <row r="55" spans="1:4" ht="15" thickBot="1">
      <c r="A55" s="587"/>
      <c r="B55" s="587"/>
      <c r="C55" s="587"/>
      <c r="D55" s="587"/>
    </row>
    <row r="58" spans="1:4">
      <c r="D58"/>
    </row>
    <row r="59" spans="1:4">
      <c r="D59"/>
    </row>
    <row r="60" spans="1:4">
      <c r="D60"/>
    </row>
    <row r="61" spans="1:4">
      <c r="D61"/>
    </row>
    <row r="62" spans="1:4">
      <c r="D62"/>
    </row>
  </sheetData>
  <sheetProtection algorithmName="SHA-512" hashValue="CHx/236sy3SsWvjws3zKXXbH5FDHE1E4EkbbR3+ql5DGe+niy6iO0a+hko1gPQxOfaZgiqQ2NoEMuRlM8O6QnA==" saltValue="jLGj5pBwo0A95h8SpPkWGw==" spinCount="100000" sheet="1" objects="1" scenarios="1"/>
  <protectedRanges>
    <protectedRange sqref="A23:D55 D8:D22" name="FootnotesRange"/>
  </protectedRanges>
  <mergeCells count="3">
    <mergeCell ref="A4:D4"/>
    <mergeCell ref="A1:D1"/>
    <mergeCell ref="A6:D6"/>
  </mergeCells>
  <pageMargins left="0.25" right="0.25" top="0.75" bottom="0.75" header="0.3" footer="0.3"/>
  <pageSetup scale="66"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R31"/>
  <sheetViews>
    <sheetView zoomScale="80" zoomScaleNormal="80" workbookViewId="0">
      <selection activeCell="P30" sqref="P30"/>
    </sheetView>
  </sheetViews>
  <sheetFormatPr defaultColWidth="8.85546875" defaultRowHeight="14.45"/>
  <cols>
    <col min="1" max="1" width="19.5703125" customWidth="1"/>
    <col min="2" max="2" width="33.42578125" customWidth="1"/>
    <col min="3" max="3" width="58.42578125" customWidth="1"/>
    <col min="4" max="4" width="17.5703125" customWidth="1"/>
  </cols>
  <sheetData>
    <row r="1" spans="1:18" s="211" customFormat="1" ht="27" customHeight="1">
      <c r="A1" s="989" t="s">
        <v>112</v>
      </c>
      <c r="B1" s="989"/>
      <c r="C1" s="989"/>
      <c r="D1" s="989"/>
      <c r="E1"/>
      <c r="F1"/>
      <c r="G1"/>
      <c r="H1"/>
      <c r="I1"/>
      <c r="J1"/>
      <c r="K1"/>
      <c r="L1"/>
      <c r="M1"/>
      <c r="N1"/>
      <c r="O1"/>
      <c r="P1"/>
      <c r="Q1"/>
      <c r="R1"/>
    </row>
    <row r="2" spans="1:18" s="212" customFormat="1">
      <c r="A2" s="2"/>
      <c r="C2" s="2"/>
      <c r="E2"/>
      <c r="F2"/>
      <c r="G2"/>
      <c r="H2"/>
      <c r="I2"/>
      <c r="J2"/>
      <c r="K2"/>
      <c r="L2"/>
    </row>
    <row r="3" spans="1:18" s="212" customFormat="1" ht="18.600000000000001" customHeight="1">
      <c r="A3" s="971" t="s">
        <v>958</v>
      </c>
      <c r="B3" s="972"/>
      <c r="C3" s="972"/>
      <c r="D3" s="972"/>
      <c r="E3"/>
      <c r="F3"/>
      <c r="G3"/>
      <c r="H3"/>
      <c r="I3"/>
      <c r="J3"/>
      <c r="K3"/>
      <c r="L3"/>
      <c r="M3"/>
      <c r="N3"/>
      <c r="O3"/>
      <c r="P3"/>
      <c r="Q3"/>
      <c r="R3"/>
    </row>
    <row r="6" spans="1:18" s="281" customFormat="1" ht="15.6">
      <c r="A6" s="980" t="s">
        <v>959</v>
      </c>
      <c r="B6" s="980"/>
      <c r="C6" s="1062"/>
      <c r="D6" s="885"/>
      <c r="E6" s="885"/>
      <c r="F6" s="885"/>
      <c r="G6" s="885"/>
      <c r="H6" s="885"/>
      <c r="I6" s="885"/>
      <c r="J6" s="885"/>
      <c r="K6" s="885"/>
      <c r="L6" s="885"/>
      <c r="M6" s="885"/>
      <c r="N6" s="885"/>
      <c r="O6" s="885"/>
      <c r="P6" s="885"/>
      <c r="Q6" s="885"/>
      <c r="R6" s="885"/>
    </row>
    <row r="7" spans="1:18">
      <c r="A7" s="534" t="s">
        <v>31</v>
      </c>
      <c r="B7" s="532"/>
      <c r="C7" s="765">
        <v>1</v>
      </c>
    </row>
    <row r="8" spans="1:18">
      <c r="A8" s="233">
        <v>1.1000000000000001</v>
      </c>
      <c r="B8" s="232" t="s">
        <v>960</v>
      </c>
      <c r="C8" s="836"/>
    </row>
    <row r="9" spans="1:18" ht="19.350000000000001" customHeight="1">
      <c r="A9" s="233">
        <v>1.2</v>
      </c>
      <c r="B9" s="231" t="s">
        <v>961</v>
      </c>
      <c r="C9" s="836"/>
    </row>
    <row r="10" spans="1:18" ht="19.350000000000001" customHeight="1">
      <c r="A10" s="233">
        <v>1.3</v>
      </c>
      <c r="B10" s="231" t="s">
        <v>962</v>
      </c>
      <c r="C10" s="836"/>
    </row>
    <row r="11" spans="1:18" ht="18" customHeight="1">
      <c r="A11" s="233">
        <v>1.4</v>
      </c>
      <c r="B11" s="231" t="s">
        <v>963</v>
      </c>
      <c r="C11" s="836"/>
    </row>
    <row r="12" spans="1:18">
      <c r="A12" s="233">
        <v>1.5</v>
      </c>
      <c r="B12" s="231" t="s">
        <v>201</v>
      </c>
      <c r="C12" s="836"/>
    </row>
    <row r="13" spans="1:18">
      <c r="A13" s="233">
        <v>1.6</v>
      </c>
      <c r="B13" s="232" t="s">
        <v>137</v>
      </c>
      <c r="C13" s="836"/>
    </row>
    <row r="14" spans="1:18">
      <c r="A14" s="233">
        <v>1.7</v>
      </c>
      <c r="B14" s="231" t="s">
        <v>139</v>
      </c>
      <c r="C14" s="836"/>
    </row>
    <row r="15" spans="1:18">
      <c r="A15" s="233">
        <v>1.8</v>
      </c>
      <c r="B15" s="231" t="s">
        <v>204</v>
      </c>
      <c r="C15" s="836"/>
    </row>
    <row r="16" spans="1:18">
      <c r="A16" s="234" t="s">
        <v>144</v>
      </c>
      <c r="B16" s="231" t="s">
        <v>205</v>
      </c>
      <c r="C16" s="837"/>
    </row>
    <row r="17" spans="1:4" ht="20.45" customHeight="1">
      <c r="A17" s="235">
        <v>1.1000000000000001</v>
      </c>
      <c r="B17" s="231" t="s">
        <v>207</v>
      </c>
      <c r="C17" s="838"/>
    </row>
    <row r="18" spans="1:4" ht="15" thickBot="1">
      <c r="A18" s="233">
        <v>1.1100000000000001</v>
      </c>
      <c r="B18" s="238" t="s">
        <v>226</v>
      </c>
      <c r="C18" s="839"/>
    </row>
    <row r="19" spans="1:4" ht="78" customHeight="1" thickBot="1">
      <c r="A19" s="237" t="s">
        <v>150</v>
      </c>
      <c r="B19" s="1068" t="s">
        <v>964</v>
      </c>
      <c r="C19" s="1069"/>
      <c r="D19" s="240"/>
    </row>
    <row r="20" spans="1:4" ht="33.6" customHeight="1" thickBot="1">
      <c r="A20" s="766">
        <v>1.1299999999999999</v>
      </c>
      <c r="B20" s="767" t="s">
        <v>965</v>
      </c>
      <c r="C20" s="588"/>
    </row>
    <row r="24" spans="1:4" s="281" customFormat="1" ht="15.6">
      <c r="A24" s="980" t="s">
        <v>99</v>
      </c>
      <c r="B24" s="980"/>
      <c r="C24" s="980"/>
      <c r="D24" s="885"/>
    </row>
    <row r="25" spans="1:4" ht="15" thickBot="1">
      <c r="A25" s="534" t="s">
        <v>37</v>
      </c>
      <c r="B25" s="532"/>
      <c r="C25" s="533">
        <v>1</v>
      </c>
    </row>
    <row r="26" spans="1:4">
      <c r="A26" s="233">
        <v>2.1</v>
      </c>
      <c r="B26" s="241" t="s">
        <v>966</v>
      </c>
      <c r="C26" s="840"/>
    </row>
    <row r="27" spans="1:4">
      <c r="A27" s="233">
        <v>2.2000000000000002</v>
      </c>
      <c r="B27" s="231" t="s">
        <v>967</v>
      </c>
      <c r="C27" s="836"/>
    </row>
    <row r="28" spans="1:4">
      <c r="A28" s="233">
        <v>2.2999999999999998</v>
      </c>
      <c r="B28" s="231" t="s">
        <v>968</v>
      </c>
      <c r="C28" s="836"/>
    </row>
    <row r="29" spans="1:4" ht="15" thickBot="1">
      <c r="A29" s="233">
        <v>2.4</v>
      </c>
      <c r="B29" s="231" t="s">
        <v>201</v>
      </c>
      <c r="C29" s="836"/>
    </row>
    <row r="30" spans="1:4" ht="245.45" customHeight="1" thickBot="1">
      <c r="A30" s="236">
        <v>2.5</v>
      </c>
      <c r="B30" s="1068" t="s">
        <v>969</v>
      </c>
      <c r="C30" s="1069"/>
      <c r="D30" s="240"/>
    </row>
    <row r="31" spans="1:4" ht="15" thickBot="1">
      <c r="A31" s="233">
        <v>2.6</v>
      </c>
      <c r="B31" s="239" t="s">
        <v>970</v>
      </c>
      <c r="C31" s="243"/>
    </row>
  </sheetData>
  <sheetProtection algorithmName="SHA-512" hashValue="JSQUQBeaMobrJZ0sknuHYFu2k3NQvgP8ZappKs7MT02alIXeBaYX/8QE2DUWOAedF8nNM4HTDkEyUhAjIBKhmA==" saltValue="0cCe0YSgMOGaYi00EDouuQ==" spinCount="100000" sheet="1" objects="1" scenarios="1"/>
  <protectedRanges>
    <protectedRange sqref="D30 C31 C26:C29 C20 D19 C8:C18" name="CertificationRange"/>
  </protectedRanges>
  <mergeCells count="6">
    <mergeCell ref="A24:C24"/>
    <mergeCell ref="B30:C30"/>
    <mergeCell ref="B19:C19"/>
    <mergeCell ref="A6:C6"/>
    <mergeCell ref="A1:D1"/>
    <mergeCell ref="A3:D3"/>
  </mergeCells>
  <pageMargins left="0.25" right="0.25" top="0.75" bottom="0.75" header="0.3" footer="0.3"/>
  <pageSetup orientation="landscape" r:id="rId1"/>
  <rowBreaks count="1" manualBreakCount="1">
    <brk id="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2" r:id="rId4" name="Check Box 2">
              <controlPr defaultSize="0" autoFill="0" autoLine="0" autoPict="0">
                <anchor moveWithCells="1">
                  <from>
                    <xdr:col>3</xdr:col>
                    <xdr:colOff>565150</xdr:colOff>
                    <xdr:row>18</xdr:row>
                    <xdr:rowOff>450850</xdr:rowOff>
                  </from>
                  <to>
                    <xdr:col>3</xdr:col>
                    <xdr:colOff>1022350</xdr:colOff>
                    <xdr:row>18</xdr:row>
                    <xdr:rowOff>622300</xdr:rowOff>
                  </to>
                </anchor>
              </controlPr>
            </control>
          </mc:Choice>
        </mc:AlternateContent>
        <mc:AlternateContent xmlns:mc="http://schemas.openxmlformats.org/markup-compatibility/2006">
          <mc:Choice Requires="x14">
            <control shapeId="66564" r:id="rId5" name="Check Box 4">
              <controlPr defaultSize="0" autoFill="0" autoLine="0" autoPict="0">
                <anchor moveWithCells="1">
                  <from>
                    <xdr:col>3</xdr:col>
                    <xdr:colOff>488950</xdr:colOff>
                    <xdr:row>29</xdr:row>
                    <xdr:rowOff>1727200</xdr:rowOff>
                  </from>
                  <to>
                    <xdr:col>3</xdr:col>
                    <xdr:colOff>914400</xdr:colOff>
                    <xdr:row>29</xdr:row>
                    <xdr:rowOff>1936750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CY246"/>
  <sheetViews>
    <sheetView zoomScale="70" zoomScaleNormal="70" zoomScaleSheetLayoutView="30" workbookViewId="0">
      <selection activeCell="K7" sqref="K7"/>
    </sheetView>
  </sheetViews>
  <sheetFormatPr defaultColWidth="8.85546875" defaultRowHeight="14.45"/>
  <cols>
    <col min="1" max="1" width="18" customWidth="1"/>
    <col min="2" max="2" width="33.85546875" customWidth="1"/>
    <col min="3" max="3" width="46.42578125" customWidth="1"/>
    <col min="4" max="4" width="22.42578125" customWidth="1"/>
    <col min="5" max="5" width="39" customWidth="1"/>
    <col min="6" max="6" width="20.42578125" customWidth="1"/>
    <col min="7" max="7" width="20.5703125" customWidth="1"/>
    <col min="8" max="8" width="21.5703125" customWidth="1"/>
    <col min="9" max="9" width="25.42578125" customWidth="1"/>
    <col min="10" max="10" width="16.5703125" customWidth="1"/>
    <col min="11" max="11" width="13.140625" customWidth="1"/>
    <col min="12" max="12" width="15.42578125" customWidth="1"/>
    <col min="13" max="13" width="20.42578125" customWidth="1"/>
    <col min="14" max="14" width="14.140625" customWidth="1"/>
    <col min="15" max="15" width="21.42578125" customWidth="1"/>
    <col min="16" max="16" width="15.5703125" customWidth="1"/>
    <col min="17" max="17" width="18.140625" customWidth="1"/>
    <col min="18" max="18" width="13.140625" customWidth="1"/>
    <col min="19" max="19" width="14.42578125" customWidth="1"/>
    <col min="20" max="20" width="13.85546875" customWidth="1"/>
    <col min="21" max="21" width="19.42578125" customWidth="1"/>
  </cols>
  <sheetData>
    <row r="1" spans="1:11" s="1" customFormat="1" ht="27" customHeight="1">
      <c r="A1" s="989" t="s">
        <v>112</v>
      </c>
      <c r="B1" s="989"/>
      <c r="C1" s="989"/>
      <c r="D1" s="989"/>
      <c r="E1" s="989"/>
      <c r="F1" s="989"/>
      <c r="G1" s="989"/>
      <c r="H1" s="989"/>
      <c r="I1" s="989"/>
      <c r="J1" s="157"/>
      <c r="K1" s="157"/>
    </row>
    <row r="2" spans="1:11">
      <c r="A2" s="129"/>
      <c r="C2" s="3"/>
      <c r="E2" s="3"/>
    </row>
    <row r="3" spans="1:11" ht="18.95" thickBot="1">
      <c r="A3" s="971" t="s">
        <v>971</v>
      </c>
      <c r="B3" s="972"/>
      <c r="C3" s="972"/>
      <c r="D3" s="972"/>
      <c r="E3" s="972"/>
      <c r="F3" s="972"/>
      <c r="G3" s="972"/>
      <c r="H3" s="972"/>
      <c r="I3" s="972"/>
      <c r="J3" s="158"/>
      <c r="K3" s="158"/>
    </row>
    <row r="4" spans="1:11" ht="48.6" customHeight="1" thickBot="1">
      <c r="A4" s="1050" t="s">
        <v>972</v>
      </c>
      <c r="B4" s="1051"/>
      <c r="C4" s="1051"/>
      <c r="D4" s="1051"/>
      <c r="E4" s="1051"/>
      <c r="F4" s="1051"/>
      <c r="G4" s="1051"/>
      <c r="H4" s="1051"/>
      <c r="I4" s="1067"/>
    </row>
    <row r="6" spans="1:11" ht="23.45">
      <c r="A6" s="160" t="s">
        <v>973</v>
      </c>
      <c r="B6" s="159"/>
      <c r="C6" s="159"/>
      <c r="D6" s="159"/>
      <c r="E6" s="159"/>
      <c r="F6" s="159"/>
      <c r="G6" s="159"/>
      <c r="H6" s="159"/>
      <c r="I6" s="159"/>
    </row>
    <row r="7" spans="1:11" ht="15" thickBot="1"/>
    <row r="8" spans="1:11" ht="18.600000000000001">
      <c r="A8" s="768" t="s">
        <v>30</v>
      </c>
      <c r="B8" s="769"/>
      <c r="C8" s="770"/>
    </row>
    <row r="9" spans="1:11">
      <c r="A9" s="35" t="s">
        <v>31</v>
      </c>
      <c r="B9" s="55"/>
      <c r="C9" s="33">
        <v>1</v>
      </c>
    </row>
    <row r="10" spans="1:11">
      <c r="A10" s="34" t="s">
        <v>120</v>
      </c>
      <c r="B10" s="36" t="s">
        <v>121</v>
      </c>
      <c r="C10" s="771"/>
    </row>
    <row r="11" spans="1:11">
      <c r="A11" s="82">
        <v>1.1000000000000001</v>
      </c>
      <c r="B11" s="37" t="s">
        <v>974</v>
      </c>
      <c r="C11" s="807"/>
    </row>
    <row r="12" spans="1:11">
      <c r="A12" s="82">
        <v>1.2</v>
      </c>
      <c r="B12" s="37" t="s">
        <v>975</v>
      </c>
      <c r="C12" s="808"/>
    </row>
    <row r="13" spans="1:11">
      <c r="A13" s="82">
        <v>1.3</v>
      </c>
      <c r="B13" s="37" t="s">
        <v>976</v>
      </c>
      <c r="C13" s="808"/>
    </row>
    <row r="14" spans="1:11">
      <c r="A14" s="82">
        <v>1.4</v>
      </c>
      <c r="B14" s="57" t="s">
        <v>977</v>
      </c>
      <c r="C14" s="772"/>
    </row>
    <row r="15" spans="1:11">
      <c r="A15" s="82">
        <v>1.5</v>
      </c>
      <c r="B15" s="57" t="s">
        <v>978</v>
      </c>
      <c r="C15" s="807"/>
    </row>
    <row r="16" spans="1:11">
      <c r="A16" s="82">
        <v>1.6</v>
      </c>
      <c r="B16" s="57" t="s">
        <v>139</v>
      </c>
      <c r="C16" s="807"/>
    </row>
    <row r="17" spans="1:8">
      <c r="A17" s="82">
        <v>1.7</v>
      </c>
      <c r="B17" s="57" t="s">
        <v>141</v>
      </c>
      <c r="C17" s="829"/>
    </row>
    <row r="18" spans="1:8" ht="15" thickBot="1">
      <c r="A18" s="111">
        <v>1.8</v>
      </c>
      <c r="B18" s="66" t="s">
        <v>143</v>
      </c>
      <c r="C18" s="809"/>
    </row>
    <row r="19" spans="1:8" ht="15" thickBot="1"/>
    <row r="20" spans="1:8" ht="88.35" customHeight="1" thickBot="1">
      <c r="A20" s="1074" t="s">
        <v>979</v>
      </c>
      <c r="B20" s="1075"/>
      <c r="C20" s="1075"/>
      <c r="D20" s="1075"/>
      <c r="E20" s="1075"/>
      <c r="F20" s="1075"/>
      <c r="G20" s="1075"/>
      <c r="H20" s="1076"/>
    </row>
    <row r="21" spans="1:8" ht="15" thickBot="1"/>
    <row r="22" spans="1:8" ht="18.600000000000001">
      <c r="A22" s="1081" t="s">
        <v>41</v>
      </c>
      <c r="B22" s="1081"/>
      <c r="C22" s="1081"/>
      <c r="D22" s="1081"/>
      <c r="E22" s="1081"/>
      <c r="F22" s="1081"/>
    </row>
    <row r="23" spans="1:8" ht="45.6" customHeight="1" thickBot="1">
      <c r="A23" s="997" t="s">
        <v>980</v>
      </c>
      <c r="B23" s="997"/>
      <c r="C23" s="997"/>
      <c r="D23" s="997"/>
      <c r="E23" s="997"/>
      <c r="F23" s="998"/>
    </row>
    <row r="24" spans="1:8">
      <c r="A24" s="112" t="s">
        <v>37</v>
      </c>
      <c r="B24" s="113">
        <v>1</v>
      </c>
      <c r="C24" s="113">
        <v>2</v>
      </c>
      <c r="D24" s="113">
        <v>3</v>
      </c>
      <c r="E24" s="113">
        <v>4</v>
      </c>
      <c r="F24" s="113">
        <v>5</v>
      </c>
    </row>
    <row r="25" spans="1:8">
      <c r="A25" s="34" t="s">
        <v>120</v>
      </c>
      <c r="B25" s="36" t="s">
        <v>232</v>
      </c>
      <c r="C25" s="36" t="s">
        <v>233</v>
      </c>
      <c r="D25" s="36" t="s">
        <v>234</v>
      </c>
      <c r="E25" s="36" t="s">
        <v>235</v>
      </c>
      <c r="F25" s="36" t="s">
        <v>981</v>
      </c>
    </row>
    <row r="26" spans="1:8">
      <c r="A26" s="82">
        <v>2.1</v>
      </c>
      <c r="B26" s="693"/>
      <c r="C26" s="693"/>
      <c r="D26" s="830"/>
      <c r="E26" s="42"/>
      <c r="F26" s="595"/>
    </row>
    <row r="27" spans="1:8">
      <c r="A27" s="82">
        <v>2.2000000000000002</v>
      </c>
      <c r="B27" s="693"/>
      <c r="C27" s="693"/>
      <c r="D27" s="830"/>
      <c r="E27" s="42"/>
      <c r="F27" s="595"/>
    </row>
    <row r="28" spans="1:8" ht="15" thickBot="1">
      <c r="A28" s="111">
        <v>2.2999999999999998</v>
      </c>
      <c r="B28" s="693"/>
      <c r="C28" s="693"/>
      <c r="D28" s="830"/>
      <c r="E28" s="42"/>
      <c r="F28" s="595"/>
    </row>
    <row r="29" spans="1:8">
      <c r="A29" s="82">
        <v>2.4</v>
      </c>
      <c r="B29" s="693"/>
      <c r="C29" s="693"/>
      <c r="D29" s="830"/>
      <c r="E29" s="42"/>
      <c r="F29" s="595"/>
    </row>
    <row r="30" spans="1:8">
      <c r="A30" s="82">
        <v>2.5</v>
      </c>
      <c r="B30" s="693"/>
      <c r="C30" s="693"/>
      <c r="D30" s="830"/>
      <c r="E30" s="42"/>
      <c r="F30" s="595"/>
    </row>
    <row r="31" spans="1:8" ht="15" thickBot="1">
      <c r="A31" s="111">
        <v>2.6</v>
      </c>
      <c r="B31" s="694"/>
      <c r="C31" s="694"/>
      <c r="D31" s="831"/>
      <c r="E31" s="43"/>
      <c r="F31" s="596"/>
    </row>
    <row r="33" spans="1:8" ht="18.600000000000001">
      <c r="A33" s="1070" t="s">
        <v>42</v>
      </c>
      <c r="B33" s="1070"/>
      <c r="C33" s="1070"/>
      <c r="D33" s="1070"/>
      <c r="E33" s="1070"/>
      <c r="F33" s="1070"/>
    </row>
    <row r="34" spans="1:8" ht="37.35" customHeight="1" thickBot="1">
      <c r="A34" s="997" t="s">
        <v>982</v>
      </c>
      <c r="B34" s="997"/>
      <c r="C34" s="997"/>
      <c r="D34" s="997"/>
      <c r="E34" s="997"/>
      <c r="F34" s="998"/>
    </row>
    <row r="35" spans="1:8">
      <c r="A35" s="112" t="s">
        <v>39</v>
      </c>
      <c r="B35" s="113">
        <v>1</v>
      </c>
      <c r="C35" s="113">
        <v>2</v>
      </c>
      <c r="D35" s="113">
        <v>3</v>
      </c>
      <c r="E35" s="113">
        <v>4</v>
      </c>
      <c r="F35" s="113">
        <v>5</v>
      </c>
    </row>
    <row r="36" spans="1:8">
      <c r="A36" s="34" t="s">
        <v>120</v>
      </c>
      <c r="B36" s="36" t="s">
        <v>983</v>
      </c>
      <c r="C36" s="36" t="s">
        <v>124</v>
      </c>
      <c r="D36" s="36" t="s">
        <v>239</v>
      </c>
      <c r="E36" s="36" t="s">
        <v>240</v>
      </c>
      <c r="F36" s="36" t="s">
        <v>241</v>
      </c>
    </row>
    <row r="37" spans="1:8">
      <c r="A37" s="82">
        <v>3.1</v>
      </c>
      <c r="B37" s="593"/>
      <c r="C37" s="626"/>
      <c r="D37" s="593"/>
      <c r="E37" s="593"/>
      <c r="F37" s="695"/>
    </row>
    <row r="38" spans="1:8">
      <c r="A38" s="82">
        <v>3.2</v>
      </c>
      <c r="B38" s="593"/>
      <c r="C38" s="626"/>
      <c r="D38" s="593"/>
      <c r="E38" s="593"/>
      <c r="F38" s="695"/>
    </row>
    <row r="39" spans="1:8">
      <c r="A39" s="538">
        <v>3.3</v>
      </c>
      <c r="B39" s="593"/>
      <c r="C39" s="626"/>
      <c r="D39" s="593"/>
      <c r="E39" s="593"/>
      <c r="F39" s="695"/>
    </row>
    <row r="40" spans="1:8">
      <c r="A40" s="80">
        <v>3.4</v>
      </c>
      <c r="B40" s="593"/>
      <c r="C40" s="626"/>
      <c r="D40" s="593"/>
      <c r="E40" s="593"/>
      <c r="F40" s="695"/>
    </row>
    <row r="41" spans="1:8" ht="15" thickBot="1">
      <c r="A41" s="111">
        <v>3.5</v>
      </c>
      <c r="B41" s="594"/>
      <c r="C41" s="627"/>
      <c r="D41" s="594"/>
      <c r="E41" s="594"/>
      <c r="F41" s="696"/>
    </row>
    <row r="43" spans="1:8" ht="18.95" thickBot="1">
      <c r="A43" s="697" t="s">
        <v>43</v>
      </c>
      <c r="B43" s="1070"/>
      <c r="C43" s="1070"/>
      <c r="D43" s="1070"/>
      <c r="E43" s="1070"/>
      <c r="F43" s="1070"/>
      <c r="G43" s="1070"/>
      <c r="H43" s="1070"/>
    </row>
    <row r="44" spans="1:8" ht="32.450000000000003" customHeight="1" thickBot="1">
      <c r="A44" s="1050" t="s">
        <v>984</v>
      </c>
      <c r="B44" s="1051"/>
      <c r="C44" s="1051"/>
      <c r="D44" s="1051"/>
      <c r="E44" s="1051"/>
      <c r="F44" s="1051"/>
      <c r="G44" s="1051"/>
      <c r="H44" s="1067"/>
    </row>
    <row r="45" spans="1:8">
      <c r="A45" s="112" t="s">
        <v>45</v>
      </c>
      <c r="B45" s="113">
        <v>1</v>
      </c>
      <c r="C45" s="113">
        <v>2</v>
      </c>
      <c r="D45" s="113">
        <v>3</v>
      </c>
      <c r="E45" s="113">
        <v>4</v>
      </c>
      <c r="F45" s="113">
        <v>5</v>
      </c>
      <c r="G45" s="113">
        <v>6</v>
      </c>
      <c r="H45" s="113">
        <v>7</v>
      </c>
    </row>
    <row r="46" spans="1:8">
      <c r="A46" s="34" t="s">
        <v>120</v>
      </c>
      <c r="B46" s="36" t="s">
        <v>243</v>
      </c>
      <c r="C46" s="36" t="s">
        <v>244</v>
      </c>
      <c r="D46" s="36" t="s">
        <v>245</v>
      </c>
      <c r="E46" s="36" t="s">
        <v>246</v>
      </c>
      <c r="F46" s="36" t="s">
        <v>247</v>
      </c>
      <c r="G46" s="36" t="s">
        <v>248</v>
      </c>
      <c r="H46" s="36" t="s">
        <v>249</v>
      </c>
    </row>
    <row r="47" spans="1:8">
      <c r="A47" s="82">
        <v>4.0999999999999996</v>
      </c>
      <c r="B47" s="894"/>
      <c r="C47" s="42"/>
      <c r="D47" s="660"/>
      <c r="E47" s="664"/>
      <c r="F47" s="660"/>
      <c r="G47" s="42"/>
      <c r="H47" s="572"/>
    </row>
    <row r="48" spans="1:8">
      <c r="A48" s="82">
        <v>4.2</v>
      </c>
      <c r="B48" s="894"/>
      <c r="C48" s="42"/>
      <c r="D48" s="660"/>
      <c r="E48" s="664"/>
      <c r="F48" s="660"/>
      <c r="G48" s="42"/>
      <c r="H48" s="572"/>
    </row>
    <row r="49" spans="1:13">
      <c r="A49" s="82">
        <v>4.3</v>
      </c>
      <c r="B49" s="894"/>
      <c r="C49" s="42"/>
      <c r="D49" s="660"/>
      <c r="E49" s="664"/>
      <c r="F49" s="660"/>
      <c r="G49" s="42"/>
      <c r="H49" s="572"/>
    </row>
    <row r="50" spans="1:13">
      <c r="A50" s="82">
        <v>4.4000000000000004</v>
      </c>
      <c r="B50" s="894"/>
      <c r="C50" s="42"/>
      <c r="D50" s="660"/>
      <c r="E50" s="664"/>
      <c r="F50" s="660"/>
      <c r="G50" s="42"/>
      <c r="H50" s="572"/>
    </row>
    <row r="51" spans="1:13" ht="15" thickBot="1">
      <c r="A51" s="111">
        <v>4.5</v>
      </c>
      <c r="B51" s="895"/>
      <c r="C51" s="43"/>
      <c r="D51" s="662"/>
      <c r="E51" s="665"/>
      <c r="F51" s="662"/>
      <c r="G51" s="42"/>
      <c r="H51" s="574"/>
    </row>
    <row r="52" spans="1:13" ht="15" thickBot="1"/>
    <row r="53" spans="1:13" ht="18.600000000000001">
      <c r="A53" s="1081" t="s">
        <v>44</v>
      </c>
      <c r="B53" s="1081"/>
      <c r="C53" s="1081"/>
      <c r="D53" s="1081"/>
      <c r="E53" s="1081"/>
      <c r="F53" s="1081"/>
      <c r="G53" s="1081"/>
      <c r="H53" s="1081"/>
      <c r="I53" s="1081"/>
    </row>
    <row r="54" spans="1:13" ht="45" customHeight="1" thickBot="1">
      <c r="A54" s="999" t="s">
        <v>985</v>
      </c>
      <c r="B54" s="999"/>
      <c r="C54" s="999"/>
      <c r="D54" s="999"/>
      <c r="E54" s="999"/>
      <c r="F54" s="999"/>
      <c r="G54" s="999"/>
      <c r="H54" s="999"/>
      <c r="I54" s="1000"/>
    </row>
    <row r="55" spans="1:13">
      <c r="A55" s="35" t="s">
        <v>47</v>
      </c>
      <c r="B55" s="121">
        <v>1</v>
      </c>
      <c r="C55" s="121">
        <v>2</v>
      </c>
      <c r="D55" s="121">
        <v>3</v>
      </c>
      <c r="E55" s="121">
        <v>4</v>
      </c>
      <c r="F55" s="121">
        <v>5</v>
      </c>
      <c r="G55" s="121">
        <v>6</v>
      </c>
      <c r="H55" s="121">
        <v>7</v>
      </c>
      <c r="I55" s="121">
        <v>8</v>
      </c>
    </row>
    <row r="56" spans="1:13">
      <c r="A56" s="34" t="s">
        <v>120</v>
      </c>
      <c r="B56" s="36" t="s">
        <v>251</v>
      </c>
      <c r="C56" s="36" t="s">
        <v>252</v>
      </c>
      <c r="D56" s="36" t="s">
        <v>253</v>
      </c>
      <c r="E56" s="36" t="s">
        <v>254</v>
      </c>
      <c r="F56" s="36" t="s">
        <v>255</v>
      </c>
      <c r="G56" s="36" t="s">
        <v>256</v>
      </c>
      <c r="H56" s="36" t="s">
        <v>239</v>
      </c>
      <c r="I56" s="36" t="s">
        <v>241</v>
      </c>
    </row>
    <row r="57" spans="1:13">
      <c r="A57" s="82">
        <v>5.0999999999999996</v>
      </c>
      <c r="B57" s="595"/>
      <c r="C57" s="595"/>
      <c r="D57" s="660"/>
      <c r="E57" s="660"/>
      <c r="F57" s="628">
        <f>D57-E57</f>
        <v>0</v>
      </c>
      <c r="G57" s="663"/>
      <c r="H57" s="595"/>
      <c r="I57" s="695"/>
    </row>
    <row r="58" spans="1:13">
      <c r="A58" s="82">
        <v>5.2</v>
      </c>
      <c r="B58" s="595"/>
      <c r="C58" s="595"/>
      <c r="D58" s="660"/>
      <c r="E58" s="660"/>
      <c r="F58" s="628">
        <f t="shared" ref="F58:F62" si="0">D58-E58</f>
        <v>0</v>
      </c>
      <c r="G58" s="663"/>
      <c r="H58" s="595"/>
      <c r="I58" s="695"/>
    </row>
    <row r="59" spans="1:13">
      <c r="A59" s="82">
        <v>5.3</v>
      </c>
      <c r="B59" s="595"/>
      <c r="C59" s="595"/>
      <c r="D59" s="660"/>
      <c r="E59" s="660"/>
      <c r="F59" s="628">
        <f t="shared" si="0"/>
        <v>0</v>
      </c>
      <c r="G59" s="663"/>
      <c r="H59" s="595"/>
      <c r="I59" s="695"/>
    </row>
    <row r="60" spans="1:13">
      <c r="A60" s="82">
        <v>5.4</v>
      </c>
      <c r="B60" s="595"/>
      <c r="C60" s="595"/>
      <c r="D60" s="660"/>
      <c r="E60" s="660"/>
      <c r="F60" s="628">
        <f t="shared" si="0"/>
        <v>0</v>
      </c>
      <c r="G60" s="663"/>
      <c r="H60" s="595"/>
      <c r="I60" s="695"/>
    </row>
    <row r="61" spans="1:13">
      <c r="A61" s="82">
        <v>5.5</v>
      </c>
      <c r="B61" s="595"/>
      <c r="C61" s="595"/>
      <c r="D61" s="660"/>
      <c r="E61" s="660"/>
      <c r="F61" s="628">
        <f t="shared" si="0"/>
        <v>0</v>
      </c>
      <c r="G61" s="663"/>
      <c r="H61" s="595"/>
      <c r="I61" s="695"/>
    </row>
    <row r="62" spans="1:13" ht="15" thickBot="1">
      <c r="A62" s="111">
        <v>5.6</v>
      </c>
      <c r="B62" s="596"/>
      <c r="C62" s="596"/>
      <c r="D62" s="662"/>
      <c r="E62" s="662"/>
      <c r="F62" s="629">
        <f t="shared" si="0"/>
        <v>0</v>
      </c>
      <c r="G62" s="663"/>
      <c r="H62" s="596"/>
      <c r="I62" s="696"/>
    </row>
    <row r="63" spans="1:13" ht="15" thickBot="1"/>
    <row r="64" spans="1:13" ht="18.600000000000001">
      <c r="A64" s="1080" t="s">
        <v>986</v>
      </c>
      <c r="B64" s="1080"/>
      <c r="C64" s="1080"/>
      <c r="D64" s="1080"/>
      <c r="E64" s="1080"/>
      <c r="F64" s="1080"/>
      <c r="G64" s="1080"/>
      <c r="H64" s="1080"/>
      <c r="I64" s="1080"/>
      <c r="J64" s="1080"/>
      <c r="K64" s="1080"/>
      <c r="L64" s="1080"/>
      <c r="M64" s="1080"/>
    </row>
    <row r="65" spans="1:16" ht="40.5" customHeight="1">
      <c r="A65" s="995" t="s">
        <v>258</v>
      </c>
      <c r="B65" s="995"/>
      <c r="C65" s="995"/>
      <c r="D65" s="995"/>
      <c r="E65" s="995"/>
      <c r="F65" s="995"/>
      <c r="G65" s="995"/>
      <c r="H65" s="995"/>
      <c r="I65" s="995"/>
      <c r="J65" s="995"/>
      <c r="K65" s="995"/>
      <c r="L65" s="995"/>
      <c r="M65" s="995"/>
    </row>
    <row r="66" spans="1:16">
      <c r="A66" s="36" t="s">
        <v>49</v>
      </c>
      <c r="B66" s="33">
        <v>1</v>
      </c>
      <c r="C66" s="33">
        <v>2</v>
      </c>
      <c r="D66" s="33">
        <v>3</v>
      </c>
      <c r="E66" s="33">
        <v>4</v>
      </c>
      <c r="F66" s="33">
        <v>5</v>
      </c>
      <c r="G66" s="33">
        <v>6</v>
      </c>
      <c r="H66" s="33">
        <v>7</v>
      </c>
      <c r="I66" s="33">
        <v>8</v>
      </c>
      <c r="J66" s="33">
        <v>9</v>
      </c>
      <c r="K66" s="33">
        <v>10</v>
      </c>
      <c r="L66" s="33">
        <v>11</v>
      </c>
      <c r="M66" s="33">
        <v>12</v>
      </c>
    </row>
    <row r="67" spans="1:16">
      <c r="A67" s="34" t="s">
        <v>120</v>
      </c>
      <c r="B67" s="122" t="s">
        <v>259</v>
      </c>
      <c r="C67" s="36" t="s">
        <v>260</v>
      </c>
      <c r="D67" s="36" t="s">
        <v>261</v>
      </c>
      <c r="E67" s="36" t="s">
        <v>262</v>
      </c>
      <c r="F67" s="36" t="s">
        <v>263</v>
      </c>
      <c r="G67" s="36" t="s">
        <v>264</v>
      </c>
      <c r="H67" s="36" t="s">
        <v>265</v>
      </c>
      <c r="I67" s="36" t="s">
        <v>266</v>
      </c>
      <c r="J67" s="36" t="s">
        <v>267</v>
      </c>
      <c r="K67" s="36" t="s">
        <v>268</v>
      </c>
      <c r="L67" s="36" t="s">
        <v>269</v>
      </c>
      <c r="M67" s="36" t="s">
        <v>270</v>
      </c>
    </row>
    <row r="68" spans="1:16">
      <c r="A68" s="82">
        <v>6.1</v>
      </c>
      <c r="B68" s="896"/>
      <c r="C68" s="589" t="s">
        <v>195</v>
      </c>
      <c r="D68" s="589" t="s">
        <v>195</v>
      </c>
      <c r="E68" s="666" t="s">
        <v>195</v>
      </c>
      <c r="F68" s="660" t="s">
        <v>195</v>
      </c>
      <c r="G68" s="660" t="s">
        <v>195</v>
      </c>
      <c r="H68" s="660" t="s">
        <v>195</v>
      </c>
      <c r="I68" s="660" t="s">
        <v>195</v>
      </c>
      <c r="J68" s="660" t="s">
        <v>195</v>
      </c>
      <c r="K68" s="660" t="s">
        <v>195</v>
      </c>
      <c r="L68" s="660" t="s">
        <v>195</v>
      </c>
      <c r="M68" s="628">
        <f>SUM(F68:L68)</f>
        <v>0</v>
      </c>
    </row>
    <row r="69" spans="1:16">
      <c r="A69" s="82">
        <v>6.2</v>
      </c>
      <c r="B69" s="896"/>
      <c r="C69" s="589" t="s">
        <v>195</v>
      </c>
      <c r="D69" s="589" t="s">
        <v>195</v>
      </c>
      <c r="E69" s="666" t="s">
        <v>195</v>
      </c>
      <c r="F69" s="660" t="s">
        <v>195</v>
      </c>
      <c r="G69" s="660" t="s">
        <v>195</v>
      </c>
      <c r="H69" s="660" t="s">
        <v>195</v>
      </c>
      <c r="I69" s="660" t="s">
        <v>195</v>
      </c>
      <c r="J69" s="660"/>
      <c r="K69" s="660" t="s">
        <v>195</v>
      </c>
      <c r="L69" s="660" t="s">
        <v>195</v>
      </c>
      <c r="M69" s="628">
        <f t="shared" ref="M69:M75" si="1">SUM(F69:L69)</f>
        <v>0</v>
      </c>
    </row>
    <row r="70" spans="1:16">
      <c r="A70" s="125">
        <v>6.3</v>
      </c>
      <c r="B70" s="896"/>
      <c r="C70" s="591"/>
      <c r="D70" s="591"/>
      <c r="E70" s="667"/>
      <c r="F70" s="661"/>
      <c r="G70" s="661"/>
      <c r="H70" s="661" t="s">
        <v>195</v>
      </c>
      <c r="I70" s="661"/>
      <c r="J70" s="661"/>
      <c r="K70" s="661"/>
      <c r="L70" s="661"/>
      <c r="M70" s="628">
        <f t="shared" si="1"/>
        <v>0</v>
      </c>
    </row>
    <row r="71" spans="1:16">
      <c r="A71" s="125">
        <v>6.4</v>
      </c>
      <c r="B71" s="896"/>
      <c r="C71" s="591"/>
      <c r="D71" s="591"/>
      <c r="E71" s="667"/>
      <c r="F71" s="661"/>
      <c r="G71" s="661"/>
      <c r="H71" s="661"/>
      <c r="I71" s="661"/>
      <c r="J71" s="661"/>
      <c r="K71" s="661"/>
      <c r="L71" s="661"/>
      <c r="M71" s="628">
        <f t="shared" si="1"/>
        <v>0</v>
      </c>
    </row>
    <row r="72" spans="1:16">
      <c r="A72" s="125">
        <v>6.5</v>
      </c>
      <c r="B72" s="896"/>
      <c r="C72" s="591"/>
      <c r="D72" s="591"/>
      <c r="E72" s="667"/>
      <c r="F72" s="661"/>
      <c r="G72" s="661"/>
      <c r="H72" s="661"/>
      <c r="I72" s="661"/>
      <c r="J72" s="661"/>
      <c r="K72" s="661"/>
      <c r="L72" s="661"/>
      <c r="M72" s="628">
        <f t="shared" si="1"/>
        <v>0</v>
      </c>
    </row>
    <row r="73" spans="1:16">
      <c r="A73" s="125">
        <v>6.6</v>
      </c>
      <c r="B73" s="896"/>
      <c r="C73" s="591"/>
      <c r="D73" s="591"/>
      <c r="E73" s="667"/>
      <c r="F73" s="661"/>
      <c r="G73" s="661"/>
      <c r="H73" s="661"/>
      <c r="I73" s="661"/>
      <c r="J73" s="661"/>
      <c r="K73" s="661"/>
      <c r="L73" s="661"/>
      <c r="M73" s="628">
        <f t="shared" si="1"/>
        <v>0</v>
      </c>
      <c r="N73" t="s">
        <v>195</v>
      </c>
    </row>
    <row r="74" spans="1:16">
      <c r="A74" s="125">
        <v>6.7</v>
      </c>
      <c r="B74" s="896"/>
      <c r="C74" s="591"/>
      <c r="D74" s="591"/>
      <c r="E74" s="667"/>
      <c r="F74" s="661"/>
      <c r="G74" s="661"/>
      <c r="H74" s="661"/>
      <c r="I74" s="661"/>
      <c r="J74" s="661"/>
      <c r="K74" s="661"/>
      <c r="L74" s="661"/>
      <c r="M74" s="628">
        <f t="shared" si="1"/>
        <v>0</v>
      </c>
    </row>
    <row r="75" spans="1:16" ht="15" thickBot="1">
      <c r="A75" s="126">
        <v>6.8</v>
      </c>
      <c r="B75" s="897"/>
      <c r="C75" s="592"/>
      <c r="D75" s="592"/>
      <c r="E75" s="668"/>
      <c r="F75" s="662"/>
      <c r="G75" s="662"/>
      <c r="H75" s="662"/>
      <c r="I75" s="662"/>
      <c r="J75" s="662"/>
      <c r="K75" s="662"/>
      <c r="L75" s="662"/>
      <c r="M75" s="628">
        <f t="shared" si="1"/>
        <v>0</v>
      </c>
    </row>
    <row r="77" spans="1:16" ht="18.600000000000001">
      <c r="A77" s="1082" t="s">
        <v>48</v>
      </c>
      <c r="B77" s="1070"/>
      <c r="C77" s="1070"/>
      <c r="D77" s="1070"/>
      <c r="E77" s="1070"/>
      <c r="F77" s="1070"/>
      <c r="G77" s="1070"/>
      <c r="H77" s="1070"/>
      <c r="I77" s="1070"/>
      <c r="J77" s="1070"/>
      <c r="K77" s="1070"/>
      <c r="L77" s="1070"/>
      <c r="M77" s="1070"/>
      <c r="N77" s="1070"/>
      <c r="O77" s="1070"/>
    </row>
    <row r="78" spans="1:16" ht="32.1" customHeight="1" thickBot="1">
      <c r="A78" s="1078" t="s">
        <v>271</v>
      </c>
      <c r="B78" s="1078"/>
      <c r="C78" s="1078"/>
      <c r="D78" s="1078"/>
      <c r="E78" s="1078"/>
      <c r="F78" s="1078"/>
      <c r="G78" s="1078"/>
      <c r="H78" s="1078"/>
      <c r="I78" s="1078"/>
      <c r="J78" s="1078"/>
      <c r="K78" s="1079"/>
    </row>
    <row r="79" spans="1:16">
      <c r="A79" s="36" t="s">
        <v>58</v>
      </c>
      <c r="B79" s="33">
        <v>1</v>
      </c>
      <c r="C79" s="33"/>
      <c r="D79" s="33">
        <v>2</v>
      </c>
      <c r="E79" s="33">
        <v>3</v>
      </c>
      <c r="F79" s="33">
        <v>4</v>
      </c>
      <c r="G79" s="33">
        <v>5</v>
      </c>
      <c r="H79" s="33">
        <v>6</v>
      </c>
      <c r="I79" s="33">
        <v>7</v>
      </c>
      <c r="J79" s="33">
        <v>8</v>
      </c>
      <c r="K79" s="33">
        <v>9</v>
      </c>
      <c r="L79" s="33">
        <v>10</v>
      </c>
      <c r="M79" s="33">
        <v>11</v>
      </c>
      <c r="N79" s="33">
        <v>12</v>
      </c>
      <c r="O79" s="33">
        <v>13</v>
      </c>
      <c r="P79" s="33">
        <v>14</v>
      </c>
    </row>
    <row r="80" spans="1:16" ht="29.1">
      <c r="A80" s="34" t="s">
        <v>120</v>
      </c>
      <c r="B80" s="36" t="s">
        <v>272</v>
      </c>
      <c r="C80" s="122" t="s">
        <v>201</v>
      </c>
      <c r="D80" s="122" t="s">
        <v>273</v>
      </c>
      <c r="E80" s="122" t="s">
        <v>274</v>
      </c>
      <c r="F80" s="122" t="s">
        <v>275</v>
      </c>
      <c r="G80" s="122" t="s">
        <v>276</v>
      </c>
      <c r="H80" s="122" t="s">
        <v>277</v>
      </c>
      <c r="I80" s="36" t="s">
        <v>263</v>
      </c>
      <c r="J80" s="122" t="s">
        <v>264</v>
      </c>
      <c r="K80" s="36" t="s">
        <v>265</v>
      </c>
      <c r="L80" s="122" t="s">
        <v>266</v>
      </c>
      <c r="M80" s="122" t="s">
        <v>267</v>
      </c>
      <c r="N80" s="36" t="s">
        <v>268</v>
      </c>
      <c r="O80" s="36" t="s">
        <v>269</v>
      </c>
      <c r="P80" s="36" t="s">
        <v>270</v>
      </c>
    </row>
    <row r="81" spans="1:103">
      <c r="A81" s="125">
        <v>7.1</v>
      </c>
      <c r="B81" s="589"/>
      <c r="C81" s="573"/>
      <c r="D81" s="666"/>
      <c r="E81" s="666"/>
      <c r="F81" s="666"/>
      <c r="G81" s="666"/>
      <c r="H81" s="123">
        <f>SUM(D81:G81)</f>
        <v>0</v>
      </c>
      <c r="I81" s="660"/>
      <c r="J81" s="660"/>
      <c r="K81" s="660"/>
      <c r="L81" s="660"/>
      <c r="M81" s="660"/>
      <c r="N81" s="660"/>
      <c r="O81" s="660"/>
      <c r="P81" s="628">
        <f>SUM(I81:O81)</f>
        <v>0</v>
      </c>
    </row>
    <row r="82" spans="1:103">
      <c r="A82" s="125">
        <v>7.2</v>
      </c>
      <c r="B82" s="589"/>
      <c r="C82" s="573"/>
      <c r="D82" s="666"/>
      <c r="E82" s="666"/>
      <c r="F82" s="666"/>
      <c r="G82" s="666"/>
      <c r="H82" s="123">
        <f t="shared" ref="H82:H85" si="2">SUM(D82:G82)</f>
        <v>0</v>
      </c>
      <c r="I82" s="660"/>
      <c r="J82" s="660"/>
      <c r="K82" s="660"/>
      <c r="L82" s="660"/>
      <c r="M82" s="660"/>
      <c r="N82" s="660"/>
      <c r="O82" s="660"/>
      <c r="P82" s="628">
        <f t="shared" ref="P82:P85" si="3">SUM(I82:O82)</f>
        <v>0</v>
      </c>
    </row>
    <row r="83" spans="1:103">
      <c r="A83" s="125">
        <v>7.3</v>
      </c>
      <c r="B83" s="589"/>
      <c r="C83" s="573"/>
      <c r="D83" s="666"/>
      <c r="E83" s="666"/>
      <c r="F83" s="666"/>
      <c r="G83" s="666"/>
      <c r="H83" s="123">
        <f t="shared" si="2"/>
        <v>0</v>
      </c>
      <c r="I83" s="660"/>
      <c r="J83" s="660"/>
      <c r="K83" s="660"/>
      <c r="L83" s="660"/>
      <c r="M83" s="660"/>
      <c r="N83" s="660"/>
      <c r="O83" s="660"/>
      <c r="P83" s="628">
        <f t="shared" si="3"/>
        <v>0</v>
      </c>
    </row>
    <row r="84" spans="1:103">
      <c r="A84" s="125">
        <v>7.4</v>
      </c>
      <c r="B84" s="589"/>
      <c r="C84" s="573"/>
      <c r="D84" s="666"/>
      <c r="E84" s="666"/>
      <c r="F84" s="666"/>
      <c r="G84" s="666"/>
      <c r="H84" s="123">
        <f t="shared" si="2"/>
        <v>0</v>
      </c>
      <c r="I84" s="660"/>
      <c r="J84" s="660"/>
      <c r="K84" s="660"/>
      <c r="L84" s="660"/>
      <c r="M84" s="660"/>
      <c r="N84" s="660"/>
      <c r="O84" s="660"/>
      <c r="P84" s="628">
        <f t="shared" si="3"/>
        <v>0</v>
      </c>
    </row>
    <row r="85" spans="1:103" ht="15" thickBot="1">
      <c r="A85" s="138">
        <v>7.5</v>
      </c>
      <c r="B85" s="590"/>
      <c r="C85" s="683"/>
      <c r="D85" s="668"/>
      <c r="E85" s="668"/>
      <c r="F85" s="668"/>
      <c r="G85" s="668"/>
      <c r="H85" s="123">
        <f t="shared" si="2"/>
        <v>0</v>
      </c>
      <c r="I85" s="662"/>
      <c r="J85" s="662"/>
      <c r="K85" s="662"/>
      <c r="L85" s="662"/>
      <c r="M85" s="662"/>
      <c r="N85" s="662"/>
      <c r="O85" s="662"/>
      <c r="P85" s="628">
        <f t="shared" si="3"/>
        <v>0</v>
      </c>
    </row>
    <row r="88" spans="1:103" ht="23.45">
      <c r="A88" s="160" t="s">
        <v>987</v>
      </c>
      <c r="B88" s="159"/>
      <c r="C88" s="159"/>
      <c r="D88" s="159"/>
      <c r="E88" s="159"/>
      <c r="F88" s="159"/>
      <c r="G88" s="159"/>
      <c r="H88" s="159"/>
      <c r="I88" s="159"/>
    </row>
    <row r="89" spans="1:103" ht="15" thickBot="1"/>
    <row r="90" spans="1:103" s="5" customFormat="1" ht="15" thickBot="1">
      <c r="A90" s="1023" t="s">
        <v>988</v>
      </c>
      <c r="B90" s="1077"/>
      <c r="C90" s="1077"/>
      <c r="D90" s="1077"/>
      <c r="E90" s="1024"/>
      <c r="CY90" s="11"/>
    </row>
    <row r="91" spans="1:103" ht="15" thickBot="1"/>
    <row r="92" spans="1:103" ht="18.95" thickBot="1">
      <c r="A92" s="112" t="s">
        <v>31</v>
      </c>
      <c r="B92" s="1083" t="s">
        <v>989</v>
      </c>
      <c r="C92" s="1084"/>
      <c r="D92" s="1084"/>
      <c r="E92" s="1085"/>
    </row>
    <row r="93" spans="1:103" ht="15" thickBot="1">
      <c r="A93" s="541" t="s">
        <v>120</v>
      </c>
      <c r="B93" s="228" t="s">
        <v>279</v>
      </c>
      <c r="C93" s="549" t="s">
        <v>121</v>
      </c>
      <c r="D93" s="550" t="s">
        <v>402</v>
      </c>
      <c r="E93" s="163" t="s">
        <v>937</v>
      </c>
    </row>
    <row r="94" spans="1:103" ht="14.1" customHeight="1">
      <c r="A94" s="537">
        <v>1.1000000000000001</v>
      </c>
      <c r="B94" s="539">
        <v>3510</v>
      </c>
      <c r="C94" s="543" t="s">
        <v>990</v>
      </c>
      <c r="D94" s="598"/>
      <c r="E94" s="551"/>
    </row>
    <row r="95" spans="1:103">
      <c r="A95" s="6">
        <v>1.2</v>
      </c>
      <c r="B95" s="540">
        <v>3520</v>
      </c>
      <c r="C95" s="542" t="s">
        <v>991</v>
      </c>
      <c r="D95" s="599"/>
      <c r="E95" s="597"/>
    </row>
    <row r="96" spans="1:103">
      <c r="A96" s="6">
        <v>1.3</v>
      </c>
      <c r="B96" s="540">
        <v>3530</v>
      </c>
      <c r="C96" s="231" t="s">
        <v>992</v>
      </c>
      <c r="D96" s="599"/>
      <c r="E96" s="597"/>
    </row>
    <row r="97" spans="1:9" ht="15" thickBot="1">
      <c r="A97" s="546">
        <v>1.4</v>
      </c>
      <c r="B97" s="552">
        <v>3540</v>
      </c>
      <c r="C97" s="238" t="s">
        <v>993</v>
      </c>
      <c r="D97" s="600"/>
      <c r="E97" s="597"/>
    </row>
    <row r="98" spans="1:9" ht="15" thickBot="1">
      <c r="A98" s="163">
        <v>100</v>
      </c>
      <c r="B98" s="558">
        <v>3500</v>
      </c>
      <c r="C98" s="553" t="s">
        <v>994</v>
      </c>
      <c r="D98" s="344">
        <f>SUM(D94:D97)</f>
        <v>0</v>
      </c>
    </row>
    <row r="99" spans="1:9" ht="18.95" thickBot="1">
      <c r="A99" s="112" t="s">
        <v>37</v>
      </c>
      <c r="B99" s="1083" t="s">
        <v>62</v>
      </c>
      <c r="C99" s="1084"/>
      <c r="D99" s="1085"/>
    </row>
    <row r="100" spans="1:9" ht="15" thickBot="1">
      <c r="A100" s="541" t="s">
        <v>120</v>
      </c>
      <c r="B100" s="216" t="s">
        <v>279</v>
      </c>
      <c r="C100" s="214" t="s">
        <v>121</v>
      </c>
      <c r="D100" s="215" t="s">
        <v>402</v>
      </c>
    </row>
    <row r="101" spans="1:9">
      <c r="A101" s="6">
        <v>2.1</v>
      </c>
      <c r="B101" s="178">
        <v>9540</v>
      </c>
      <c r="C101" s="231" t="s">
        <v>565</v>
      </c>
      <c r="D101" s="599"/>
    </row>
    <row r="102" spans="1:9">
      <c r="A102" s="6">
        <v>2.2000000000000002</v>
      </c>
      <c r="B102" s="178">
        <v>9540.5</v>
      </c>
      <c r="C102" s="12" t="s">
        <v>832</v>
      </c>
      <c r="D102" s="599"/>
    </row>
    <row r="103" spans="1:9">
      <c r="A103" s="6">
        <v>2.2999999999999998</v>
      </c>
      <c r="B103" s="178">
        <v>9545</v>
      </c>
      <c r="C103" s="635" t="s">
        <v>995</v>
      </c>
      <c r="D103" s="636">
        <f>U231</f>
        <v>0</v>
      </c>
    </row>
    <row r="104" spans="1:9">
      <c r="A104" s="6">
        <v>2.4</v>
      </c>
      <c r="B104" s="178">
        <v>9545.5</v>
      </c>
      <c r="C104" s="7" t="s">
        <v>996</v>
      </c>
      <c r="D104" s="636">
        <f>J243</f>
        <v>0</v>
      </c>
    </row>
    <row r="105" spans="1:9">
      <c r="A105" s="6">
        <v>2.5</v>
      </c>
      <c r="B105" s="178">
        <v>9546</v>
      </c>
      <c r="C105" s="542" t="s">
        <v>555</v>
      </c>
      <c r="D105" s="599"/>
    </row>
    <row r="106" spans="1:9">
      <c r="A106" s="6">
        <v>2.6</v>
      </c>
      <c r="B106" s="178">
        <v>9547</v>
      </c>
      <c r="C106" s="17" t="s">
        <v>997</v>
      </c>
      <c r="D106" s="599"/>
      <c r="E106" s="1071" t="s">
        <v>136</v>
      </c>
      <c r="F106" s="1072"/>
      <c r="G106" s="1072"/>
      <c r="H106" s="1072"/>
      <c r="I106" s="1073"/>
    </row>
    <row r="107" spans="1:9">
      <c r="A107" s="6">
        <v>2.7</v>
      </c>
      <c r="B107" s="178">
        <v>9550</v>
      </c>
      <c r="C107" s="7" t="s">
        <v>998</v>
      </c>
      <c r="D107" s="599"/>
    </row>
    <row r="108" spans="1:9">
      <c r="A108" s="6">
        <v>2.8</v>
      </c>
      <c r="B108" s="178">
        <v>9560.7999999999993</v>
      </c>
      <c r="C108" s="12" t="s">
        <v>999</v>
      </c>
      <c r="D108" s="599"/>
    </row>
    <row r="109" spans="1:9">
      <c r="A109" s="6">
        <v>2.9</v>
      </c>
      <c r="B109" s="178">
        <v>9570</v>
      </c>
      <c r="C109" s="7" t="s">
        <v>1000</v>
      </c>
      <c r="D109" s="599"/>
    </row>
    <row r="110" spans="1:9">
      <c r="A110" s="545" t="s">
        <v>471</v>
      </c>
      <c r="B110" s="179">
        <v>9575</v>
      </c>
      <c r="C110" s="7" t="s">
        <v>1001</v>
      </c>
      <c r="D110" s="599"/>
    </row>
    <row r="111" spans="1:9">
      <c r="A111" s="6">
        <v>2.11</v>
      </c>
      <c r="B111" s="179">
        <v>9580</v>
      </c>
      <c r="C111" s="12" t="s">
        <v>1002</v>
      </c>
      <c r="D111" s="599"/>
    </row>
    <row r="112" spans="1:9" ht="18" customHeight="1" thickBot="1">
      <c r="A112" s="546">
        <v>2.12</v>
      </c>
      <c r="B112" s="556">
        <v>9590</v>
      </c>
      <c r="C112" s="554" t="s">
        <v>1003</v>
      </c>
      <c r="D112" s="599"/>
      <c r="E112" s="1071" t="s">
        <v>136</v>
      </c>
      <c r="F112" s="1072"/>
      <c r="G112" s="1072"/>
      <c r="H112" s="1072"/>
      <c r="I112" s="1073"/>
    </row>
    <row r="113" spans="1:9" ht="15" thickBot="1">
      <c r="A113" s="163">
        <v>200</v>
      </c>
      <c r="B113" s="557">
        <v>9500</v>
      </c>
      <c r="C113" s="555" t="s">
        <v>1004</v>
      </c>
      <c r="D113" s="344">
        <f>SUM(D101:D112)</f>
        <v>0</v>
      </c>
    </row>
    <row r="114" spans="1:9" ht="18.95" thickBot="1">
      <c r="A114" s="219" t="s">
        <v>39</v>
      </c>
      <c r="B114" s="1083" t="s">
        <v>1005</v>
      </c>
      <c r="C114" s="1084"/>
      <c r="D114" s="1085"/>
    </row>
    <row r="115" spans="1:9" ht="15" thickBot="1">
      <c r="A115" s="219" t="s">
        <v>120</v>
      </c>
      <c r="B115" s="216" t="s">
        <v>279</v>
      </c>
      <c r="C115" s="214" t="s">
        <v>121</v>
      </c>
      <c r="D115" s="215" t="s">
        <v>402</v>
      </c>
    </row>
    <row r="116" spans="1:9">
      <c r="A116" s="6">
        <v>3.1</v>
      </c>
      <c r="B116" s="181">
        <v>1020</v>
      </c>
      <c r="C116" s="7" t="s">
        <v>282</v>
      </c>
      <c r="D116" s="599"/>
    </row>
    <row r="117" spans="1:9">
      <c r="A117" s="6">
        <v>3.2</v>
      </c>
      <c r="B117" s="181">
        <v>1030</v>
      </c>
      <c r="C117" s="7" t="s">
        <v>1006</v>
      </c>
      <c r="D117" s="599"/>
    </row>
    <row r="118" spans="1:9">
      <c r="A118" s="6">
        <v>3.3</v>
      </c>
      <c r="B118" s="181">
        <v>1040</v>
      </c>
      <c r="C118" s="7" t="s">
        <v>1007</v>
      </c>
      <c r="D118" s="599"/>
    </row>
    <row r="119" spans="1:9">
      <c r="A119" s="6">
        <v>3.4</v>
      </c>
      <c r="B119" s="182">
        <v>1160</v>
      </c>
      <c r="C119" s="232" t="s">
        <v>1008</v>
      </c>
      <c r="D119" s="599"/>
    </row>
    <row r="120" spans="1:9">
      <c r="A120" s="6">
        <v>3.5</v>
      </c>
      <c r="B120" s="182">
        <v>1170</v>
      </c>
      <c r="C120" s="9" t="s">
        <v>1009</v>
      </c>
      <c r="D120" s="599"/>
    </row>
    <row r="121" spans="1:9">
      <c r="A121" s="6">
        <v>3.6</v>
      </c>
      <c r="B121" s="181">
        <v>1180</v>
      </c>
      <c r="C121" s="7" t="s">
        <v>1010</v>
      </c>
      <c r="D121" s="599"/>
    </row>
    <row r="122" spans="1:9">
      <c r="A122" s="6">
        <v>3.7</v>
      </c>
      <c r="B122" s="181">
        <v>1185</v>
      </c>
      <c r="C122" s="7" t="s">
        <v>300</v>
      </c>
      <c r="D122" s="599"/>
    </row>
    <row r="123" spans="1:9">
      <c r="A123" s="6">
        <v>3.8</v>
      </c>
      <c r="B123" s="180">
        <v>1270</v>
      </c>
      <c r="C123" s="8" t="s">
        <v>306</v>
      </c>
      <c r="D123" s="599"/>
    </row>
    <row r="124" spans="1:9">
      <c r="A124" s="6">
        <v>3.9</v>
      </c>
      <c r="B124" s="181">
        <v>1280</v>
      </c>
      <c r="C124" s="7" t="s">
        <v>307</v>
      </c>
      <c r="D124" s="599"/>
    </row>
    <row r="125" spans="1:9">
      <c r="A125" s="545" t="s">
        <v>224</v>
      </c>
      <c r="B125" s="181">
        <v>1300</v>
      </c>
      <c r="C125" s="7" t="s">
        <v>1011</v>
      </c>
      <c r="D125" s="599"/>
      <c r="E125" s="1071" t="s">
        <v>136</v>
      </c>
      <c r="F125" s="1072"/>
      <c r="G125" s="1072"/>
      <c r="H125" s="1072"/>
      <c r="I125" s="1073"/>
    </row>
    <row r="126" spans="1:9">
      <c r="A126" s="6">
        <v>3.11</v>
      </c>
      <c r="B126" s="181">
        <v>1310</v>
      </c>
      <c r="C126" s="7" t="s">
        <v>313</v>
      </c>
      <c r="D126" s="599"/>
      <c r="E126" s="1071" t="s">
        <v>136</v>
      </c>
      <c r="F126" s="1072"/>
      <c r="G126" s="1072"/>
      <c r="H126" s="1072"/>
      <c r="I126" s="1073"/>
    </row>
    <row r="127" spans="1:9">
      <c r="A127" s="6">
        <v>3.12</v>
      </c>
      <c r="B127" s="182">
        <v>1510</v>
      </c>
      <c r="C127" s="232" t="s">
        <v>1012</v>
      </c>
      <c r="D127" s="599"/>
    </row>
    <row r="128" spans="1:9" ht="15" thickBot="1">
      <c r="A128" s="6">
        <v>3.13</v>
      </c>
      <c r="B128" s="182">
        <v>1521.1</v>
      </c>
      <c r="C128" s="10" t="s">
        <v>1013</v>
      </c>
      <c r="D128" s="599"/>
    </row>
    <row r="129" spans="1:4" ht="15" thickBot="1">
      <c r="A129" s="6">
        <v>3.14</v>
      </c>
      <c r="B129" s="182">
        <v>1522.2</v>
      </c>
      <c r="C129" s="10" t="s">
        <v>1014</v>
      </c>
      <c r="D129" s="356"/>
    </row>
    <row r="130" spans="1:4" ht="15" thickBot="1">
      <c r="A130" s="6">
        <v>3.15</v>
      </c>
      <c r="B130" s="182">
        <v>1611.1</v>
      </c>
      <c r="C130" s="10" t="s">
        <v>1015</v>
      </c>
      <c r="D130" s="599"/>
    </row>
    <row r="131" spans="1:4" ht="15" thickBot="1">
      <c r="A131" s="6">
        <v>3.16</v>
      </c>
      <c r="B131" s="182">
        <v>1612.2</v>
      </c>
      <c r="C131" s="10" t="s">
        <v>1016</v>
      </c>
      <c r="D131" s="356"/>
    </row>
    <row r="132" spans="1:4" ht="15" thickBot="1">
      <c r="A132" s="6">
        <v>3.17</v>
      </c>
      <c r="B132" s="181">
        <v>1631.1</v>
      </c>
      <c r="C132" s="7" t="s">
        <v>1017</v>
      </c>
      <c r="D132" s="599"/>
    </row>
    <row r="133" spans="1:4" ht="15" thickBot="1">
      <c r="A133" s="6">
        <v>3.18</v>
      </c>
      <c r="B133" s="181">
        <v>1632.2</v>
      </c>
      <c r="C133" s="7" t="s">
        <v>1018</v>
      </c>
      <c r="D133" s="356"/>
    </row>
    <row r="134" spans="1:4" ht="15" thickBot="1">
      <c r="A134" s="6">
        <v>3.19</v>
      </c>
      <c r="B134" s="182">
        <v>1651.1</v>
      </c>
      <c r="C134" s="7" t="s">
        <v>1019</v>
      </c>
      <c r="D134" s="599"/>
    </row>
    <row r="135" spans="1:4" ht="15" thickBot="1">
      <c r="A135" s="545" t="s">
        <v>1020</v>
      </c>
      <c r="B135" s="182">
        <v>1652.2</v>
      </c>
      <c r="C135" s="7" t="s">
        <v>1021</v>
      </c>
      <c r="D135" s="356"/>
    </row>
    <row r="136" spans="1:4" ht="15" thickBot="1">
      <c r="A136" s="6">
        <v>3.21</v>
      </c>
      <c r="B136" s="182">
        <v>1701.1</v>
      </c>
      <c r="C136" s="7" t="s">
        <v>1022</v>
      </c>
      <c r="D136" s="599"/>
    </row>
    <row r="137" spans="1:4" ht="15" thickBot="1">
      <c r="A137" s="6">
        <v>3.22</v>
      </c>
      <c r="B137" s="182">
        <v>1702.2</v>
      </c>
      <c r="C137" s="7" t="s">
        <v>1023</v>
      </c>
      <c r="D137" s="356"/>
    </row>
    <row r="138" spans="1:4" ht="15" thickBot="1">
      <c r="A138" s="6">
        <v>3.23</v>
      </c>
      <c r="B138" s="182">
        <v>1710.1</v>
      </c>
      <c r="C138" s="7" t="s">
        <v>1024</v>
      </c>
      <c r="D138" s="599"/>
    </row>
    <row r="139" spans="1:4" ht="15" thickBot="1">
      <c r="A139" s="6">
        <v>3.24</v>
      </c>
      <c r="B139" s="182">
        <v>1710.2</v>
      </c>
      <c r="C139" s="7" t="s">
        <v>1025</v>
      </c>
      <c r="D139" s="356"/>
    </row>
    <row r="140" spans="1:4">
      <c r="A140" s="6">
        <v>3.25</v>
      </c>
      <c r="B140" s="181">
        <v>1980</v>
      </c>
      <c r="C140" s="544" t="s">
        <v>1026</v>
      </c>
      <c r="D140" s="599"/>
    </row>
    <row r="141" spans="1:4">
      <c r="A141" s="6">
        <v>3.26</v>
      </c>
      <c r="B141" s="181">
        <v>1979</v>
      </c>
      <c r="C141" s="14" t="s">
        <v>1027</v>
      </c>
      <c r="D141" s="599"/>
    </row>
    <row r="142" spans="1:4" ht="15" thickBot="1">
      <c r="A142" s="6">
        <v>3.27</v>
      </c>
      <c r="B142" s="181">
        <v>1975.1</v>
      </c>
      <c r="C142" s="7" t="s">
        <v>1028</v>
      </c>
      <c r="D142" s="600"/>
    </row>
    <row r="143" spans="1:4" ht="15" thickBot="1">
      <c r="A143" s="546">
        <v>3.28</v>
      </c>
      <c r="B143" s="547">
        <v>1975.2</v>
      </c>
      <c r="C143" s="183" t="s">
        <v>1029</v>
      </c>
      <c r="D143" s="356"/>
    </row>
    <row r="144" spans="1:4" ht="15" thickBot="1">
      <c r="A144" s="163">
        <v>300</v>
      </c>
      <c r="B144" s="548">
        <v>1000</v>
      </c>
      <c r="C144" s="218" t="s">
        <v>347</v>
      </c>
      <c r="D144" s="344">
        <f>SUM(D116:D143)</f>
        <v>0</v>
      </c>
    </row>
    <row r="145" spans="1:4" ht="18.95" thickBot="1">
      <c r="A145" s="219" t="s">
        <v>45</v>
      </c>
      <c r="B145" s="1083" t="s">
        <v>1030</v>
      </c>
      <c r="C145" s="1084"/>
      <c r="D145" s="1085"/>
    </row>
    <row r="146" spans="1:4" ht="15" thickBot="1">
      <c r="A146" s="219" t="s">
        <v>120</v>
      </c>
      <c r="B146" s="216" t="s">
        <v>279</v>
      </c>
      <c r="C146" s="214" t="s">
        <v>121</v>
      </c>
      <c r="D146" s="215" t="s">
        <v>402</v>
      </c>
    </row>
    <row r="147" spans="1:4">
      <c r="A147" s="6">
        <v>4.0999999999999996</v>
      </c>
      <c r="B147" s="220">
        <v>2110</v>
      </c>
      <c r="C147" s="7" t="s">
        <v>1031</v>
      </c>
      <c r="D147" s="599"/>
    </row>
    <row r="148" spans="1:4">
      <c r="A148" s="6">
        <v>4.2</v>
      </c>
      <c r="B148" s="220">
        <v>2120</v>
      </c>
      <c r="C148" s="7" t="s">
        <v>1032</v>
      </c>
      <c r="D148" s="599"/>
    </row>
    <row r="149" spans="1:4">
      <c r="A149" s="6">
        <v>4.3</v>
      </c>
      <c r="B149" s="220">
        <v>2130</v>
      </c>
      <c r="C149" s="7" t="s">
        <v>1033</v>
      </c>
      <c r="D149" s="599"/>
    </row>
    <row r="150" spans="1:4">
      <c r="A150" s="6">
        <v>4.4000000000000004</v>
      </c>
      <c r="B150" s="220">
        <v>2150</v>
      </c>
      <c r="C150" s="7" t="s">
        <v>360</v>
      </c>
      <c r="D150" s="599"/>
    </row>
    <row r="151" spans="1:4">
      <c r="A151" s="6">
        <v>4.5</v>
      </c>
      <c r="B151" s="220">
        <v>2160</v>
      </c>
      <c r="C151" s="7" t="s">
        <v>1034</v>
      </c>
      <c r="D151" s="599"/>
    </row>
    <row r="152" spans="1:4">
      <c r="A152" s="6">
        <v>4.5999999999999996</v>
      </c>
      <c r="B152" s="181">
        <v>2240</v>
      </c>
      <c r="C152" s="7" t="s">
        <v>1035</v>
      </c>
      <c r="D152" s="599"/>
    </row>
    <row r="153" spans="1:4">
      <c r="A153" s="6">
        <v>4.7</v>
      </c>
      <c r="B153" s="220">
        <v>2295</v>
      </c>
      <c r="C153" s="7" t="s">
        <v>372</v>
      </c>
      <c r="D153" s="599"/>
    </row>
    <row r="154" spans="1:4">
      <c r="A154" s="6">
        <v>4.8</v>
      </c>
      <c r="B154" s="181">
        <v>2310</v>
      </c>
      <c r="C154" s="7" t="s">
        <v>379</v>
      </c>
      <c r="D154" s="599"/>
    </row>
    <row r="155" spans="1:4" ht="15" thickBot="1">
      <c r="A155" s="6">
        <v>4.9000000000000004</v>
      </c>
      <c r="B155" s="181">
        <v>2320</v>
      </c>
      <c r="C155" s="7" t="s">
        <v>1036</v>
      </c>
      <c r="D155" s="599"/>
    </row>
    <row r="156" spans="1:4" ht="15" thickBot="1">
      <c r="A156" s="224">
        <v>400</v>
      </c>
      <c r="B156" s="225"/>
      <c r="C156" s="226" t="s">
        <v>383</v>
      </c>
      <c r="D156" s="344">
        <f>SUM(D147:D155)</f>
        <v>0</v>
      </c>
    </row>
    <row r="157" spans="1:4" ht="18.95" thickBot="1">
      <c r="A157" s="219" t="s">
        <v>47</v>
      </c>
      <c r="B157" s="1083" t="s">
        <v>56</v>
      </c>
      <c r="C157" s="1084"/>
      <c r="D157" s="1085"/>
    </row>
    <row r="158" spans="1:4" ht="15" thickBot="1">
      <c r="A158" s="219" t="s">
        <v>120</v>
      </c>
      <c r="B158" s="216" t="s">
        <v>279</v>
      </c>
      <c r="C158" s="214" t="s">
        <v>121</v>
      </c>
      <c r="D158" s="215" t="s">
        <v>402</v>
      </c>
    </row>
    <row r="159" spans="1:4">
      <c r="A159" s="213">
        <v>5.0999999999999996</v>
      </c>
      <c r="B159" s="220">
        <v>2520</v>
      </c>
      <c r="C159" s="15" t="s">
        <v>384</v>
      </c>
      <c r="D159" s="599"/>
    </row>
    <row r="160" spans="1:4">
      <c r="A160" s="213">
        <v>5.2</v>
      </c>
      <c r="B160" s="222">
        <v>2530</v>
      </c>
      <c r="C160" s="13" t="s">
        <v>386</v>
      </c>
      <c r="D160" s="599"/>
    </row>
    <row r="161" spans="1:10">
      <c r="A161" s="213">
        <v>5.3</v>
      </c>
      <c r="B161" s="223">
        <v>2540</v>
      </c>
      <c r="C161" s="13" t="s">
        <v>1037</v>
      </c>
      <c r="D161" s="599"/>
    </row>
    <row r="162" spans="1:10">
      <c r="A162" s="213">
        <v>5.4</v>
      </c>
      <c r="B162" s="222">
        <v>2545</v>
      </c>
      <c r="C162" s="13" t="s">
        <v>1038</v>
      </c>
      <c r="D162" s="599"/>
    </row>
    <row r="163" spans="1:10">
      <c r="A163" s="213">
        <v>5.5</v>
      </c>
      <c r="B163" s="222">
        <v>2550</v>
      </c>
      <c r="C163" s="13" t="s">
        <v>1039</v>
      </c>
      <c r="D163" s="599"/>
    </row>
    <row r="164" spans="1:10">
      <c r="A164" s="213">
        <v>5.6</v>
      </c>
      <c r="B164" s="220">
        <v>2620</v>
      </c>
      <c r="C164" s="14" t="s">
        <v>390</v>
      </c>
      <c r="D164" s="599"/>
    </row>
    <row r="165" spans="1:10" ht="15" thickBot="1">
      <c r="A165" s="213">
        <v>5.7</v>
      </c>
      <c r="B165" s="220">
        <v>2630</v>
      </c>
      <c r="C165" s="14" t="s">
        <v>391</v>
      </c>
      <c r="D165" s="599"/>
    </row>
    <row r="166" spans="1:10" ht="15" thickBot="1">
      <c r="A166" s="213">
        <v>5.8</v>
      </c>
      <c r="B166" s="220">
        <v>2640</v>
      </c>
      <c r="C166" s="14" t="s">
        <v>392</v>
      </c>
      <c r="D166" s="356"/>
    </row>
    <row r="167" spans="1:10" ht="15" thickBot="1">
      <c r="A167" s="217">
        <v>5.9</v>
      </c>
      <c r="B167" s="221">
        <v>2650</v>
      </c>
      <c r="C167" s="227" t="s">
        <v>393</v>
      </c>
      <c r="D167" s="600"/>
    </row>
    <row r="168" spans="1:10" ht="15" thickBot="1">
      <c r="A168" s="631">
        <v>500</v>
      </c>
      <c r="B168" s="632" t="s">
        <v>195</v>
      </c>
      <c r="C168" s="633" t="s">
        <v>1040</v>
      </c>
      <c r="D168" s="344">
        <f>SUM(D159:D167)</f>
        <v>0</v>
      </c>
    </row>
    <row r="169" spans="1:10" ht="15" thickBot="1">
      <c r="A169" s="216">
        <v>600</v>
      </c>
      <c r="B169" s="53"/>
      <c r="C169" s="634" t="s">
        <v>395</v>
      </c>
      <c r="D169" s="344">
        <f>D168+D156</f>
        <v>0</v>
      </c>
      <c r="E169" s="1" t="str">
        <f>IF(D169=D144, "Assets Equals Liabilities and Net Worth ", "Assets Do Not Equal Laibilities and Net Worth")</f>
        <v xml:space="preserve">Assets Equals Liabilities and Net Worth </v>
      </c>
    </row>
    <row r="170" spans="1:10">
      <c r="A170" s="630"/>
      <c r="C170" s="17"/>
    </row>
    <row r="171" spans="1:10">
      <c r="A171" s="630"/>
      <c r="C171" s="17"/>
    </row>
    <row r="172" spans="1:10" ht="23.45">
      <c r="A172" s="160" t="s">
        <v>1041</v>
      </c>
      <c r="B172" s="159"/>
      <c r="C172" s="159"/>
      <c r="D172" s="159"/>
      <c r="E172" s="159"/>
      <c r="F172" s="159"/>
      <c r="G172" s="159"/>
      <c r="H172" s="159"/>
      <c r="I172" s="159"/>
      <c r="J172" s="159"/>
    </row>
    <row r="174" spans="1:10" ht="21.6" thickBot="1">
      <c r="A174" s="1087" t="s">
        <v>1042</v>
      </c>
      <c r="B174" s="1088"/>
      <c r="C174" s="1088"/>
      <c r="D174" s="1088"/>
      <c r="E174" s="1088"/>
      <c r="F174" s="1088"/>
      <c r="G174" s="1088"/>
      <c r="H174" s="1088"/>
      <c r="I174" s="1088"/>
      <c r="J174" s="1088"/>
    </row>
    <row r="175" spans="1:10" ht="51.6" customHeight="1" thickBot="1">
      <c r="A175" s="1089" t="s">
        <v>1043</v>
      </c>
      <c r="B175" s="1090"/>
      <c r="C175" s="1090"/>
      <c r="D175" s="1090"/>
      <c r="E175" s="1090"/>
      <c r="F175" s="1090"/>
      <c r="G175" s="1090"/>
      <c r="H175" s="1090"/>
      <c r="I175" s="1090"/>
      <c r="J175" s="1091"/>
    </row>
    <row r="176" spans="1:10" ht="15" thickBot="1">
      <c r="A176" s="187" t="s">
        <v>31</v>
      </c>
      <c r="B176" s="188"/>
      <c r="C176" s="188" t="s">
        <v>317</v>
      </c>
      <c r="D176" s="189" t="s">
        <v>318</v>
      </c>
      <c r="E176" s="189" t="s">
        <v>319</v>
      </c>
      <c r="F176" s="189" t="s">
        <v>798</v>
      </c>
      <c r="G176" s="189" t="s">
        <v>799</v>
      </c>
      <c r="H176" s="189" t="s">
        <v>800</v>
      </c>
      <c r="I176" s="189" t="s">
        <v>801</v>
      </c>
      <c r="J176" s="189" t="s">
        <v>802</v>
      </c>
    </row>
    <row r="177" spans="1:10" ht="39.6" thickBot="1">
      <c r="A177" s="88" t="s">
        <v>120</v>
      </c>
      <c r="B177" s="41" t="s">
        <v>121</v>
      </c>
      <c r="C177" s="76" t="s">
        <v>804</v>
      </c>
      <c r="D177" s="76" t="s">
        <v>805</v>
      </c>
      <c r="E177" s="77" t="s">
        <v>806</v>
      </c>
      <c r="F177" s="77" t="s">
        <v>807</v>
      </c>
      <c r="G177" s="31" t="s">
        <v>808</v>
      </c>
      <c r="H177" s="31" t="s">
        <v>1044</v>
      </c>
      <c r="I177" s="78" t="s">
        <v>1045</v>
      </c>
      <c r="J177" s="79" t="s">
        <v>1046</v>
      </c>
    </row>
    <row r="178" spans="1:10" ht="15" thickBot="1">
      <c r="A178" s="82">
        <v>1.1000000000000001</v>
      </c>
      <c r="B178" s="83" t="s">
        <v>814</v>
      </c>
      <c r="C178" s="42"/>
      <c r="D178" s="87"/>
      <c r="E178" s="708"/>
      <c r="F178" s="725">
        <f>SUM(C178:E178)</f>
        <v>0</v>
      </c>
      <c r="G178" s="81"/>
      <c r="H178" s="81"/>
      <c r="I178" s="81"/>
      <c r="J178" s="81"/>
    </row>
    <row r="179" spans="1:10" ht="15" thickBot="1">
      <c r="A179" s="82">
        <v>1.2</v>
      </c>
      <c r="B179" s="83" t="s">
        <v>816</v>
      </c>
      <c r="C179" s="42"/>
      <c r="D179" s="87"/>
      <c r="E179" s="91"/>
      <c r="F179" s="726">
        <f t="shared" ref="F179:F182" si="4">SUM(C179:E179)</f>
        <v>0</v>
      </c>
      <c r="G179" s="637"/>
      <c r="H179" s="636">
        <f>+D107</f>
        <v>0</v>
      </c>
      <c r="I179" s="87"/>
      <c r="J179" s="725">
        <f>H179+I179</f>
        <v>0</v>
      </c>
    </row>
    <row r="180" spans="1:10" ht="15" thickBot="1">
      <c r="A180" s="82">
        <v>1.3</v>
      </c>
      <c r="B180" s="83" t="s">
        <v>818</v>
      </c>
      <c r="C180" s="42"/>
      <c r="D180" s="87"/>
      <c r="E180" s="91"/>
      <c r="F180" s="726">
        <f t="shared" si="4"/>
        <v>0</v>
      </c>
      <c r="G180" s="84">
        <v>0.05</v>
      </c>
      <c r="H180" s="636">
        <f>D108</f>
        <v>0</v>
      </c>
      <c r="I180" s="87"/>
      <c r="J180" s="726">
        <f t="shared" ref="J180:J182" si="5">H180+I180</f>
        <v>0</v>
      </c>
    </row>
    <row r="181" spans="1:10" ht="15" thickBot="1">
      <c r="A181" s="727">
        <v>1.4</v>
      </c>
      <c r="B181" s="83" t="s">
        <v>820</v>
      </c>
      <c r="C181" s="42"/>
      <c r="D181" s="87"/>
      <c r="E181" s="91"/>
      <c r="F181" s="726">
        <f t="shared" si="4"/>
        <v>0</v>
      </c>
      <c r="G181" s="84">
        <v>0.1</v>
      </c>
      <c r="H181" s="636">
        <f>D109</f>
        <v>0</v>
      </c>
      <c r="I181" s="87"/>
      <c r="J181" s="726">
        <f t="shared" si="5"/>
        <v>0</v>
      </c>
    </row>
    <row r="182" spans="1:10" ht="15" thickBot="1">
      <c r="A182" s="728">
        <v>1.5</v>
      </c>
      <c r="B182" s="85" t="s">
        <v>822</v>
      </c>
      <c r="C182" s="124"/>
      <c r="D182" s="171"/>
      <c r="E182" s="172"/>
      <c r="F182" s="726">
        <f t="shared" si="4"/>
        <v>0</v>
      </c>
      <c r="G182" s="86">
        <v>0.33329999999999999</v>
      </c>
      <c r="H182" s="636">
        <f>D110</f>
        <v>0</v>
      </c>
      <c r="I182" s="87"/>
      <c r="J182" s="726">
        <f t="shared" si="5"/>
        <v>0</v>
      </c>
    </row>
    <row r="183" spans="1:10" ht="29.45" thickBot="1">
      <c r="A183" s="191" t="s">
        <v>314</v>
      </c>
      <c r="B183" s="190" t="s">
        <v>823</v>
      </c>
      <c r="C183" s="29">
        <f>SUM(C178:C182)</f>
        <v>0</v>
      </c>
      <c r="D183" s="29"/>
      <c r="E183" s="29">
        <f>SUM(E178:E182)</f>
        <v>0</v>
      </c>
      <c r="F183" s="29">
        <f>SUM(F178:F182)</f>
        <v>0</v>
      </c>
      <c r="G183" s="169"/>
      <c r="H183" s="29">
        <f>SUM(H178:H182)</f>
        <v>0</v>
      </c>
      <c r="I183" s="29">
        <f>SUM(I178:I182)</f>
        <v>0</v>
      </c>
      <c r="J183" s="29">
        <f>SUM(J178:J182)</f>
        <v>0</v>
      </c>
    </row>
    <row r="184" spans="1:10">
      <c r="A184" s="198"/>
      <c r="B184" s="199"/>
      <c r="C184" s="200"/>
      <c r="D184" s="200"/>
      <c r="E184" s="200"/>
      <c r="F184" s="200"/>
      <c r="G184" s="201"/>
      <c r="H184" s="200"/>
      <c r="I184" s="200"/>
      <c r="J184" s="200"/>
    </row>
    <row r="185" spans="1:10" ht="21">
      <c r="A185" s="1087" t="s">
        <v>1047</v>
      </c>
      <c r="B185" s="1088"/>
      <c r="C185" s="1088"/>
      <c r="D185" s="1088"/>
      <c r="E185" s="1088"/>
      <c r="F185" s="1088"/>
      <c r="G185" s="1088"/>
      <c r="H185" s="1088"/>
      <c r="I185" s="1088"/>
      <c r="J185" s="1088"/>
    </row>
    <row r="186" spans="1:10" ht="21">
      <c r="A186" s="202"/>
      <c r="B186" s="202"/>
      <c r="C186" s="202"/>
      <c r="D186" s="202"/>
      <c r="E186" s="202"/>
      <c r="F186" s="202"/>
      <c r="G186" s="202"/>
      <c r="H186" s="202"/>
      <c r="I186" s="202"/>
      <c r="J186" s="202"/>
    </row>
    <row r="187" spans="1:10">
      <c r="A187" s="192" t="s">
        <v>37</v>
      </c>
      <c r="B187" s="19"/>
      <c r="C187" s="19" t="s">
        <v>317</v>
      </c>
    </row>
    <row r="188" spans="1:10" ht="26.1">
      <c r="A188" s="88" t="s">
        <v>120</v>
      </c>
      <c r="B188" s="41" t="s">
        <v>121</v>
      </c>
      <c r="C188" s="48" t="s">
        <v>826</v>
      </c>
    </row>
    <row r="189" spans="1:10">
      <c r="A189" s="80">
        <v>2.1</v>
      </c>
      <c r="B189" s="194" t="s">
        <v>828</v>
      </c>
      <c r="C189" s="20"/>
    </row>
    <row r="190" spans="1:10" ht="29.1">
      <c r="A190" s="89">
        <v>2.2000000000000002</v>
      </c>
      <c r="B190" s="195" t="s">
        <v>829</v>
      </c>
      <c r="C190" s="20"/>
    </row>
    <row r="191" spans="1:10">
      <c r="A191" s="82">
        <v>2.2999999999999998</v>
      </c>
      <c r="B191" s="196" t="s">
        <v>830</v>
      </c>
      <c r="C191" s="20"/>
    </row>
    <row r="192" spans="1:10">
      <c r="A192" s="82">
        <v>2.4</v>
      </c>
      <c r="B192" s="196" t="s">
        <v>831</v>
      </c>
      <c r="C192" s="20"/>
    </row>
    <row r="193" spans="1:11">
      <c r="A193" s="82">
        <v>2.5</v>
      </c>
      <c r="B193" s="196" t="s">
        <v>832</v>
      </c>
      <c r="C193" s="20"/>
      <c r="E193" t="s">
        <v>195</v>
      </c>
      <c r="F193" t="s">
        <v>195</v>
      </c>
    </row>
    <row r="194" spans="1:11" ht="15" thickBot="1">
      <c r="A194" s="82">
        <v>2.6</v>
      </c>
      <c r="B194" s="196" t="s">
        <v>343</v>
      </c>
      <c r="C194" s="24"/>
    </row>
    <row r="195" spans="1:11" ht="15" thickBot="1">
      <c r="A195" s="561">
        <v>2.7</v>
      </c>
      <c r="B195" s="266" t="s">
        <v>1048</v>
      </c>
      <c r="C195" s="172"/>
    </row>
    <row r="196" spans="1:11" ht="29.45" thickBot="1">
      <c r="A196" s="191" t="s">
        <v>330</v>
      </c>
      <c r="B196" s="190" t="s">
        <v>834</v>
      </c>
      <c r="C196" s="29">
        <f>SUM(C189:C195)</f>
        <v>0</v>
      </c>
    </row>
    <row r="197" spans="1:11">
      <c r="A197" s="21"/>
      <c r="B197" s="17"/>
      <c r="C197" s="17"/>
      <c r="D197" s="17"/>
      <c r="E197" s="17"/>
      <c r="F197" s="17"/>
      <c r="G197" s="17"/>
      <c r="H197" s="17"/>
      <c r="I197" s="17"/>
      <c r="K197" s="22"/>
    </row>
    <row r="198" spans="1:11" ht="21">
      <c r="A198" s="1087" t="s">
        <v>85</v>
      </c>
      <c r="B198" s="1088"/>
      <c r="C198" s="1088"/>
      <c r="D198" s="1088"/>
      <c r="E198" s="1088"/>
      <c r="F198" s="1088"/>
      <c r="G198" s="1088"/>
      <c r="H198" s="1088"/>
      <c r="I198" s="1088"/>
      <c r="J198" s="1088"/>
    </row>
    <row r="199" spans="1:11" ht="21">
      <c r="A199" s="202"/>
      <c r="B199" s="202"/>
      <c r="C199" s="202"/>
      <c r="D199" s="202"/>
      <c r="E199" s="202"/>
      <c r="F199" s="202"/>
      <c r="G199" s="202"/>
      <c r="H199" s="202"/>
      <c r="I199" s="202"/>
      <c r="J199" s="202"/>
    </row>
    <row r="200" spans="1:11">
      <c r="A200" s="192" t="s">
        <v>39</v>
      </c>
      <c r="B200" s="19"/>
      <c r="C200" s="19" t="s">
        <v>317</v>
      </c>
    </row>
    <row r="201" spans="1:11" ht="15" thickBot="1">
      <c r="A201" s="88" t="s">
        <v>120</v>
      </c>
      <c r="B201" s="41" t="s">
        <v>121</v>
      </c>
      <c r="C201" s="48" t="s">
        <v>417</v>
      </c>
    </row>
    <row r="202" spans="1:11" ht="15" thickBot="1">
      <c r="A202" s="163">
        <v>300</v>
      </c>
      <c r="B202" s="53" t="s">
        <v>85</v>
      </c>
      <c r="C202" s="29">
        <f>C196+J183</f>
        <v>0</v>
      </c>
      <c r="D202" s="163" t="s">
        <v>1049</v>
      </c>
    </row>
    <row r="204" spans="1:11" ht="21">
      <c r="A204" s="1087" t="s">
        <v>1050</v>
      </c>
      <c r="B204" s="1088"/>
      <c r="C204" s="1088"/>
      <c r="D204" s="1088"/>
      <c r="E204" s="1088"/>
      <c r="F204" s="1088"/>
      <c r="G204" s="1088"/>
      <c r="H204" s="1088"/>
      <c r="I204" s="1088"/>
      <c r="J204" s="1088"/>
    </row>
    <row r="205" spans="1:11" ht="21">
      <c r="A205" s="202"/>
      <c r="B205" s="202"/>
      <c r="C205" s="202"/>
      <c r="D205" s="202"/>
      <c r="E205" s="202"/>
      <c r="F205" s="202"/>
      <c r="G205" s="202"/>
      <c r="H205" s="202"/>
      <c r="I205" s="202"/>
      <c r="J205" s="202"/>
    </row>
    <row r="206" spans="1:11">
      <c r="A206" s="193" t="s">
        <v>45</v>
      </c>
      <c r="B206" s="19"/>
      <c r="C206" s="19" t="s">
        <v>317</v>
      </c>
      <c r="D206" s="19" t="s">
        <v>318</v>
      </c>
      <c r="E206" s="19" t="s">
        <v>319</v>
      </c>
    </row>
    <row r="207" spans="1:11" ht="15" thickBot="1">
      <c r="A207" s="203" t="s">
        <v>120</v>
      </c>
      <c r="B207" s="204" t="s">
        <v>1051</v>
      </c>
      <c r="C207" s="205" t="s">
        <v>1052</v>
      </c>
      <c r="D207" s="193" t="s">
        <v>1053</v>
      </c>
      <c r="E207" s="192" t="s">
        <v>1054</v>
      </c>
    </row>
    <row r="208" spans="1:11" ht="15" thickBot="1">
      <c r="A208" s="192">
        <v>4.0999999999999996</v>
      </c>
      <c r="B208" s="20"/>
      <c r="C208" s="559"/>
      <c r="D208" s="91"/>
      <c r="E208" s="725">
        <f>C208+D208</f>
        <v>0</v>
      </c>
    </row>
    <row r="209" spans="1:21" ht="15" thickBot="1">
      <c r="A209" s="192">
        <v>4.2</v>
      </c>
      <c r="B209" s="20"/>
      <c r="C209" s="20"/>
      <c r="D209" s="91"/>
      <c r="E209" s="726">
        <f t="shared" ref="E209:E212" si="6">C209+D209</f>
        <v>0</v>
      </c>
    </row>
    <row r="210" spans="1:21" ht="15" thickBot="1">
      <c r="A210" s="192">
        <v>4.3</v>
      </c>
      <c r="B210" s="20"/>
      <c r="C210" s="20"/>
      <c r="D210" s="91"/>
      <c r="E210" s="726">
        <f t="shared" si="6"/>
        <v>0</v>
      </c>
    </row>
    <row r="211" spans="1:21" ht="15" thickBot="1">
      <c r="A211" s="192">
        <v>4.4000000000000004</v>
      </c>
      <c r="B211" s="20"/>
      <c r="C211" s="20"/>
      <c r="D211" s="91"/>
      <c r="E211" s="726">
        <f t="shared" si="6"/>
        <v>0</v>
      </c>
    </row>
    <row r="212" spans="1:21" ht="15" thickBot="1">
      <c r="A212" s="18">
        <v>4.5</v>
      </c>
      <c r="B212" s="20"/>
      <c r="C212" s="24"/>
      <c r="D212" s="91"/>
      <c r="E212" s="726">
        <f t="shared" si="6"/>
        <v>0</v>
      </c>
    </row>
    <row r="213" spans="1:21" ht="15" thickBot="1">
      <c r="A213" s="163">
        <v>400</v>
      </c>
      <c r="B213" s="206" t="s">
        <v>1055</v>
      </c>
      <c r="C213" s="29">
        <f>SUM(C208:C212)</f>
        <v>0</v>
      </c>
      <c r="D213" s="29">
        <f>SUM(D208:D212)</f>
        <v>0</v>
      </c>
      <c r="E213" s="29">
        <f>SUM(E208:E212)</f>
        <v>0</v>
      </c>
      <c r="F213" s="163" t="s">
        <v>1056</v>
      </c>
    </row>
    <row r="214" spans="1:21" ht="15" thickBot="1">
      <c r="A214" s="174"/>
      <c r="C214" s="163" t="s">
        <v>1057</v>
      </c>
      <c r="D214" s="197"/>
    </row>
    <row r="216" spans="1:21" ht="23.45">
      <c r="A216" s="160" t="s">
        <v>1058</v>
      </c>
      <c r="B216" s="159"/>
      <c r="C216" s="159"/>
      <c r="D216" s="159"/>
      <c r="E216" s="159"/>
      <c r="F216" s="159"/>
      <c r="G216" s="159"/>
      <c r="H216" s="159"/>
      <c r="I216" s="159"/>
      <c r="J216" s="159"/>
    </row>
    <row r="218" spans="1:21" ht="18.95" thickBot="1">
      <c r="A218" s="1082" t="s">
        <v>1059</v>
      </c>
      <c r="B218" s="1070"/>
      <c r="C218" s="1070"/>
      <c r="D218" s="1070"/>
      <c r="E218" s="1070"/>
      <c r="F218" s="1070"/>
      <c r="G218" s="1070"/>
      <c r="H218" s="1070"/>
      <c r="I218" s="1070"/>
      <c r="J218" s="1070"/>
      <c r="K218" s="1070"/>
      <c r="L218" s="1070"/>
      <c r="M218" s="1070"/>
      <c r="N218" s="1070"/>
    </row>
    <row r="219" spans="1:21" ht="64.349999999999994" customHeight="1" thickBot="1">
      <c r="A219" s="1050" t="s">
        <v>1060</v>
      </c>
      <c r="B219" s="1051"/>
      <c r="C219" s="1051"/>
      <c r="D219" s="1051"/>
      <c r="E219" s="1051"/>
      <c r="F219" s="1051"/>
      <c r="G219" s="1051"/>
      <c r="H219" s="1051"/>
      <c r="I219" s="1051"/>
      <c r="J219" s="1051"/>
      <c r="K219" s="1051"/>
      <c r="L219" s="1051"/>
      <c r="M219" s="1051"/>
      <c r="N219" s="1067"/>
    </row>
    <row r="220" spans="1:21" ht="18.600000000000001">
      <c r="A220" s="1081" t="s">
        <v>91</v>
      </c>
      <c r="B220" s="1081"/>
      <c r="C220" s="1081"/>
      <c r="D220" s="1081"/>
      <c r="E220" s="1081"/>
      <c r="F220" s="1081"/>
      <c r="G220" s="1081"/>
      <c r="H220" s="1081"/>
      <c r="I220" s="1081"/>
      <c r="J220" s="1081"/>
      <c r="K220" s="1081"/>
      <c r="L220" s="1081"/>
      <c r="M220" s="1081"/>
      <c r="N220" s="1081"/>
      <c r="O220" s="1081"/>
      <c r="P220" s="1081"/>
      <c r="Q220" s="1081"/>
      <c r="R220" s="1081"/>
      <c r="S220" s="1081"/>
      <c r="T220" s="1081"/>
      <c r="U220" s="1081"/>
    </row>
    <row r="221" spans="1:21" ht="15" thickBot="1">
      <c r="A221" s="45" t="s">
        <v>31</v>
      </c>
      <c r="B221" s="712">
        <v>1</v>
      </c>
      <c r="C221" s="712">
        <v>2</v>
      </c>
      <c r="D221" s="712">
        <v>3</v>
      </c>
      <c r="E221" s="712">
        <v>4</v>
      </c>
      <c r="F221" s="712">
        <v>5</v>
      </c>
      <c r="G221" s="712">
        <v>6</v>
      </c>
      <c r="H221" s="712">
        <v>7</v>
      </c>
      <c r="I221" s="712">
        <v>8</v>
      </c>
      <c r="J221" s="712">
        <v>9</v>
      </c>
      <c r="K221" s="712">
        <v>10</v>
      </c>
      <c r="L221" s="712">
        <v>11</v>
      </c>
      <c r="M221" s="712">
        <v>12</v>
      </c>
      <c r="N221" s="46">
        <v>13</v>
      </c>
      <c r="O221" s="46">
        <v>14</v>
      </c>
      <c r="P221" s="712">
        <v>15</v>
      </c>
      <c r="Q221" s="712">
        <v>16</v>
      </c>
      <c r="R221" s="712">
        <v>17</v>
      </c>
      <c r="S221" s="712">
        <v>18</v>
      </c>
      <c r="T221" s="712">
        <v>19</v>
      </c>
      <c r="U221" s="46">
        <v>20</v>
      </c>
    </row>
    <row r="222" spans="1:21" ht="65.45" thickBot="1">
      <c r="A222" s="47" t="s">
        <v>120</v>
      </c>
      <c r="B222" s="26" t="s">
        <v>874</v>
      </c>
      <c r="C222" s="26" t="s">
        <v>875</v>
      </c>
      <c r="D222" s="26" t="s">
        <v>1061</v>
      </c>
      <c r="E222" s="26" t="s">
        <v>877</v>
      </c>
      <c r="F222" s="26" t="s">
        <v>878</v>
      </c>
      <c r="G222" s="26" t="s">
        <v>879</v>
      </c>
      <c r="H222" s="26" t="s">
        <v>880</v>
      </c>
      <c r="I222" s="26" t="s">
        <v>881</v>
      </c>
      <c r="J222" s="26" t="s">
        <v>882</v>
      </c>
      <c r="K222" s="26" t="s">
        <v>1062</v>
      </c>
      <c r="L222" s="26" t="s">
        <v>884</v>
      </c>
      <c r="M222" s="26" t="s">
        <v>885</v>
      </c>
      <c r="N222" s="48" t="s">
        <v>886</v>
      </c>
      <c r="O222" s="48" t="s">
        <v>887</v>
      </c>
      <c r="P222" s="26" t="s">
        <v>888</v>
      </c>
      <c r="Q222" s="26" t="s">
        <v>889</v>
      </c>
      <c r="R222" s="26" t="s">
        <v>890</v>
      </c>
      <c r="S222" s="26" t="s">
        <v>1063</v>
      </c>
      <c r="T222" s="26" t="s">
        <v>1064</v>
      </c>
      <c r="U222" s="48" t="s">
        <v>1065</v>
      </c>
    </row>
    <row r="223" spans="1:21" ht="15" thickBot="1">
      <c r="A223" s="49">
        <v>1.1000000000000001</v>
      </c>
      <c r="B223" s="718"/>
      <c r="C223" s="717"/>
      <c r="D223" s="716"/>
      <c r="E223" s="714"/>
      <c r="F223" s="714"/>
      <c r="G223" s="715"/>
      <c r="H223" s="713"/>
      <c r="I223" s="713"/>
      <c r="J223" s="713"/>
      <c r="K223" s="713"/>
      <c r="L223" s="713"/>
      <c r="M223" s="713"/>
      <c r="N223" s="651"/>
      <c r="O223" s="650"/>
      <c r="P223" s="720"/>
      <c r="Q223" s="722">
        <f>($L223+$M223)+($N223+$O223)</f>
        <v>0</v>
      </c>
      <c r="R223" s="750"/>
      <c r="S223" s="713"/>
      <c r="T223" s="713"/>
      <c r="U223" s="723">
        <f>SUM($K223,$S223:$T223)</f>
        <v>0</v>
      </c>
    </row>
    <row r="224" spans="1:21" ht="15" thickBot="1">
      <c r="A224" s="49" t="s">
        <v>731</v>
      </c>
      <c r="B224" s="50"/>
      <c r="C224" s="698"/>
      <c r="D224" s="601"/>
      <c r="E224" s="603"/>
      <c r="F224" s="603"/>
      <c r="G224" s="604"/>
      <c r="H224" s="649"/>
      <c r="I224" s="649"/>
      <c r="J224" s="649"/>
      <c r="K224" s="649"/>
      <c r="L224" s="649"/>
      <c r="M224" s="649"/>
      <c r="N224" s="356"/>
      <c r="O224" s="356"/>
      <c r="P224" s="602"/>
      <c r="Q224" s="721">
        <f t="shared" ref="Q224:Q230" si="7">($L224+$M224)+($N224+$O224)</f>
        <v>0</v>
      </c>
      <c r="R224" s="51"/>
      <c r="S224" s="649"/>
      <c r="T224" s="649"/>
      <c r="U224" s="709">
        <f t="shared" ref="U224:U230" si="8">SUM($K224,$S224:$T224)</f>
        <v>0</v>
      </c>
    </row>
    <row r="225" spans="1:21" ht="15" thickBot="1">
      <c r="A225" s="49" t="s">
        <v>734</v>
      </c>
      <c r="B225" s="50"/>
      <c r="C225" s="698"/>
      <c r="D225" s="601"/>
      <c r="E225" s="603"/>
      <c r="F225" s="603"/>
      <c r="G225" s="604"/>
      <c r="H225" s="649"/>
      <c r="I225" s="649"/>
      <c r="J225" s="649"/>
      <c r="K225" s="649"/>
      <c r="L225" s="649"/>
      <c r="M225" s="649"/>
      <c r="N225" s="356"/>
      <c r="O225" s="356"/>
      <c r="P225" s="602"/>
      <c r="Q225" s="721">
        <f t="shared" si="7"/>
        <v>0</v>
      </c>
      <c r="R225" s="51"/>
      <c r="S225" s="649"/>
      <c r="T225" s="649"/>
      <c r="U225" s="709">
        <f t="shared" si="8"/>
        <v>0</v>
      </c>
    </row>
    <row r="226" spans="1:21" ht="15" thickBot="1">
      <c r="A226" s="49" t="s">
        <v>737</v>
      </c>
      <c r="B226" s="50"/>
      <c r="C226" s="698"/>
      <c r="D226" s="601"/>
      <c r="E226" s="603"/>
      <c r="F226" s="603"/>
      <c r="G226" s="604"/>
      <c r="H226" s="649"/>
      <c r="I226" s="649"/>
      <c r="J226" s="649"/>
      <c r="K226" s="649"/>
      <c r="L226" s="649"/>
      <c r="M226" s="649"/>
      <c r="N226" s="356"/>
      <c r="O226" s="356"/>
      <c r="P226" s="602"/>
      <c r="Q226" s="721">
        <f t="shared" si="7"/>
        <v>0</v>
      </c>
      <c r="R226" s="51"/>
      <c r="S226" s="649"/>
      <c r="T226" s="649"/>
      <c r="U226" s="709">
        <f t="shared" si="8"/>
        <v>0</v>
      </c>
    </row>
    <row r="227" spans="1:21" ht="15" thickBot="1">
      <c r="A227" s="49" t="s">
        <v>739</v>
      </c>
      <c r="B227" s="50"/>
      <c r="C227" s="698"/>
      <c r="D227" s="601"/>
      <c r="E227" s="603"/>
      <c r="F227" s="603"/>
      <c r="G227" s="604"/>
      <c r="H227" s="649"/>
      <c r="I227" s="649"/>
      <c r="J227" s="649"/>
      <c r="K227" s="649"/>
      <c r="L227" s="649"/>
      <c r="M227" s="649"/>
      <c r="N227" s="356"/>
      <c r="O227" s="356"/>
      <c r="P227" s="602"/>
      <c r="Q227" s="721">
        <f t="shared" si="7"/>
        <v>0</v>
      </c>
      <c r="R227" s="51"/>
      <c r="S227" s="649"/>
      <c r="T227" s="649"/>
      <c r="U227" s="709">
        <f t="shared" si="8"/>
        <v>0</v>
      </c>
    </row>
    <row r="228" spans="1:21" ht="15" thickBot="1">
      <c r="A228" s="49" t="s">
        <v>138</v>
      </c>
      <c r="B228" s="50"/>
      <c r="C228" s="698"/>
      <c r="D228" s="601"/>
      <c r="E228" s="603"/>
      <c r="F228" s="603"/>
      <c r="G228" s="604"/>
      <c r="H228" s="649"/>
      <c r="I228" s="649"/>
      <c r="J228" s="649"/>
      <c r="K228" s="649"/>
      <c r="L228" s="649"/>
      <c r="M228" s="649"/>
      <c r="N228" s="356"/>
      <c r="O228" s="356"/>
      <c r="P228" s="602"/>
      <c r="Q228" s="721">
        <f t="shared" si="7"/>
        <v>0</v>
      </c>
      <c r="R228" s="51"/>
      <c r="S228" s="649"/>
      <c r="T228" s="649"/>
      <c r="U228" s="709">
        <f t="shared" si="8"/>
        <v>0</v>
      </c>
    </row>
    <row r="229" spans="1:21" ht="15" thickBot="1">
      <c r="A229" s="49" t="s">
        <v>140</v>
      </c>
      <c r="B229" s="50"/>
      <c r="C229" s="698"/>
      <c r="D229" s="601"/>
      <c r="E229" s="603"/>
      <c r="F229" s="603"/>
      <c r="G229" s="604"/>
      <c r="H229" s="649"/>
      <c r="I229" s="649"/>
      <c r="J229" s="649"/>
      <c r="K229" s="649"/>
      <c r="L229" s="649"/>
      <c r="M229" s="649"/>
      <c r="N229" s="356"/>
      <c r="O229" s="356"/>
      <c r="P229" s="602"/>
      <c r="Q229" s="721">
        <f t="shared" si="7"/>
        <v>0</v>
      </c>
      <c r="R229" s="51"/>
      <c r="S229" s="649"/>
      <c r="T229" s="649"/>
      <c r="U229" s="709">
        <f t="shared" si="8"/>
        <v>0</v>
      </c>
    </row>
    <row r="230" spans="1:21" ht="15" thickBot="1">
      <c r="A230" s="49" t="s">
        <v>142</v>
      </c>
      <c r="B230" s="50"/>
      <c r="C230" s="698"/>
      <c r="D230" s="601"/>
      <c r="E230" s="603"/>
      <c r="F230" s="603"/>
      <c r="G230" s="604"/>
      <c r="H230" s="649"/>
      <c r="I230" s="649"/>
      <c r="J230" s="649"/>
      <c r="K230" s="649"/>
      <c r="L230" s="649"/>
      <c r="M230" s="605"/>
      <c r="N230" s="356"/>
      <c r="O230" s="356"/>
      <c r="P230" s="602"/>
      <c r="Q230" s="721">
        <f t="shared" si="7"/>
        <v>0</v>
      </c>
      <c r="R230" s="51"/>
      <c r="S230" s="649"/>
      <c r="T230" s="649"/>
      <c r="U230" s="709">
        <f t="shared" si="8"/>
        <v>0</v>
      </c>
    </row>
    <row r="231" spans="1:21" ht="15" thickBot="1">
      <c r="A231" s="52" t="s">
        <v>314</v>
      </c>
      <c r="B231" s="165" t="s">
        <v>894</v>
      </c>
      <c r="C231" s="54"/>
      <c r="D231" s="54"/>
      <c r="E231" s="54"/>
      <c r="F231" s="54"/>
      <c r="G231" s="54"/>
      <c r="H231" s="54"/>
      <c r="I231" s="54"/>
      <c r="J231" s="707">
        <f>SUM(J223:J230)</f>
        <v>0</v>
      </c>
      <c r="K231" s="707">
        <f>SUM(K223:K230)</f>
        <v>0</v>
      </c>
      <c r="L231" s="54"/>
      <c r="M231" s="54"/>
      <c r="N231" s="54"/>
      <c r="O231" s="54"/>
      <c r="P231" s="54"/>
      <c r="Q231" s="710">
        <f>SUM(Q223:Q230)</f>
        <v>0</v>
      </c>
      <c r="R231" s="54"/>
      <c r="S231" s="707">
        <f>SUM(S223:S230)</f>
        <v>0</v>
      </c>
      <c r="T231" s="707">
        <f>SUM(T223:T230)</f>
        <v>0</v>
      </c>
      <c r="U231" s="710">
        <f>SUM(U223:U230)</f>
        <v>0</v>
      </c>
    </row>
    <row r="232" spans="1:21" ht="36.6" customHeight="1">
      <c r="A232" s="173"/>
      <c r="B232" s="1"/>
      <c r="K232" s="174"/>
      <c r="Q232" s="640" t="s">
        <v>1066</v>
      </c>
      <c r="S232" s="174" t="s">
        <v>195</v>
      </c>
      <c r="T232" s="174" t="s">
        <v>195</v>
      </c>
      <c r="U232" s="639" t="s">
        <v>1067</v>
      </c>
    </row>
    <row r="233" spans="1:21" ht="14.45" customHeight="1">
      <c r="Q233" s="638"/>
    </row>
    <row r="234" spans="1:21" ht="18.95" thickBot="1">
      <c r="A234" s="1070" t="s">
        <v>92</v>
      </c>
      <c r="B234" s="1070"/>
      <c r="C234" s="1070"/>
      <c r="D234" s="1070"/>
      <c r="E234" s="1070"/>
      <c r="F234" s="1070"/>
      <c r="G234" s="1070"/>
      <c r="H234" s="1070"/>
      <c r="I234" s="1070"/>
      <c r="J234" s="1086"/>
      <c r="Q234" s="638"/>
    </row>
    <row r="235" spans="1:21" ht="15" thickBot="1">
      <c r="A235" s="25" t="s">
        <v>37</v>
      </c>
      <c r="B235" s="101">
        <v>1</v>
      </c>
      <c r="C235" s="102">
        <v>2</v>
      </c>
      <c r="D235" s="101">
        <v>3</v>
      </c>
      <c r="E235" s="101">
        <v>4</v>
      </c>
      <c r="F235" s="101">
        <v>5</v>
      </c>
      <c r="G235" s="101">
        <v>6</v>
      </c>
      <c r="H235" s="101">
        <v>7</v>
      </c>
      <c r="I235" s="101">
        <v>8</v>
      </c>
      <c r="J235" s="101">
        <v>9</v>
      </c>
      <c r="Q235" s="638"/>
    </row>
    <row r="236" spans="1:21" ht="15" thickBot="1">
      <c r="A236" s="103" t="s">
        <v>120</v>
      </c>
      <c r="B236" s="104" t="s">
        <v>875</v>
      </c>
      <c r="C236" s="26" t="s">
        <v>1061</v>
      </c>
      <c r="D236" s="104" t="s">
        <v>900</v>
      </c>
      <c r="E236" s="104" t="s">
        <v>901</v>
      </c>
      <c r="F236" s="104" t="s">
        <v>902</v>
      </c>
      <c r="G236" s="104" t="s">
        <v>1068</v>
      </c>
      <c r="H236" s="104" t="s">
        <v>903</v>
      </c>
      <c r="I236" s="26" t="s">
        <v>890</v>
      </c>
      <c r="J236" s="104" t="s">
        <v>891</v>
      </c>
    </row>
    <row r="237" spans="1:21" ht="15" thickBot="1">
      <c r="A237" s="105" t="s">
        <v>196</v>
      </c>
      <c r="B237" s="699"/>
      <c r="C237" s="716"/>
      <c r="D237" s="655"/>
      <c r="E237" s="655"/>
      <c r="F237" s="701"/>
      <c r="G237" s="651"/>
      <c r="H237" s="723">
        <f>($D237+$E237-$G237)</f>
        <v>0</v>
      </c>
      <c r="I237" s="704"/>
      <c r="J237" s="656"/>
    </row>
    <row r="238" spans="1:21" ht="15" thickBot="1">
      <c r="A238" s="49" t="s">
        <v>198</v>
      </c>
      <c r="B238" s="698"/>
      <c r="C238" s="601"/>
      <c r="D238" s="657"/>
      <c r="E238" s="657"/>
      <c r="F238" s="702"/>
      <c r="G238" s="724"/>
      <c r="H238" s="709">
        <f t="shared" ref="H238:H242" si="9">($D238+$E238-$G238)</f>
        <v>0</v>
      </c>
      <c r="I238" s="51"/>
      <c r="J238" s="649"/>
    </row>
    <row r="239" spans="1:21" ht="15" thickBot="1">
      <c r="A239" s="49" t="s">
        <v>200</v>
      </c>
      <c r="B239" s="698"/>
      <c r="C239" s="601"/>
      <c r="D239" s="657"/>
      <c r="E239" s="657"/>
      <c r="F239" s="702"/>
      <c r="G239" s="356"/>
      <c r="H239" s="709">
        <f t="shared" si="9"/>
        <v>0</v>
      </c>
      <c r="I239" s="51"/>
      <c r="J239" s="649"/>
    </row>
    <row r="240" spans="1:21" ht="15" thickBot="1">
      <c r="A240" s="49" t="s">
        <v>202</v>
      </c>
      <c r="B240" s="698"/>
      <c r="C240" s="601"/>
      <c r="D240" s="657"/>
      <c r="E240" s="657"/>
      <c r="F240" s="702"/>
      <c r="G240" s="356"/>
      <c r="H240" s="709">
        <f t="shared" si="9"/>
        <v>0</v>
      </c>
      <c r="I240" s="51"/>
      <c r="J240" s="649"/>
    </row>
    <row r="241" spans="1:10" ht="15" thickBot="1">
      <c r="A241" s="49" t="s">
        <v>203</v>
      </c>
      <c r="B241" s="698"/>
      <c r="C241" s="601"/>
      <c r="D241" s="657"/>
      <c r="E241" s="657"/>
      <c r="F241" s="702"/>
      <c r="G241" s="356"/>
      <c r="H241" s="709">
        <f t="shared" si="9"/>
        <v>0</v>
      </c>
      <c r="I241" s="51"/>
      <c r="J241" s="649"/>
    </row>
    <row r="242" spans="1:10" ht="15" thickBot="1">
      <c r="A242" s="75" t="s">
        <v>904</v>
      </c>
      <c r="B242" s="700"/>
      <c r="C242" s="601"/>
      <c r="D242" s="658"/>
      <c r="E242" s="658"/>
      <c r="F242" s="703"/>
      <c r="G242" s="356"/>
      <c r="H242" s="709">
        <f t="shared" si="9"/>
        <v>0</v>
      </c>
      <c r="I242" s="705"/>
      <c r="J242" s="659"/>
    </row>
    <row r="243" spans="1:10" ht="15" thickBot="1">
      <c r="A243" s="106" t="s">
        <v>330</v>
      </c>
      <c r="B243" s="165" t="s">
        <v>894</v>
      </c>
      <c r="C243" s="54"/>
      <c r="D243" s="54"/>
      <c r="E243" s="54"/>
      <c r="F243" s="54"/>
      <c r="G243" s="54"/>
      <c r="H243" s="711">
        <f>SUM(H237:H242)</f>
        <v>0</v>
      </c>
      <c r="I243" s="54"/>
      <c r="J243" s="707">
        <f>SUM(J237:J242)</f>
        <v>0</v>
      </c>
    </row>
    <row r="244" spans="1:10" ht="39.6">
      <c r="H244" s="641" t="s">
        <v>1069</v>
      </c>
      <c r="J244" s="642" t="s">
        <v>1070</v>
      </c>
    </row>
    <row r="245" spans="1:10">
      <c r="H245" s="242"/>
    </row>
    <row r="246" spans="1:10">
      <c r="H246" s="242"/>
    </row>
  </sheetData>
  <sheetProtection algorithmName="SHA-512" hashValue="IgWN516l88W1akdcMkEZgnC6mndILt5eacqNfLpJB1Rp9asAcBXYxhOjxLWKVJvGSPgJ5XjKUHfTSmkhNn2djQ==" saltValue="7Ui5zLAbEz6PyEHb03ixBA==" spinCount="100000" sheet="1" objects="1" scenarios="1"/>
  <protectedRanges>
    <protectedRange sqref="D94:D97 E95:E97 D101:D102 D105:D112 E106:I106 E112:I112 D116:D143 E125:I126 D147:D155 D159:D167" name="Range5"/>
    <protectedRange sqref="C11:C18 B26:F31 B37:F41 B47:H51 B57:E62 G57:I62" name="Range3"/>
    <protectedRange sqref="B237:G242 I237:J242 R223:T230 B223:P230 B208:D212 C189:C195 C178:E182 G179 D159:D167 D147:D155 D116:D143 E125:I126 E112:I112 D105:D112 E106:I106 D101:D102 D94:D97 E95:E97 I179:I182" name="HCF2RHRange"/>
    <protectedRange sqref="B26:F31" name="Range2"/>
    <protectedRange sqref="C68:L75 B81:G85 I81:O85" name="Range4"/>
  </protectedRanges>
  <mergeCells count="35">
    <mergeCell ref="A220:U220"/>
    <mergeCell ref="A234:J234"/>
    <mergeCell ref="A174:J174"/>
    <mergeCell ref="A175:J175"/>
    <mergeCell ref="A204:J204"/>
    <mergeCell ref="A185:J185"/>
    <mergeCell ref="A198:J198"/>
    <mergeCell ref="A44:H44"/>
    <mergeCell ref="A77:O77"/>
    <mergeCell ref="A53:I53"/>
    <mergeCell ref="A218:N218"/>
    <mergeCell ref="A219:N219"/>
    <mergeCell ref="B145:D145"/>
    <mergeCell ref="B157:D157"/>
    <mergeCell ref="B114:D114"/>
    <mergeCell ref="B99:D99"/>
    <mergeCell ref="B92:E92"/>
    <mergeCell ref="E106:I106"/>
    <mergeCell ref="E126:I126"/>
    <mergeCell ref="B43:H43"/>
    <mergeCell ref="E112:I112"/>
    <mergeCell ref="E125:I125"/>
    <mergeCell ref="A1:I1"/>
    <mergeCell ref="A3:I3"/>
    <mergeCell ref="A4:I4"/>
    <mergeCell ref="A20:H20"/>
    <mergeCell ref="A90:E90"/>
    <mergeCell ref="A78:K78"/>
    <mergeCell ref="A64:M64"/>
    <mergeCell ref="A22:F22"/>
    <mergeCell ref="A23:F23"/>
    <mergeCell ref="A33:F33"/>
    <mergeCell ref="A34:F34"/>
    <mergeCell ref="A54:I54"/>
    <mergeCell ref="A65:M65"/>
  </mergeCells>
  <dataValidations disablePrompts="1" xWindow="355" yWindow="803" count="7">
    <dataValidation type="list" allowBlank="1" showInputMessage="1" showErrorMessage="1" sqref="C47:C51 G47:G51" xr:uid="{00000000-0002-0000-0C00-000000000000}">
      <formula1>FacOwn</formula1>
    </dataValidation>
    <dataValidation type="list" allowBlank="1" showInputMessage="1" showErrorMessage="1" sqref="B68:B75" xr:uid="{00000000-0002-0000-0C00-000001000000}">
      <formula1>OwnType</formula1>
    </dataValidation>
    <dataValidation type="list" allowBlank="1" showInputMessage="1" showErrorMessage="1" sqref="B47:B51 B223:B230" xr:uid="{00000000-0002-0000-0C00-000002000000}">
      <formula1>NotesPayable</formula1>
    </dataValidation>
    <dataValidation type="whole" operator="greaterThanOrEqual" allowBlank="1" showErrorMessage="1" errorTitle="Input Error" error="Data entry must be a whole number greater than, or equal to, zero (0)." sqref="C178:D182 C189:C194 H179:H182" xr:uid="{00000000-0002-0000-0C00-000003000000}">
      <formula1>0</formula1>
    </dataValidation>
    <dataValidation type="whole" operator="lessThan" allowBlank="1" showInputMessage="1" showErrorMessage="1" errorTitle="Incorrect Entry" error="Entry must be less than, or equal to, zero." promptTitle="Input Note" prompt="Entry must be less than zero." sqref="N223:O230 G237:G242 D129 D131 D133 D135 D137 D139 D143 D208:D212 E178:E182 D166 C195" xr:uid="{00000000-0002-0000-0C00-000004000000}">
      <formula1>0</formula1>
    </dataValidation>
    <dataValidation type="list" allowBlank="1" showInputMessage="1" showErrorMessage="1" sqref="E26:E31" xr:uid="{00000000-0002-0000-0C00-000005000000}">
      <formula1>PropOwnType</formula1>
    </dataValidation>
    <dataValidation type="list" allowBlank="1" showInputMessage="1" showErrorMessage="1" sqref="D223:D230 C237:C242" xr:uid="{00000000-0002-0000-0C00-000006000000}">
      <formula1>YesNo</formula1>
    </dataValidation>
  </dataValidations>
  <pageMargins left="0.7" right="0.7" top="0.75" bottom="0.75" header="0.3" footer="0.3"/>
  <pageSetup scale="18" orientation="portrait" r:id="rId1"/>
  <rowBreaks count="2" manualBreakCount="2">
    <brk id="85" max="24" man="1"/>
    <brk id="170" max="24" man="1"/>
  </rowBreaks>
  <ignoredErrors>
    <ignoredError sqref="C206:E206 C200 A183" numberStoredAsText="1"/>
  </ignoredErrors>
  <extLst>
    <ext xmlns:x14="http://schemas.microsoft.com/office/spreadsheetml/2009/9/main" uri="{CCE6A557-97BC-4b89-ADB6-D9C93CAAB3DF}">
      <x14:dataValidations xmlns:xm="http://schemas.microsoft.com/office/excel/2006/main" disablePrompts="1" xWindow="355" yWindow="803" count="1">
        <x14:dataValidation type="list" allowBlank="1" showInputMessage="1" showErrorMessage="1" xr:uid="{00000000-0002-0000-0C00-000007000000}">
          <x14:formula1>
            <xm:f>'Set Up - to be hidden'!$L$1:$L$2</xm:f>
          </x14:formula1>
          <xm:sqref>F26:F31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A3964-8D36-4B8A-8C50-4DB207ABBD68}">
  <sheetPr codeName="Sheet15"/>
  <dimension ref="A1:CMM2"/>
  <sheetViews>
    <sheetView workbookViewId="0">
      <selection activeCell="E18" sqref="E18"/>
    </sheetView>
  </sheetViews>
  <sheetFormatPr defaultRowHeight="14.45"/>
  <cols>
    <col min="2" max="2379" width="22.7109375" customWidth="1"/>
  </cols>
  <sheetData>
    <row r="1" spans="1:2379" s="465" customFormat="1" ht="69.599999999999994" customHeight="1">
      <c r="A1" s="900" t="s">
        <v>1071</v>
      </c>
      <c r="B1" s="465" t="s">
        <v>1072</v>
      </c>
      <c r="C1" s="465" t="s">
        <v>1073</v>
      </c>
      <c r="D1" s="465" t="s">
        <v>1074</v>
      </c>
      <c r="E1" s="465" t="s">
        <v>1075</v>
      </c>
      <c r="F1" s="465" t="s">
        <v>1076</v>
      </c>
      <c r="G1" s="465" t="s">
        <v>1077</v>
      </c>
      <c r="H1" s="465" t="s">
        <v>1078</v>
      </c>
      <c r="I1" s="465" t="s">
        <v>1079</v>
      </c>
      <c r="J1" s="465" t="s">
        <v>1080</v>
      </c>
      <c r="K1" s="465" t="s">
        <v>1081</v>
      </c>
      <c r="L1" s="465" t="s">
        <v>1082</v>
      </c>
      <c r="M1" s="465" t="s">
        <v>1083</v>
      </c>
      <c r="N1" s="465" t="s">
        <v>1084</v>
      </c>
      <c r="O1" s="465" t="s">
        <v>1085</v>
      </c>
      <c r="P1" s="465" t="s">
        <v>1086</v>
      </c>
      <c r="Q1" s="465" t="s">
        <v>1087</v>
      </c>
      <c r="R1" s="465" t="s">
        <v>1088</v>
      </c>
      <c r="S1" s="465" t="s">
        <v>1089</v>
      </c>
      <c r="T1" s="465" t="s">
        <v>1090</v>
      </c>
      <c r="U1" s="465" t="s">
        <v>1091</v>
      </c>
      <c r="V1" s="465" t="s">
        <v>1092</v>
      </c>
      <c r="W1" s="465" t="s">
        <v>1093</v>
      </c>
      <c r="X1" s="465" t="s">
        <v>1094</v>
      </c>
      <c r="Y1" s="465" t="s">
        <v>1095</v>
      </c>
      <c r="Z1" s="465" t="s">
        <v>1096</v>
      </c>
      <c r="AA1" s="465" t="s">
        <v>1097</v>
      </c>
      <c r="AB1" s="465" t="s">
        <v>1098</v>
      </c>
      <c r="AC1" s="465" t="s">
        <v>1099</v>
      </c>
      <c r="AD1" s="465" t="s">
        <v>1100</v>
      </c>
      <c r="AE1" s="465" t="s">
        <v>1101</v>
      </c>
      <c r="AF1" s="465" t="s">
        <v>1102</v>
      </c>
      <c r="AG1" s="465" t="s">
        <v>1103</v>
      </c>
      <c r="AH1" s="465" t="s">
        <v>1104</v>
      </c>
      <c r="AI1" s="465" t="s">
        <v>1105</v>
      </c>
      <c r="AJ1" s="465" t="s">
        <v>1106</v>
      </c>
      <c r="AK1" s="465" t="s">
        <v>1107</v>
      </c>
      <c r="AL1" s="465" t="s">
        <v>1108</v>
      </c>
      <c r="AM1" s="465" t="s">
        <v>1109</v>
      </c>
      <c r="AN1" s="465" t="s">
        <v>1110</v>
      </c>
      <c r="AO1" s="465" t="s">
        <v>1111</v>
      </c>
      <c r="AP1" s="465" t="s">
        <v>1112</v>
      </c>
      <c r="AQ1" s="465" t="s">
        <v>1113</v>
      </c>
      <c r="AR1" s="465" t="s">
        <v>1114</v>
      </c>
      <c r="AS1" s="465" t="s">
        <v>1115</v>
      </c>
      <c r="AT1" s="465" t="s">
        <v>1116</v>
      </c>
      <c r="AU1" s="465" t="s">
        <v>1117</v>
      </c>
      <c r="AV1" s="465" t="s">
        <v>1118</v>
      </c>
      <c r="AW1" s="465" t="s">
        <v>1119</v>
      </c>
      <c r="AX1" s="465" t="s">
        <v>1120</v>
      </c>
      <c r="AY1" s="465" t="s">
        <v>1121</v>
      </c>
      <c r="AZ1" s="465" t="s">
        <v>1122</v>
      </c>
      <c r="BA1" s="465" t="s">
        <v>1123</v>
      </c>
      <c r="BB1" s="465" t="s">
        <v>1124</v>
      </c>
      <c r="BC1" s="465" t="s">
        <v>1125</v>
      </c>
      <c r="BD1" s="465" t="s">
        <v>1126</v>
      </c>
      <c r="BE1" s="465" t="s">
        <v>1127</v>
      </c>
      <c r="BF1" s="465" t="s">
        <v>1128</v>
      </c>
      <c r="BG1" s="465" t="s">
        <v>1129</v>
      </c>
      <c r="BH1" s="465" t="s">
        <v>1130</v>
      </c>
      <c r="BI1" s="465" t="s">
        <v>1131</v>
      </c>
      <c r="BJ1" s="465" t="s">
        <v>1132</v>
      </c>
      <c r="BK1" s="465" t="s">
        <v>1133</v>
      </c>
      <c r="BL1" s="465" t="s">
        <v>1134</v>
      </c>
      <c r="BM1" s="465" t="s">
        <v>1135</v>
      </c>
      <c r="BN1" s="465" t="s">
        <v>1136</v>
      </c>
      <c r="BO1" s="465" t="s">
        <v>1137</v>
      </c>
      <c r="BP1" s="465" t="s">
        <v>1138</v>
      </c>
      <c r="BQ1" s="465" t="s">
        <v>1139</v>
      </c>
      <c r="BR1" s="465" t="s">
        <v>1140</v>
      </c>
      <c r="BS1" s="465" t="s">
        <v>1141</v>
      </c>
      <c r="BT1" s="465" t="s">
        <v>1142</v>
      </c>
      <c r="BU1" s="465" t="s">
        <v>1143</v>
      </c>
      <c r="BV1" s="465" t="s">
        <v>1144</v>
      </c>
      <c r="BW1" s="465" t="s">
        <v>1145</v>
      </c>
      <c r="BX1" s="465" t="s">
        <v>1146</v>
      </c>
      <c r="BY1" s="465" t="s">
        <v>1147</v>
      </c>
      <c r="BZ1" s="465" t="s">
        <v>1148</v>
      </c>
      <c r="CA1" s="465" t="s">
        <v>1149</v>
      </c>
      <c r="CB1" s="465" t="s">
        <v>1150</v>
      </c>
      <c r="CC1" s="465" t="s">
        <v>1151</v>
      </c>
      <c r="CD1" s="465" t="s">
        <v>1152</v>
      </c>
      <c r="CE1" s="465" t="s">
        <v>1153</v>
      </c>
      <c r="CF1" s="465" t="s">
        <v>1154</v>
      </c>
      <c r="CG1" s="465" t="s">
        <v>1155</v>
      </c>
      <c r="CH1" s="465" t="s">
        <v>1156</v>
      </c>
      <c r="CI1" s="465" t="s">
        <v>1157</v>
      </c>
      <c r="CJ1" s="465" t="s">
        <v>1158</v>
      </c>
      <c r="CK1" s="465" t="s">
        <v>1159</v>
      </c>
      <c r="CL1" s="465" t="s">
        <v>1160</v>
      </c>
      <c r="CM1" s="465" t="s">
        <v>1161</v>
      </c>
      <c r="CN1" s="465" t="s">
        <v>1162</v>
      </c>
      <c r="CO1" s="465" t="s">
        <v>1163</v>
      </c>
      <c r="CP1" s="465" t="s">
        <v>1164</v>
      </c>
      <c r="CQ1" s="465" t="s">
        <v>1165</v>
      </c>
      <c r="CR1" s="465" t="s">
        <v>1166</v>
      </c>
      <c r="CS1" s="465" t="s">
        <v>1167</v>
      </c>
      <c r="CT1" s="465" t="s">
        <v>1168</v>
      </c>
      <c r="CU1" s="465" t="s">
        <v>1169</v>
      </c>
      <c r="CV1" s="465" t="s">
        <v>1170</v>
      </c>
      <c r="CW1" s="465" t="s">
        <v>1171</v>
      </c>
      <c r="CX1" s="465" t="s">
        <v>1172</v>
      </c>
      <c r="CY1" s="465" t="s">
        <v>1173</v>
      </c>
      <c r="CZ1" s="465" t="s">
        <v>1174</v>
      </c>
      <c r="DA1" s="465" t="s">
        <v>1175</v>
      </c>
      <c r="DB1" s="465" t="s">
        <v>1176</v>
      </c>
      <c r="DC1" s="465" t="s">
        <v>1177</v>
      </c>
      <c r="DD1" s="465" t="s">
        <v>1178</v>
      </c>
      <c r="DE1" s="465" t="s">
        <v>1179</v>
      </c>
      <c r="DF1" s="465" t="s">
        <v>1180</v>
      </c>
      <c r="DG1" s="465" t="s">
        <v>1181</v>
      </c>
      <c r="DH1" s="465" t="s">
        <v>1182</v>
      </c>
      <c r="DI1" s="465" t="s">
        <v>1183</v>
      </c>
      <c r="DJ1" s="465" t="s">
        <v>1184</v>
      </c>
      <c r="DK1" s="465" t="s">
        <v>1185</v>
      </c>
      <c r="DL1" s="465" t="s">
        <v>1186</v>
      </c>
      <c r="DM1" s="465" t="s">
        <v>1187</v>
      </c>
      <c r="DN1" s="465" t="s">
        <v>1188</v>
      </c>
      <c r="DO1" s="465" t="s">
        <v>1189</v>
      </c>
      <c r="DP1" s="465" t="s">
        <v>1190</v>
      </c>
      <c r="DQ1" s="465" t="s">
        <v>1191</v>
      </c>
      <c r="DR1" s="465" t="s">
        <v>1192</v>
      </c>
      <c r="DS1" s="465" t="s">
        <v>1193</v>
      </c>
      <c r="DT1" s="465" t="s">
        <v>1194</v>
      </c>
      <c r="DU1" s="465" t="s">
        <v>1195</v>
      </c>
      <c r="DV1" s="465" t="s">
        <v>1196</v>
      </c>
      <c r="DW1" s="465" t="s">
        <v>1197</v>
      </c>
      <c r="DX1" s="465" t="s">
        <v>1198</v>
      </c>
      <c r="DY1" s="465" t="s">
        <v>1199</v>
      </c>
      <c r="DZ1" s="465" t="s">
        <v>1200</v>
      </c>
      <c r="EA1" s="465" t="s">
        <v>1201</v>
      </c>
      <c r="EB1" s="465" t="s">
        <v>1202</v>
      </c>
      <c r="EC1" s="465" t="s">
        <v>1203</v>
      </c>
      <c r="ED1" s="465" t="s">
        <v>1204</v>
      </c>
      <c r="EE1" s="465" t="s">
        <v>1205</v>
      </c>
      <c r="EF1" s="465" t="s">
        <v>1206</v>
      </c>
      <c r="EG1" s="465" t="s">
        <v>1207</v>
      </c>
      <c r="EH1" s="465" t="s">
        <v>1208</v>
      </c>
      <c r="EI1" s="465" t="s">
        <v>1209</v>
      </c>
      <c r="EJ1" s="465" t="s">
        <v>1210</v>
      </c>
      <c r="EK1" s="465" t="s">
        <v>1211</v>
      </c>
      <c r="EL1" s="465" t="s">
        <v>1212</v>
      </c>
      <c r="EM1" s="465" t="s">
        <v>1213</v>
      </c>
      <c r="EN1" s="465" t="s">
        <v>1214</v>
      </c>
      <c r="EO1" s="465" t="s">
        <v>1215</v>
      </c>
      <c r="EP1" s="465" t="s">
        <v>1216</v>
      </c>
      <c r="EQ1" s="465" t="s">
        <v>1217</v>
      </c>
      <c r="ER1" s="465" t="s">
        <v>1218</v>
      </c>
      <c r="ES1" s="465" t="s">
        <v>1219</v>
      </c>
      <c r="ET1" s="465" t="s">
        <v>1220</v>
      </c>
      <c r="EU1" s="465" t="s">
        <v>1221</v>
      </c>
      <c r="EV1" s="465" t="s">
        <v>1222</v>
      </c>
      <c r="EW1" s="465" t="s">
        <v>1223</v>
      </c>
      <c r="EX1" s="465" t="s">
        <v>1224</v>
      </c>
      <c r="EY1" s="465" t="s">
        <v>1225</v>
      </c>
      <c r="EZ1" s="465" t="s">
        <v>1226</v>
      </c>
      <c r="FA1" s="465" t="s">
        <v>1227</v>
      </c>
      <c r="FB1" s="465" t="s">
        <v>1228</v>
      </c>
      <c r="FC1" s="465" t="s">
        <v>1229</v>
      </c>
      <c r="FD1" s="465" t="s">
        <v>1230</v>
      </c>
      <c r="FE1" s="465" t="s">
        <v>1231</v>
      </c>
      <c r="FF1" s="465" t="s">
        <v>1232</v>
      </c>
      <c r="FG1" s="465" t="s">
        <v>1233</v>
      </c>
      <c r="FH1" s="465" t="s">
        <v>1234</v>
      </c>
      <c r="FI1" s="465" t="s">
        <v>1235</v>
      </c>
      <c r="FJ1" s="465" t="s">
        <v>1236</v>
      </c>
      <c r="FK1" s="465" t="s">
        <v>1237</v>
      </c>
      <c r="FL1" s="465" t="s">
        <v>1238</v>
      </c>
      <c r="FM1" s="465" t="s">
        <v>1239</v>
      </c>
      <c r="FN1" s="465" t="s">
        <v>1240</v>
      </c>
      <c r="FO1" s="465" t="s">
        <v>1241</v>
      </c>
      <c r="FP1" s="465" t="s">
        <v>1242</v>
      </c>
      <c r="FQ1" s="465" t="s">
        <v>1243</v>
      </c>
      <c r="FR1" s="465" t="s">
        <v>1244</v>
      </c>
      <c r="FS1" s="465" t="s">
        <v>1245</v>
      </c>
      <c r="FT1" s="465" t="s">
        <v>1246</v>
      </c>
      <c r="FU1" s="465" t="s">
        <v>1247</v>
      </c>
      <c r="FV1" s="465" t="s">
        <v>1248</v>
      </c>
      <c r="FW1" s="465" t="s">
        <v>1249</v>
      </c>
      <c r="FX1" s="465" t="s">
        <v>1250</v>
      </c>
      <c r="FY1" s="465" t="s">
        <v>1251</v>
      </c>
      <c r="FZ1" s="465" t="s">
        <v>1252</v>
      </c>
      <c r="GA1" s="465" t="s">
        <v>1253</v>
      </c>
      <c r="GB1" s="465" t="s">
        <v>1254</v>
      </c>
      <c r="GC1" s="465" t="s">
        <v>1255</v>
      </c>
      <c r="GD1" s="465" t="s">
        <v>1256</v>
      </c>
      <c r="GE1" s="465" t="s">
        <v>1257</v>
      </c>
      <c r="GF1" s="465" t="s">
        <v>1258</v>
      </c>
      <c r="GG1" s="465" t="s">
        <v>1259</v>
      </c>
      <c r="GH1" s="465" t="s">
        <v>1260</v>
      </c>
      <c r="GI1" s="465" t="s">
        <v>1261</v>
      </c>
      <c r="GJ1" s="465" t="s">
        <v>1262</v>
      </c>
      <c r="GK1" s="465" t="s">
        <v>1263</v>
      </c>
      <c r="GL1" s="465" t="s">
        <v>1264</v>
      </c>
      <c r="GM1" s="465" t="s">
        <v>1265</v>
      </c>
      <c r="GN1" s="465" t="s">
        <v>1266</v>
      </c>
      <c r="GO1" s="465" t="s">
        <v>1267</v>
      </c>
      <c r="GP1" s="465" t="s">
        <v>1268</v>
      </c>
      <c r="GQ1" s="465" t="s">
        <v>1269</v>
      </c>
      <c r="GR1" s="465" t="s">
        <v>1270</v>
      </c>
      <c r="GS1" s="465" t="s">
        <v>1271</v>
      </c>
      <c r="GT1" s="465" t="s">
        <v>1272</v>
      </c>
      <c r="GU1" s="465" t="s">
        <v>1273</v>
      </c>
      <c r="GV1" s="465" t="s">
        <v>1274</v>
      </c>
      <c r="GW1" s="465" t="s">
        <v>1275</v>
      </c>
      <c r="GX1" s="465" t="s">
        <v>1276</v>
      </c>
      <c r="GY1" s="465" t="s">
        <v>1277</v>
      </c>
      <c r="GZ1" s="465" t="s">
        <v>1278</v>
      </c>
      <c r="HA1" s="465" t="s">
        <v>1279</v>
      </c>
      <c r="HB1" s="465" t="s">
        <v>1280</v>
      </c>
      <c r="HC1" s="465" t="s">
        <v>1281</v>
      </c>
      <c r="HD1" s="465" t="s">
        <v>1282</v>
      </c>
      <c r="HE1" s="465" t="s">
        <v>1283</v>
      </c>
      <c r="HF1" s="465" t="s">
        <v>1284</v>
      </c>
      <c r="HG1" s="465" t="s">
        <v>1285</v>
      </c>
      <c r="HH1" s="465" t="s">
        <v>1286</v>
      </c>
      <c r="HI1" s="465" t="s">
        <v>1287</v>
      </c>
      <c r="HJ1" s="465" t="s">
        <v>1288</v>
      </c>
      <c r="HK1" s="465" t="s">
        <v>1289</v>
      </c>
      <c r="HL1" s="465" t="s">
        <v>1290</v>
      </c>
      <c r="HM1" s="465" t="s">
        <v>1291</v>
      </c>
      <c r="HN1" s="465" t="s">
        <v>1292</v>
      </c>
      <c r="HO1" s="465" t="s">
        <v>1293</v>
      </c>
      <c r="HP1" s="465" t="s">
        <v>1294</v>
      </c>
      <c r="HQ1" s="465" t="s">
        <v>1295</v>
      </c>
      <c r="HR1" s="465" t="s">
        <v>1296</v>
      </c>
      <c r="HS1" s="465" t="s">
        <v>1297</v>
      </c>
      <c r="HT1" s="465" t="s">
        <v>1298</v>
      </c>
      <c r="HU1" s="465" t="s">
        <v>1299</v>
      </c>
      <c r="HV1" s="465" t="s">
        <v>1300</v>
      </c>
      <c r="HW1" s="465" t="s">
        <v>1301</v>
      </c>
      <c r="HX1" s="465" t="s">
        <v>1302</v>
      </c>
      <c r="HY1" s="465" t="s">
        <v>1303</v>
      </c>
      <c r="HZ1" s="465" t="s">
        <v>1304</v>
      </c>
      <c r="IA1" s="465" t="s">
        <v>1305</v>
      </c>
      <c r="IB1" s="465" t="s">
        <v>1306</v>
      </c>
      <c r="IC1" s="465" t="s">
        <v>1307</v>
      </c>
      <c r="ID1" s="465" t="s">
        <v>1308</v>
      </c>
      <c r="IE1" s="465" t="s">
        <v>1309</v>
      </c>
      <c r="IF1" s="465" t="s">
        <v>1310</v>
      </c>
      <c r="IG1" s="465" t="s">
        <v>1311</v>
      </c>
      <c r="IH1" s="465" t="s">
        <v>1312</v>
      </c>
      <c r="II1" s="465" t="s">
        <v>1313</v>
      </c>
      <c r="IJ1" s="465" t="s">
        <v>1314</v>
      </c>
      <c r="IK1" s="465" t="s">
        <v>1315</v>
      </c>
      <c r="IL1" s="465" t="s">
        <v>1316</v>
      </c>
      <c r="IM1" s="465" t="s">
        <v>1317</v>
      </c>
      <c r="IN1" s="465" t="s">
        <v>1318</v>
      </c>
      <c r="IO1" s="465" t="s">
        <v>1319</v>
      </c>
      <c r="IP1" s="465" t="s">
        <v>1320</v>
      </c>
      <c r="IQ1" s="465" t="s">
        <v>1321</v>
      </c>
      <c r="IR1" s="465" t="s">
        <v>1322</v>
      </c>
      <c r="IS1" s="465" t="s">
        <v>1323</v>
      </c>
      <c r="IT1" s="465" t="s">
        <v>1324</v>
      </c>
      <c r="IU1" s="465" t="s">
        <v>1325</v>
      </c>
      <c r="IV1" s="465" t="s">
        <v>1326</v>
      </c>
      <c r="IW1" s="465" t="s">
        <v>1327</v>
      </c>
      <c r="IX1" s="465" t="s">
        <v>1328</v>
      </c>
      <c r="IY1" s="465" t="s">
        <v>1329</v>
      </c>
      <c r="IZ1" s="465" t="s">
        <v>1330</v>
      </c>
      <c r="JA1" s="465" t="s">
        <v>1331</v>
      </c>
      <c r="JB1" s="465" t="s">
        <v>1332</v>
      </c>
      <c r="JC1" s="465" t="s">
        <v>1333</v>
      </c>
      <c r="JD1" s="465" t="s">
        <v>1334</v>
      </c>
      <c r="JE1" s="465" t="s">
        <v>1335</v>
      </c>
      <c r="JF1" s="465" t="s">
        <v>1336</v>
      </c>
      <c r="JG1" s="465" t="s">
        <v>1337</v>
      </c>
      <c r="JH1" s="465" t="s">
        <v>1338</v>
      </c>
      <c r="JI1" s="465" t="s">
        <v>1339</v>
      </c>
      <c r="JJ1" s="465" t="s">
        <v>1340</v>
      </c>
      <c r="JK1" s="465" t="s">
        <v>1341</v>
      </c>
      <c r="JL1" s="465" t="s">
        <v>1342</v>
      </c>
      <c r="JM1" s="465" t="s">
        <v>1343</v>
      </c>
      <c r="JN1" s="465" t="s">
        <v>1344</v>
      </c>
      <c r="JO1" s="465" t="s">
        <v>1345</v>
      </c>
      <c r="JP1" s="465" t="s">
        <v>1346</v>
      </c>
      <c r="JQ1" s="465" t="s">
        <v>1347</v>
      </c>
      <c r="JR1" s="465" t="s">
        <v>1348</v>
      </c>
      <c r="JS1" s="465" t="s">
        <v>1349</v>
      </c>
      <c r="JT1" s="465" t="s">
        <v>1350</v>
      </c>
      <c r="JU1" s="465" t="s">
        <v>1351</v>
      </c>
      <c r="JV1" s="465" t="s">
        <v>1352</v>
      </c>
      <c r="JW1" s="465" t="s">
        <v>1353</v>
      </c>
      <c r="JX1" s="465" t="s">
        <v>1354</v>
      </c>
      <c r="JY1" s="465" t="s">
        <v>1355</v>
      </c>
      <c r="JZ1" s="465" t="s">
        <v>1356</v>
      </c>
      <c r="KA1" s="465" t="s">
        <v>1357</v>
      </c>
      <c r="KB1" s="465" t="s">
        <v>1358</v>
      </c>
      <c r="KC1" s="465" t="s">
        <v>1359</v>
      </c>
      <c r="KD1" s="465" t="s">
        <v>1360</v>
      </c>
      <c r="KE1" s="465" t="s">
        <v>1361</v>
      </c>
      <c r="KF1" s="465" t="s">
        <v>1362</v>
      </c>
      <c r="KG1" s="465" t="s">
        <v>1363</v>
      </c>
      <c r="KH1" s="465" t="s">
        <v>1364</v>
      </c>
      <c r="KI1" s="465" t="s">
        <v>1365</v>
      </c>
      <c r="KJ1" s="465" t="s">
        <v>1366</v>
      </c>
      <c r="KK1" s="465" t="s">
        <v>1367</v>
      </c>
      <c r="KL1" s="465" t="s">
        <v>1368</v>
      </c>
      <c r="KM1" s="465" t="s">
        <v>1369</v>
      </c>
      <c r="KN1" s="465" t="s">
        <v>1370</v>
      </c>
      <c r="KO1" s="465" t="s">
        <v>1371</v>
      </c>
      <c r="KP1" s="465" t="s">
        <v>1372</v>
      </c>
      <c r="KQ1" s="465" t="s">
        <v>1373</v>
      </c>
      <c r="KR1" s="465" t="s">
        <v>1374</v>
      </c>
      <c r="KS1" s="465" t="s">
        <v>1375</v>
      </c>
      <c r="KT1" s="465" t="s">
        <v>1376</v>
      </c>
      <c r="KU1" s="465" t="s">
        <v>1377</v>
      </c>
      <c r="KV1" s="465" t="s">
        <v>1378</v>
      </c>
      <c r="KW1" s="465" t="s">
        <v>1379</v>
      </c>
      <c r="KX1" s="465" t="s">
        <v>1380</v>
      </c>
      <c r="KY1" s="465" t="s">
        <v>1381</v>
      </c>
      <c r="KZ1" s="465" t="s">
        <v>1382</v>
      </c>
      <c r="LA1" s="465" t="s">
        <v>1383</v>
      </c>
      <c r="LB1" s="465" t="s">
        <v>1384</v>
      </c>
      <c r="LC1" s="465" t="s">
        <v>1385</v>
      </c>
      <c r="LD1" s="465" t="s">
        <v>1386</v>
      </c>
      <c r="LE1" s="465" t="s">
        <v>1387</v>
      </c>
      <c r="LF1" s="465" t="s">
        <v>1388</v>
      </c>
      <c r="LG1" s="465" t="s">
        <v>1389</v>
      </c>
      <c r="LH1" s="465" t="s">
        <v>1390</v>
      </c>
      <c r="LI1" s="465" t="s">
        <v>1391</v>
      </c>
      <c r="LJ1" s="465" t="s">
        <v>1392</v>
      </c>
      <c r="LK1" s="465" t="s">
        <v>1393</v>
      </c>
      <c r="LL1" s="465" t="s">
        <v>1394</v>
      </c>
      <c r="LM1" s="465" t="s">
        <v>1395</v>
      </c>
      <c r="LN1" s="465" t="s">
        <v>1396</v>
      </c>
      <c r="LO1" s="465" t="s">
        <v>1397</v>
      </c>
      <c r="LP1" s="465" t="s">
        <v>1398</v>
      </c>
      <c r="LQ1" s="465" t="s">
        <v>1399</v>
      </c>
      <c r="LR1" s="465" t="s">
        <v>1400</v>
      </c>
      <c r="LS1" s="465" t="s">
        <v>1401</v>
      </c>
      <c r="LT1" s="465" t="s">
        <v>1402</v>
      </c>
      <c r="LU1" s="465" t="s">
        <v>1403</v>
      </c>
      <c r="LV1" s="465" t="s">
        <v>1404</v>
      </c>
      <c r="LW1" s="465" t="s">
        <v>1405</v>
      </c>
      <c r="LX1" s="465" t="s">
        <v>1406</v>
      </c>
      <c r="LY1" s="465" t="s">
        <v>1407</v>
      </c>
      <c r="LZ1" s="465" t="s">
        <v>1408</v>
      </c>
      <c r="MA1" s="465" t="s">
        <v>1409</v>
      </c>
      <c r="MB1" s="465" t="s">
        <v>1410</v>
      </c>
      <c r="MC1" s="465" t="s">
        <v>1411</v>
      </c>
      <c r="MD1" s="465" t="s">
        <v>1412</v>
      </c>
      <c r="ME1" s="465" t="s">
        <v>1413</v>
      </c>
      <c r="MF1" s="465" t="s">
        <v>1414</v>
      </c>
      <c r="MG1" s="465" t="s">
        <v>1415</v>
      </c>
      <c r="MH1" s="465" t="s">
        <v>1416</v>
      </c>
      <c r="MI1" s="465" t="s">
        <v>1417</v>
      </c>
      <c r="MJ1" s="465" t="s">
        <v>1418</v>
      </c>
      <c r="MK1" s="465" t="s">
        <v>1419</v>
      </c>
      <c r="ML1" s="465" t="s">
        <v>1420</v>
      </c>
      <c r="MM1" s="465" t="s">
        <v>1421</v>
      </c>
      <c r="MN1" s="465" t="s">
        <v>1422</v>
      </c>
      <c r="MO1" s="465" t="s">
        <v>1423</v>
      </c>
      <c r="MP1" s="465" t="s">
        <v>1424</v>
      </c>
      <c r="MQ1" s="465" t="s">
        <v>1425</v>
      </c>
      <c r="MR1" s="465" t="s">
        <v>1426</v>
      </c>
      <c r="MS1" s="465" t="s">
        <v>1427</v>
      </c>
      <c r="MT1" s="465" t="s">
        <v>1428</v>
      </c>
      <c r="MU1" s="465" t="s">
        <v>1429</v>
      </c>
      <c r="MV1" s="465" t="s">
        <v>1430</v>
      </c>
      <c r="MW1" s="465" t="s">
        <v>1431</v>
      </c>
      <c r="MX1" s="465" t="s">
        <v>1432</v>
      </c>
      <c r="MY1" s="465" t="s">
        <v>1433</v>
      </c>
      <c r="MZ1" s="465" t="s">
        <v>1434</v>
      </c>
      <c r="NA1" s="465" t="s">
        <v>1435</v>
      </c>
      <c r="NB1" s="465" t="s">
        <v>1436</v>
      </c>
      <c r="NC1" s="465" t="s">
        <v>1437</v>
      </c>
      <c r="ND1" s="465" t="s">
        <v>1438</v>
      </c>
      <c r="NE1" s="465" t="s">
        <v>1439</v>
      </c>
      <c r="NF1" s="465" t="s">
        <v>1440</v>
      </c>
      <c r="NG1" s="465" t="s">
        <v>1441</v>
      </c>
      <c r="NH1" s="465" t="s">
        <v>1442</v>
      </c>
      <c r="NI1" s="465" t="s">
        <v>1443</v>
      </c>
      <c r="NJ1" s="465" t="s">
        <v>1444</v>
      </c>
      <c r="NK1" s="465" t="s">
        <v>1445</v>
      </c>
      <c r="NL1" s="465" t="s">
        <v>1446</v>
      </c>
      <c r="NM1" s="465" t="s">
        <v>1447</v>
      </c>
      <c r="NN1" s="465" t="s">
        <v>1448</v>
      </c>
      <c r="NO1" s="465" t="s">
        <v>1449</v>
      </c>
      <c r="NP1" s="465" t="s">
        <v>1450</v>
      </c>
      <c r="NQ1" s="465" t="s">
        <v>1451</v>
      </c>
      <c r="NR1" s="465" t="s">
        <v>1452</v>
      </c>
      <c r="NS1" s="465" t="s">
        <v>1453</v>
      </c>
      <c r="NT1" s="465" t="s">
        <v>1454</v>
      </c>
      <c r="NU1" s="465" t="s">
        <v>1455</v>
      </c>
      <c r="NV1" s="465" t="s">
        <v>1456</v>
      </c>
      <c r="NW1" s="465" t="s">
        <v>1457</v>
      </c>
      <c r="NX1" s="465" t="s">
        <v>1458</v>
      </c>
      <c r="NY1" s="465" t="s">
        <v>1459</v>
      </c>
      <c r="NZ1" s="465" t="s">
        <v>1460</v>
      </c>
      <c r="OA1" s="465" t="s">
        <v>1461</v>
      </c>
      <c r="OB1" s="465" t="s">
        <v>1462</v>
      </c>
      <c r="OC1" s="465" t="s">
        <v>1463</v>
      </c>
      <c r="OD1" s="465" t="s">
        <v>1464</v>
      </c>
      <c r="OE1" s="465" t="s">
        <v>1465</v>
      </c>
      <c r="OF1" s="465" t="s">
        <v>1466</v>
      </c>
      <c r="OG1" s="465" t="s">
        <v>1467</v>
      </c>
      <c r="OH1" s="465" t="s">
        <v>1468</v>
      </c>
      <c r="OI1" s="465" t="s">
        <v>1469</v>
      </c>
      <c r="OJ1" s="465" t="s">
        <v>1470</v>
      </c>
      <c r="OK1" s="465" t="s">
        <v>1471</v>
      </c>
      <c r="OL1" s="465" t="s">
        <v>1472</v>
      </c>
      <c r="OM1" s="465" t="s">
        <v>1473</v>
      </c>
      <c r="ON1" s="465" t="s">
        <v>1474</v>
      </c>
      <c r="OO1" s="465" t="s">
        <v>1475</v>
      </c>
      <c r="OP1" s="465" t="s">
        <v>1476</v>
      </c>
      <c r="OQ1" s="465" t="s">
        <v>1477</v>
      </c>
      <c r="OR1" s="465" t="s">
        <v>1478</v>
      </c>
      <c r="OS1" s="465" t="s">
        <v>1479</v>
      </c>
      <c r="OT1" s="465" t="s">
        <v>1480</v>
      </c>
      <c r="OU1" s="465" t="s">
        <v>1481</v>
      </c>
      <c r="OV1" s="465" t="s">
        <v>1482</v>
      </c>
      <c r="OW1" s="465" t="s">
        <v>1483</v>
      </c>
      <c r="OX1" s="465" t="s">
        <v>1484</v>
      </c>
      <c r="OY1" s="465" t="s">
        <v>1485</v>
      </c>
      <c r="OZ1" s="465" t="s">
        <v>1486</v>
      </c>
      <c r="PA1" s="465" t="s">
        <v>1487</v>
      </c>
      <c r="PB1" s="465" t="s">
        <v>1488</v>
      </c>
      <c r="PC1" s="465" t="s">
        <v>1489</v>
      </c>
      <c r="PD1" s="465" t="s">
        <v>1490</v>
      </c>
      <c r="PE1" s="465" t="s">
        <v>1491</v>
      </c>
      <c r="PF1" s="465" t="s">
        <v>1492</v>
      </c>
      <c r="PG1" s="465" t="s">
        <v>1493</v>
      </c>
      <c r="PH1" s="465" t="s">
        <v>1494</v>
      </c>
      <c r="PI1" s="465" t="s">
        <v>1495</v>
      </c>
      <c r="PJ1" s="465" t="s">
        <v>1496</v>
      </c>
      <c r="PK1" s="465" t="s">
        <v>1497</v>
      </c>
      <c r="PL1" s="465" t="s">
        <v>1498</v>
      </c>
      <c r="PM1" s="465" t="s">
        <v>1499</v>
      </c>
      <c r="PN1" s="465" t="s">
        <v>1500</v>
      </c>
      <c r="PO1" s="465" t="s">
        <v>1501</v>
      </c>
      <c r="PP1" s="465" t="s">
        <v>1502</v>
      </c>
      <c r="PQ1" s="465" t="s">
        <v>1503</v>
      </c>
      <c r="PR1" s="465" t="s">
        <v>1504</v>
      </c>
      <c r="PS1" s="465" t="s">
        <v>1505</v>
      </c>
      <c r="PT1" s="465" t="s">
        <v>1506</v>
      </c>
      <c r="PU1" s="465" t="s">
        <v>1507</v>
      </c>
      <c r="PV1" s="465" t="s">
        <v>1508</v>
      </c>
      <c r="PW1" s="465" t="s">
        <v>1509</v>
      </c>
      <c r="PX1" s="465" t="s">
        <v>1510</v>
      </c>
      <c r="PY1" s="465" t="s">
        <v>1511</v>
      </c>
      <c r="PZ1" s="465" t="s">
        <v>1512</v>
      </c>
      <c r="QA1" s="465" t="s">
        <v>1513</v>
      </c>
      <c r="QB1" s="465" t="s">
        <v>1514</v>
      </c>
      <c r="QC1" s="465" t="s">
        <v>1515</v>
      </c>
      <c r="QD1" s="465" t="s">
        <v>1516</v>
      </c>
      <c r="QE1" s="465" t="s">
        <v>1517</v>
      </c>
      <c r="QF1" s="465" t="s">
        <v>1518</v>
      </c>
      <c r="QG1" s="465" t="s">
        <v>1519</v>
      </c>
      <c r="QH1" s="465" t="s">
        <v>1520</v>
      </c>
      <c r="QI1" s="465" t="s">
        <v>1521</v>
      </c>
      <c r="QJ1" s="465" t="s">
        <v>1522</v>
      </c>
      <c r="QK1" s="465" t="s">
        <v>1523</v>
      </c>
      <c r="QL1" s="465" t="s">
        <v>1524</v>
      </c>
      <c r="QM1" s="465" t="s">
        <v>1525</v>
      </c>
      <c r="QN1" s="465" t="s">
        <v>1526</v>
      </c>
      <c r="QO1" s="465" t="s">
        <v>1527</v>
      </c>
      <c r="QP1" s="465" t="s">
        <v>1528</v>
      </c>
      <c r="QQ1" s="465" t="s">
        <v>1529</v>
      </c>
      <c r="QR1" s="465" t="s">
        <v>1530</v>
      </c>
      <c r="QS1" s="465" t="s">
        <v>1531</v>
      </c>
      <c r="QT1" s="465" t="s">
        <v>1532</v>
      </c>
      <c r="QU1" s="465" t="s">
        <v>1533</v>
      </c>
      <c r="QV1" s="465" t="s">
        <v>1534</v>
      </c>
      <c r="QW1" s="465" t="s">
        <v>1535</v>
      </c>
      <c r="QX1" s="465" t="s">
        <v>1536</v>
      </c>
      <c r="QY1" s="465" t="s">
        <v>1537</v>
      </c>
      <c r="QZ1" s="465" t="s">
        <v>1538</v>
      </c>
      <c r="RA1" s="465" t="s">
        <v>1539</v>
      </c>
      <c r="RB1" s="465" t="s">
        <v>1540</v>
      </c>
      <c r="RC1" s="465" t="s">
        <v>1541</v>
      </c>
      <c r="RD1" s="465" t="s">
        <v>1542</v>
      </c>
      <c r="RE1" s="465" t="s">
        <v>1543</v>
      </c>
      <c r="RF1" s="465" t="s">
        <v>1544</v>
      </c>
      <c r="RG1" s="465" t="s">
        <v>1545</v>
      </c>
      <c r="RH1" s="465" t="s">
        <v>1546</v>
      </c>
      <c r="RI1" s="465" t="s">
        <v>1547</v>
      </c>
      <c r="RJ1" s="465" t="s">
        <v>1548</v>
      </c>
      <c r="RK1" s="465" t="s">
        <v>1549</v>
      </c>
      <c r="RL1" s="465" t="s">
        <v>1550</v>
      </c>
      <c r="RM1" s="465" t="s">
        <v>1551</v>
      </c>
      <c r="RN1" s="465" t="s">
        <v>1552</v>
      </c>
      <c r="RO1" s="465" t="s">
        <v>1553</v>
      </c>
      <c r="RP1" s="465" t="s">
        <v>1554</v>
      </c>
      <c r="RQ1" s="465" t="s">
        <v>1555</v>
      </c>
      <c r="RR1" s="465" t="s">
        <v>1556</v>
      </c>
      <c r="RS1" s="465" t="s">
        <v>1557</v>
      </c>
      <c r="RT1" s="465" t="s">
        <v>1558</v>
      </c>
      <c r="RU1" s="465" t="s">
        <v>1559</v>
      </c>
      <c r="RV1" s="465" t="s">
        <v>1560</v>
      </c>
      <c r="RW1" s="465" t="s">
        <v>1561</v>
      </c>
      <c r="RX1" s="465" t="s">
        <v>1562</v>
      </c>
      <c r="RY1" s="465" t="s">
        <v>1563</v>
      </c>
      <c r="RZ1" s="465" t="s">
        <v>1564</v>
      </c>
      <c r="SA1" s="465" t="s">
        <v>1565</v>
      </c>
      <c r="SB1" s="465" t="s">
        <v>1566</v>
      </c>
      <c r="SC1" s="465" t="s">
        <v>1567</v>
      </c>
      <c r="SD1" s="465" t="s">
        <v>1568</v>
      </c>
      <c r="SE1" s="465" t="s">
        <v>1569</v>
      </c>
      <c r="SF1" s="465" t="s">
        <v>1570</v>
      </c>
      <c r="SG1" s="465" t="s">
        <v>1571</v>
      </c>
      <c r="SH1" s="465" t="s">
        <v>1572</v>
      </c>
      <c r="SI1" s="465" t="s">
        <v>1573</v>
      </c>
      <c r="SJ1" s="465" t="s">
        <v>1574</v>
      </c>
      <c r="SK1" s="465" t="s">
        <v>1575</v>
      </c>
      <c r="SL1" s="465" t="s">
        <v>1576</v>
      </c>
      <c r="SM1" s="465" t="s">
        <v>1577</v>
      </c>
      <c r="SN1" s="465" t="s">
        <v>1578</v>
      </c>
      <c r="SO1" s="465" t="s">
        <v>1579</v>
      </c>
      <c r="SP1" s="465" t="s">
        <v>1580</v>
      </c>
      <c r="SQ1" s="465" t="s">
        <v>1581</v>
      </c>
      <c r="SR1" s="465" t="s">
        <v>1582</v>
      </c>
      <c r="SS1" s="465" t="s">
        <v>1583</v>
      </c>
      <c r="ST1" s="465" t="s">
        <v>1584</v>
      </c>
      <c r="SU1" s="465" t="s">
        <v>1585</v>
      </c>
      <c r="SV1" s="465" t="s">
        <v>1586</v>
      </c>
      <c r="SW1" s="465" t="s">
        <v>1587</v>
      </c>
      <c r="SX1" s="465" t="s">
        <v>1588</v>
      </c>
      <c r="SY1" s="465" t="s">
        <v>1589</v>
      </c>
      <c r="SZ1" s="465" t="s">
        <v>1590</v>
      </c>
      <c r="TA1" s="465" t="s">
        <v>1591</v>
      </c>
      <c r="TB1" s="465" t="s">
        <v>1592</v>
      </c>
      <c r="TC1" s="465" t="s">
        <v>1593</v>
      </c>
      <c r="TD1" s="465" t="s">
        <v>1594</v>
      </c>
      <c r="TE1" s="465" t="s">
        <v>1595</v>
      </c>
      <c r="TF1" s="465" t="s">
        <v>1596</v>
      </c>
      <c r="TG1" s="465" t="s">
        <v>1597</v>
      </c>
      <c r="TH1" s="465" t="s">
        <v>1598</v>
      </c>
      <c r="TI1" s="465" t="s">
        <v>1599</v>
      </c>
      <c r="TJ1" s="465" t="s">
        <v>1600</v>
      </c>
      <c r="TK1" s="465" t="s">
        <v>1601</v>
      </c>
      <c r="TL1" s="465" t="s">
        <v>1602</v>
      </c>
      <c r="TM1" s="465" t="s">
        <v>1603</v>
      </c>
      <c r="TN1" s="465" t="s">
        <v>1604</v>
      </c>
      <c r="TO1" s="465" t="s">
        <v>1605</v>
      </c>
      <c r="TP1" s="465" t="s">
        <v>1606</v>
      </c>
      <c r="TQ1" s="465" t="s">
        <v>1607</v>
      </c>
      <c r="TR1" s="465" t="s">
        <v>1608</v>
      </c>
      <c r="TS1" s="465" t="s">
        <v>1609</v>
      </c>
      <c r="TT1" s="465" t="s">
        <v>1610</v>
      </c>
      <c r="TU1" s="465" t="s">
        <v>1611</v>
      </c>
      <c r="TV1" s="465" t="s">
        <v>1612</v>
      </c>
      <c r="TW1" s="465" t="s">
        <v>1613</v>
      </c>
      <c r="TX1" s="465" t="s">
        <v>1614</v>
      </c>
      <c r="TY1" s="465" t="s">
        <v>1615</v>
      </c>
      <c r="TZ1" s="465" t="s">
        <v>1616</v>
      </c>
      <c r="UA1" s="465" t="s">
        <v>1617</v>
      </c>
      <c r="UB1" s="465" t="s">
        <v>1618</v>
      </c>
      <c r="UC1" s="465" t="s">
        <v>1619</v>
      </c>
      <c r="UD1" s="465" t="s">
        <v>1620</v>
      </c>
      <c r="UE1" s="465" t="s">
        <v>1621</v>
      </c>
      <c r="UF1" s="465" t="s">
        <v>1622</v>
      </c>
      <c r="UG1" s="465" t="s">
        <v>1623</v>
      </c>
      <c r="UH1" s="465" t="s">
        <v>1624</v>
      </c>
      <c r="UI1" s="465" t="s">
        <v>1625</v>
      </c>
      <c r="UJ1" s="465" t="s">
        <v>1626</v>
      </c>
      <c r="UK1" s="465" t="s">
        <v>1627</v>
      </c>
      <c r="UL1" s="465" t="s">
        <v>1628</v>
      </c>
      <c r="UM1" s="465" t="s">
        <v>1629</v>
      </c>
      <c r="UN1" s="465" t="s">
        <v>1630</v>
      </c>
      <c r="UO1" s="465" t="s">
        <v>1631</v>
      </c>
      <c r="UP1" s="465" t="s">
        <v>1632</v>
      </c>
      <c r="UQ1" s="465" t="s">
        <v>1633</v>
      </c>
      <c r="UR1" s="465" t="s">
        <v>1634</v>
      </c>
      <c r="US1" s="465" t="s">
        <v>1635</v>
      </c>
      <c r="UT1" s="465" t="s">
        <v>1636</v>
      </c>
      <c r="UU1" s="465" t="s">
        <v>1637</v>
      </c>
      <c r="UV1" s="465" t="s">
        <v>1638</v>
      </c>
      <c r="UW1" s="465" t="s">
        <v>1639</v>
      </c>
      <c r="UX1" s="465" t="s">
        <v>1640</v>
      </c>
      <c r="UY1" s="465" t="s">
        <v>1641</v>
      </c>
      <c r="UZ1" s="465" t="s">
        <v>1642</v>
      </c>
      <c r="VA1" s="465" t="s">
        <v>1643</v>
      </c>
      <c r="VB1" s="465" t="s">
        <v>1644</v>
      </c>
      <c r="VC1" s="465" t="s">
        <v>1645</v>
      </c>
      <c r="VD1" s="465" t="s">
        <v>1646</v>
      </c>
      <c r="VE1" s="465" t="s">
        <v>1647</v>
      </c>
      <c r="VF1" s="465" t="s">
        <v>1648</v>
      </c>
      <c r="VG1" s="465" t="s">
        <v>1649</v>
      </c>
      <c r="VH1" s="465" t="s">
        <v>1650</v>
      </c>
      <c r="VI1" s="465" t="s">
        <v>1651</v>
      </c>
      <c r="VJ1" s="465" t="s">
        <v>1652</v>
      </c>
      <c r="VK1" s="465" t="s">
        <v>1653</v>
      </c>
      <c r="VL1" s="465" t="s">
        <v>1654</v>
      </c>
      <c r="VM1" s="465" t="s">
        <v>1655</v>
      </c>
      <c r="VN1" s="465" t="s">
        <v>1656</v>
      </c>
      <c r="VO1" s="465" t="s">
        <v>1657</v>
      </c>
      <c r="VP1" s="465" t="s">
        <v>1658</v>
      </c>
      <c r="VQ1" s="465" t="s">
        <v>1659</v>
      </c>
      <c r="VR1" s="465" t="s">
        <v>1660</v>
      </c>
      <c r="VS1" s="465" t="s">
        <v>1661</v>
      </c>
      <c r="VT1" s="465" t="s">
        <v>1662</v>
      </c>
      <c r="VU1" s="465" t="s">
        <v>1663</v>
      </c>
      <c r="VV1" s="465" t="s">
        <v>1664</v>
      </c>
      <c r="VW1" s="465" t="s">
        <v>1665</v>
      </c>
      <c r="VX1" s="465" t="s">
        <v>1666</v>
      </c>
      <c r="VY1" s="465" t="s">
        <v>1667</v>
      </c>
      <c r="VZ1" s="465" t="s">
        <v>1668</v>
      </c>
      <c r="WA1" s="465" t="s">
        <v>1669</v>
      </c>
      <c r="WB1" s="465" t="s">
        <v>1670</v>
      </c>
      <c r="WC1" s="465" t="s">
        <v>1671</v>
      </c>
      <c r="WD1" s="465" t="s">
        <v>1672</v>
      </c>
      <c r="WE1" s="465" t="s">
        <v>1673</v>
      </c>
      <c r="WF1" s="465" t="s">
        <v>1674</v>
      </c>
      <c r="WG1" s="465" t="s">
        <v>1675</v>
      </c>
      <c r="WH1" s="465" t="s">
        <v>1676</v>
      </c>
      <c r="WI1" s="465" t="s">
        <v>1677</v>
      </c>
      <c r="WJ1" s="465" t="s">
        <v>1678</v>
      </c>
      <c r="WK1" s="465" t="s">
        <v>1679</v>
      </c>
      <c r="WL1" s="465" t="s">
        <v>1680</v>
      </c>
      <c r="WM1" s="465" t="s">
        <v>1681</v>
      </c>
      <c r="WN1" s="465" t="s">
        <v>1682</v>
      </c>
      <c r="WO1" s="465" t="s">
        <v>1683</v>
      </c>
      <c r="WP1" s="465" t="s">
        <v>1684</v>
      </c>
      <c r="WQ1" s="465" t="s">
        <v>1685</v>
      </c>
      <c r="WR1" s="465" t="s">
        <v>1686</v>
      </c>
      <c r="WS1" s="465" t="s">
        <v>1687</v>
      </c>
      <c r="WT1" s="465" t="s">
        <v>1688</v>
      </c>
      <c r="WU1" s="465" t="s">
        <v>1689</v>
      </c>
      <c r="WV1" s="465" t="s">
        <v>1690</v>
      </c>
      <c r="WW1" s="465" t="s">
        <v>1691</v>
      </c>
      <c r="WX1" s="465" t="s">
        <v>1692</v>
      </c>
      <c r="WY1" s="465" t="s">
        <v>1693</v>
      </c>
      <c r="WZ1" s="465" t="s">
        <v>1694</v>
      </c>
      <c r="XA1" s="465" t="s">
        <v>1695</v>
      </c>
      <c r="XB1" s="465" t="s">
        <v>1696</v>
      </c>
      <c r="XC1" s="465" t="s">
        <v>1697</v>
      </c>
      <c r="XD1" s="465" t="s">
        <v>1698</v>
      </c>
      <c r="XE1" s="465" t="s">
        <v>1699</v>
      </c>
      <c r="XF1" s="465" t="s">
        <v>1700</v>
      </c>
      <c r="XG1" s="465" t="s">
        <v>1701</v>
      </c>
      <c r="XH1" s="465" t="s">
        <v>1702</v>
      </c>
      <c r="XI1" s="465" t="s">
        <v>1703</v>
      </c>
      <c r="XJ1" s="465" t="s">
        <v>1704</v>
      </c>
      <c r="XK1" s="465" t="s">
        <v>1705</v>
      </c>
      <c r="XL1" s="465" t="s">
        <v>1706</v>
      </c>
      <c r="XM1" s="465" t="s">
        <v>1707</v>
      </c>
      <c r="XN1" s="465" t="s">
        <v>1708</v>
      </c>
      <c r="XO1" s="465" t="s">
        <v>1709</v>
      </c>
      <c r="XP1" s="465" t="s">
        <v>1710</v>
      </c>
      <c r="XQ1" s="465" t="s">
        <v>1711</v>
      </c>
      <c r="XR1" s="465" t="s">
        <v>1712</v>
      </c>
      <c r="XS1" s="465" t="s">
        <v>1713</v>
      </c>
      <c r="XT1" s="465" t="s">
        <v>1714</v>
      </c>
      <c r="XU1" s="465" t="s">
        <v>1715</v>
      </c>
      <c r="XV1" s="465" t="s">
        <v>1716</v>
      </c>
      <c r="XW1" s="465" t="s">
        <v>1717</v>
      </c>
      <c r="XX1" s="465" t="s">
        <v>1718</v>
      </c>
      <c r="XY1" s="465" t="s">
        <v>1719</v>
      </c>
      <c r="XZ1" s="465" t="s">
        <v>1720</v>
      </c>
      <c r="YA1" s="465" t="s">
        <v>1721</v>
      </c>
      <c r="YB1" s="465" t="s">
        <v>1722</v>
      </c>
      <c r="YC1" s="465" t="s">
        <v>1723</v>
      </c>
      <c r="YD1" s="465" t="s">
        <v>1724</v>
      </c>
      <c r="YE1" s="465" t="s">
        <v>1725</v>
      </c>
      <c r="YF1" s="465" t="s">
        <v>1726</v>
      </c>
      <c r="YG1" s="465" t="s">
        <v>1727</v>
      </c>
      <c r="YH1" s="465" t="s">
        <v>1728</v>
      </c>
      <c r="YI1" s="465" t="s">
        <v>1729</v>
      </c>
      <c r="YJ1" s="465" t="s">
        <v>1730</v>
      </c>
      <c r="YK1" s="465" t="s">
        <v>1731</v>
      </c>
      <c r="YL1" s="465" t="s">
        <v>1732</v>
      </c>
      <c r="YM1" s="465" t="s">
        <v>1733</v>
      </c>
      <c r="YN1" s="465" t="s">
        <v>1734</v>
      </c>
      <c r="YO1" s="465" t="s">
        <v>1735</v>
      </c>
      <c r="YP1" s="465" t="s">
        <v>1736</v>
      </c>
      <c r="YQ1" s="465" t="s">
        <v>1737</v>
      </c>
      <c r="YR1" s="465" t="s">
        <v>1738</v>
      </c>
      <c r="YS1" s="465" t="s">
        <v>1739</v>
      </c>
      <c r="YT1" s="465" t="s">
        <v>1740</v>
      </c>
      <c r="YU1" s="465" t="s">
        <v>1741</v>
      </c>
      <c r="YV1" s="465" t="s">
        <v>1742</v>
      </c>
      <c r="YW1" s="465" t="s">
        <v>1743</v>
      </c>
      <c r="YX1" s="465" t="s">
        <v>1744</v>
      </c>
      <c r="YY1" s="465" t="s">
        <v>1745</v>
      </c>
      <c r="YZ1" s="465" t="s">
        <v>1746</v>
      </c>
      <c r="ZA1" s="465" t="s">
        <v>1747</v>
      </c>
      <c r="ZB1" s="465" t="s">
        <v>1748</v>
      </c>
      <c r="ZC1" s="465" t="s">
        <v>1749</v>
      </c>
      <c r="ZD1" s="465" t="s">
        <v>1750</v>
      </c>
      <c r="ZE1" s="465" t="s">
        <v>1751</v>
      </c>
      <c r="ZF1" s="465" t="s">
        <v>1752</v>
      </c>
      <c r="ZG1" s="465" t="s">
        <v>1753</v>
      </c>
      <c r="ZH1" s="465" t="s">
        <v>1754</v>
      </c>
      <c r="ZI1" s="465" t="s">
        <v>1755</v>
      </c>
      <c r="ZJ1" s="465" t="s">
        <v>1756</v>
      </c>
      <c r="ZK1" s="465" t="s">
        <v>1757</v>
      </c>
      <c r="ZL1" s="465" t="s">
        <v>1758</v>
      </c>
      <c r="ZM1" s="465" t="s">
        <v>1759</v>
      </c>
      <c r="ZN1" s="465" t="s">
        <v>1760</v>
      </c>
      <c r="ZO1" s="465" t="s">
        <v>1761</v>
      </c>
      <c r="ZP1" s="465" t="s">
        <v>1762</v>
      </c>
      <c r="ZQ1" s="465" t="s">
        <v>1763</v>
      </c>
      <c r="ZR1" s="465" t="s">
        <v>1764</v>
      </c>
      <c r="ZS1" s="465" t="s">
        <v>1765</v>
      </c>
      <c r="ZT1" s="465" t="s">
        <v>1766</v>
      </c>
      <c r="ZU1" s="465" t="s">
        <v>1767</v>
      </c>
      <c r="ZV1" s="465" t="s">
        <v>1768</v>
      </c>
      <c r="ZW1" s="465" t="s">
        <v>1769</v>
      </c>
      <c r="ZX1" s="465" t="s">
        <v>1770</v>
      </c>
      <c r="ZY1" s="465" t="s">
        <v>1771</v>
      </c>
      <c r="ZZ1" s="465" t="s">
        <v>1772</v>
      </c>
      <c r="AAA1" s="465" t="s">
        <v>1773</v>
      </c>
      <c r="AAB1" s="465" t="s">
        <v>1774</v>
      </c>
      <c r="AAC1" s="465" t="s">
        <v>1775</v>
      </c>
      <c r="AAD1" s="465" t="s">
        <v>1776</v>
      </c>
      <c r="AAE1" s="465" t="s">
        <v>1777</v>
      </c>
      <c r="AAF1" s="465" t="s">
        <v>1778</v>
      </c>
      <c r="AAG1" s="465" t="s">
        <v>1779</v>
      </c>
      <c r="AAH1" s="465" t="s">
        <v>1780</v>
      </c>
      <c r="AAI1" s="465" t="s">
        <v>1781</v>
      </c>
      <c r="AAJ1" s="465" t="s">
        <v>1782</v>
      </c>
      <c r="AAK1" s="465" t="s">
        <v>1783</v>
      </c>
      <c r="AAL1" s="465" t="s">
        <v>1784</v>
      </c>
      <c r="AAM1" s="465" t="s">
        <v>1785</v>
      </c>
      <c r="AAN1" s="465" t="s">
        <v>1786</v>
      </c>
      <c r="AAO1" s="465" t="s">
        <v>1787</v>
      </c>
      <c r="AAP1" s="465" t="s">
        <v>1788</v>
      </c>
      <c r="AAQ1" s="465" t="s">
        <v>1789</v>
      </c>
      <c r="AAR1" s="465" t="s">
        <v>1790</v>
      </c>
      <c r="AAS1" s="465" t="s">
        <v>1791</v>
      </c>
      <c r="AAT1" s="465" t="s">
        <v>1792</v>
      </c>
      <c r="AAU1" s="465" t="s">
        <v>1793</v>
      </c>
      <c r="AAV1" s="465" t="s">
        <v>1794</v>
      </c>
      <c r="AAW1" s="465" t="s">
        <v>1795</v>
      </c>
      <c r="AAX1" s="465" t="s">
        <v>1796</v>
      </c>
      <c r="AAY1" s="465" t="s">
        <v>1797</v>
      </c>
      <c r="AAZ1" s="465" t="s">
        <v>1798</v>
      </c>
      <c r="ABA1" s="465" t="s">
        <v>1799</v>
      </c>
      <c r="ABB1" s="465" t="s">
        <v>1800</v>
      </c>
      <c r="ABC1" s="465" t="s">
        <v>1801</v>
      </c>
      <c r="ABD1" s="465" t="s">
        <v>1802</v>
      </c>
      <c r="ABE1" s="465" t="s">
        <v>1803</v>
      </c>
      <c r="ABF1" s="465" t="s">
        <v>1804</v>
      </c>
      <c r="ABG1" s="465" t="s">
        <v>1805</v>
      </c>
      <c r="ABH1" s="465" t="s">
        <v>1806</v>
      </c>
      <c r="ABI1" s="465" t="s">
        <v>1807</v>
      </c>
      <c r="ABJ1" s="465" t="s">
        <v>1808</v>
      </c>
      <c r="ABK1" s="465" t="s">
        <v>1809</v>
      </c>
      <c r="ABL1" s="465" t="s">
        <v>1810</v>
      </c>
      <c r="ABM1" s="465" t="s">
        <v>1811</v>
      </c>
      <c r="ABN1" s="465" t="s">
        <v>1812</v>
      </c>
      <c r="ABO1" s="465" t="s">
        <v>1813</v>
      </c>
      <c r="ABP1" s="465" t="s">
        <v>1814</v>
      </c>
      <c r="ABQ1" s="465" t="s">
        <v>1815</v>
      </c>
      <c r="ABR1" s="465" t="s">
        <v>1816</v>
      </c>
      <c r="ABS1" s="465" t="s">
        <v>1817</v>
      </c>
      <c r="ABT1" s="465" t="s">
        <v>1818</v>
      </c>
      <c r="ABU1" s="465" t="s">
        <v>1819</v>
      </c>
      <c r="ABV1" s="465" t="s">
        <v>1820</v>
      </c>
      <c r="ABW1" s="465" t="s">
        <v>1821</v>
      </c>
      <c r="ABX1" s="465" t="s">
        <v>1822</v>
      </c>
      <c r="ABY1" s="465" t="s">
        <v>1823</v>
      </c>
      <c r="ABZ1" s="465" t="s">
        <v>1824</v>
      </c>
      <c r="ACA1" s="465" t="s">
        <v>1825</v>
      </c>
      <c r="ACB1" s="465" t="s">
        <v>1826</v>
      </c>
      <c r="ACC1" s="465" t="s">
        <v>1827</v>
      </c>
      <c r="ACD1" s="465" t="s">
        <v>1828</v>
      </c>
      <c r="ACE1" s="465" t="s">
        <v>1829</v>
      </c>
      <c r="ACF1" s="465" t="s">
        <v>1830</v>
      </c>
      <c r="ACG1" s="465" t="s">
        <v>1831</v>
      </c>
      <c r="ACH1" s="465" t="s">
        <v>1832</v>
      </c>
      <c r="ACI1" s="465" t="s">
        <v>1833</v>
      </c>
      <c r="ACJ1" s="465" t="s">
        <v>1834</v>
      </c>
      <c r="ACK1" s="465" t="s">
        <v>1835</v>
      </c>
      <c r="ACL1" s="465" t="s">
        <v>1836</v>
      </c>
      <c r="ACM1" s="465" t="s">
        <v>1837</v>
      </c>
      <c r="ACN1" s="465" t="s">
        <v>1838</v>
      </c>
      <c r="ACO1" s="465" t="s">
        <v>1839</v>
      </c>
      <c r="ACP1" s="465" t="s">
        <v>1840</v>
      </c>
      <c r="ACQ1" s="465" t="s">
        <v>1841</v>
      </c>
      <c r="ACR1" s="465" t="s">
        <v>1842</v>
      </c>
      <c r="ACS1" s="465" t="s">
        <v>1843</v>
      </c>
      <c r="ACT1" s="465" t="s">
        <v>1844</v>
      </c>
      <c r="ACU1" s="465" t="s">
        <v>1845</v>
      </c>
      <c r="ACV1" s="465" t="s">
        <v>1846</v>
      </c>
      <c r="ACW1" s="465" t="s">
        <v>1847</v>
      </c>
      <c r="ACX1" s="465" t="s">
        <v>1848</v>
      </c>
      <c r="ACY1" s="465" t="s">
        <v>1849</v>
      </c>
      <c r="ACZ1" s="465" t="s">
        <v>1850</v>
      </c>
      <c r="ADA1" s="465" t="s">
        <v>1851</v>
      </c>
      <c r="ADB1" s="465" t="s">
        <v>1852</v>
      </c>
      <c r="ADC1" s="465" t="s">
        <v>1853</v>
      </c>
      <c r="ADD1" s="465" t="s">
        <v>1854</v>
      </c>
      <c r="ADE1" s="465" t="s">
        <v>1855</v>
      </c>
      <c r="ADF1" s="465" t="s">
        <v>1856</v>
      </c>
      <c r="ADG1" s="465" t="s">
        <v>1857</v>
      </c>
      <c r="ADH1" s="465" t="s">
        <v>1858</v>
      </c>
      <c r="ADI1" s="465" t="s">
        <v>1859</v>
      </c>
      <c r="ADJ1" s="465" t="s">
        <v>1860</v>
      </c>
      <c r="ADK1" s="465" t="s">
        <v>1861</v>
      </c>
      <c r="ADL1" s="465" t="s">
        <v>1862</v>
      </c>
      <c r="ADM1" s="465" t="s">
        <v>1863</v>
      </c>
      <c r="ADN1" s="465" t="s">
        <v>1864</v>
      </c>
      <c r="ADO1" s="465" t="s">
        <v>1865</v>
      </c>
      <c r="ADP1" s="465" t="s">
        <v>1866</v>
      </c>
      <c r="ADQ1" s="465" t="s">
        <v>1867</v>
      </c>
      <c r="ADR1" s="465" t="s">
        <v>1868</v>
      </c>
      <c r="ADS1" s="465" t="s">
        <v>1869</v>
      </c>
      <c r="ADT1" s="465" t="s">
        <v>1870</v>
      </c>
      <c r="ADU1" s="465" t="s">
        <v>1871</v>
      </c>
      <c r="ADV1" s="465" t="s">
        <v>1872</v>
      </c>
      <c r="ADW1" s="465" t="s">
        <v>1873</v>
      </c>
      <c r="ADX1" s="465" t="s">
        <v>1874</v>
      </c>
      <c r="ADY1" s="465" t="s">
        <v>1875</v>
      </c>
      <c r="ADZ1" s="465" t="s">
        <v>1876</v>
      </c>
      <c r="AEA1" s="465" t="s">
        <v>1877</v>
      </c>
      <c r="AEB1" s="465" t="s">
        <v>1878</v>
      </c>
      <c r="AEC1" s="465" t="s">
        <v>1879</v>
      </c>
      <c r="AED1" s="465" t="s">
        <v>1880</v>
      </c>
      <c r="AEE1" s="465" t="s">
        <v>1881</v>
      </c>
      <c r="AEF1" s="465" t="s">
        <v>1882</v>
      </c>
      <c r="AEG1" s="465" t="s">
        <v>1883</v>
      </c>
      <c r="AEH1" s="465" t="s">
        <v>1884</v>
      </c>
      <c r="AEI1" s="465" t="s">
        <v>1885</v>
      </c>
      <c r="AEJ1" s="465" t="s">
        <v>1886</v>
      </c>
      <c r="AEK1" s="465" t="s">
        <v>1887</v>
      </c>
      <c r="AEL1" s="465" t="s">
        <v>1888</v>
      </c>
      <c r="AEM1" s="465" t="s">
        <v>1889</v>
      </c>
      <c r="AEN1" s="465" t="s">
        <v>1890</v>
      </c>
      <c r="AEO1" s="465" t="s">
        <v>1891</v>
      </c>
      <c r="AEP1" s="465" t="s">
        <v>1892</v>
      </c>
      <c r="AEQ1" s="465" t="s">
        <v>1893</v>
      </c>
      <c r="AER1" s="465" t="s">
        <v>1894</v>
      </c>
      <c r="AES1" s="465" t="s">
        <v>1895</v>
      </c>
      <c r="AET1" s="465" t="s">
        <v>1896</v>
      </c>
      <c r="AEU1" s="465" t="s">
        <v>1897</v>
      </c>
      <c r="AEV1" s="465" t="s">
        <v>1898</v>
      </c>
      <c r="AEW1" s="465" t="s">
        <v>1899</v>
      </c>
      <c r="AEX1" s="465" t="s">
        <v>1900</v>
      </c>
      <c r="AEY1" s="465" t="s">
        <v>1901</v>
      </c>
      <c r="AEZ1" s="465" t="s">
        <v>1902</v>
      </c>
      <c r="AFA1" s="465" t="s">
        <v>1903</v>
      </c>
      <c r="AFB1" s="465" t="s">
        <v>1904</v>
      </c>
      <c r="AFC1" s="465" t="s">
        <v>1905</v>
      </c>
      <c r="AFD1" s="465" t="s">
        <v>1906</v>
      </c>
      <c r="AFE1" s="465" t="s">
        <v>1907</v>
      </c>
      <c r="AFF1" s="465" t="s">
        <v>1908</v>
      </c>
      <c r="AFG1" s="465" t="s">
        <v>1909</v>
      </c>
      <c r="AFH1" s="465" t="s">
        <v>1910</v>
      </c>
      <c r="AFI1" s="465" t="s">
        <v>1911</v>
      </c>
      <c r="AFJ1" s="465" t="s">
        <v>1912</v>
      </c>
      <c r="AFK1" s="465" t="s">
        <v>1913</v>
      </c>
      <c r="AFL1" s="465" t="s">
        <v>1914</v>
      </c>
      <c r="AFM1" s="465" t="s">
        <v>1915</v>
      </c>
      <c r="AFN1" s="465" t="s">
        <v>1916</v>
      </c>
      <c r="AFO1" s="465" t="s">
        <v>1917</v>
      </c>
      <c r="AFP1" s="465" t="s">
        <v>1918</v>
      </c>
      <c r="AFQ1" s="465" t="s">
        <v>1919</v>
      </c>
      <c r="AFR1" s="465" t="s">
        <v>1920</v>
      </c>
      <c r="AFS1" s="465" t="s">
        <v>1921</v>
      </c>
      <c r="AFT1" s="465" t="s">
        <v>1922</v>
      </c>
      <c r="AFU1" s="465" t="s">
        <v>1923</v>
      </c>
      <c r="AFV1" s="465" t="s">
        <v>1924</v>
      </c>
      <c r="AFW1" s="465" t="s">
        <v>1925</v>
      </c>
      <c r="AFX1" s="465" t="s">
        <v>1926</v>
      </c>
      <c r="AFY1" s="465" t="s">
        <v>1927</v>
      </c>
      <c r="AFZ1" s="465" t="s">
        <v>1928</v>
      </c>
      <c r="AGA1" s="465" t="s">
        <v>1929</v>
      </c>
      <c r="AGB1" s="465" t="s">
        <v>1930</v>
      </c>
      <c r="AGC1" s="465" t="s">
        <v>1931</v>
      </c>
      <c r="AGD1" s="465" t="s">
        <v>1932</v>
      </c>
      <c r="AGE1" s="465" t="s">
        <v>1933</v>
      </c>
      <c r="AGF1" s="465" t="s">
        <v>1934</v>
      </c>
      <c r="AGG1" s="465" t="s">
        <v>1935</v>
      </c>
      <c r="AGH1" s="465" t="s">
        <v>1936</v>
      </c>
      <c r="AGI1" s="465" t="s">
        <v>1937</v>
      </c>
      <c r="AGJ1" s="465" t="s">
        <v>1938</v>
      </c>
      <c r="AGK1" s="465" t="s">
        <v>1939</v>
      </c>
      <c r="AGL1" s="465" t="s">
        <v>1940</v>
      </c>
      <c r="AGM1" s="465" t="s">
        <v>1941</v>
      </c>
      <c r="AGN1" s="465" t="s">
        <v>1942</v>
      </c>
      <c r="AGO1" s="465" t="s">
        <v>1943</v>
      </c>
      <c r="AGP1" s="465" t="s">
        <v>1944</v>
      </c>
      <c r="AGQ1" s="465" t="s">
        <v>1945</v>
      </c>
      <c r="AGR1" s="465" t="s">
        <v>1946</v>
      </c>
      <c r="AGS1" s="465" t="s">
        <v>1947</v>
      </c>
      <c r="AGT1" s="465" t="s">
        <v>1948</v>
      </c>
      <c r="AGU1" s="465" t="s">
        <v>1949</v>
      </c>
      <c r="AGV1" s="465" t="s">
        <v>1950</v>
      </c>
      <c r="AGW1" s="465" t="s">
        <v>1951</v>
      </c>
      <c r="AGX1" s="465" t="s">
        <v>1952</v>
      </c>
      <c r="AGY1" s="465" t="s">
        <v>1953</v>
      </c>
      <c r="AGZ1" s="465" t="s">
        <v>1954</v>
      </c>
      <c r="AHA1" s="465" t="s">
        <v>1955</v>
      </c>
      <c r="AHB1" s="465" t="s">
        <v>1956</v>
      </c>
      <c r="AHC1" s="465" t="s">
        <v>1957</v>
      </c>
      <c r="AHD1" s="465" t="s">
        <v>1958</v>
      </c>
      <c r="AHE1" s="465" t="s">
        <v>1959</v>
      </c>
      <c r="AHF1" s="465" t="s">
        <v>1960</v>
      </c>
      <c r="AHG1" s="465" t="s">
        <v>1961</v>
      </c>
      <c r="AHH1" s="465" t="s">
        <v>1962</v>
      </c>
      <c r="AHI1" s="465" t="s">
        <v>1963</v>
      </c>
      <c r="AHJ1" s="465" t="s">
        <v>1964</v>
      </c>
      <c r="AHK1" s="465" t="s">
        <v>1965</v>
      </c>
      <c r="AHL1" s="465" t="s">
        <v>1966</v>
      </c>
      <c r="AHM1" s="465" t="s">
        <v>1967</v>
      </c>
      <c r="AHN1" s="465" t="s">
        <v>1968</v>
      </c>
      <c r="AHO1" s="465" t="s">
        <v>1969</v>
      </c>
      <c r="AHP1" s="465" t="s">
        <v>1970</v>
      </c>
      <c r="AHQ1" s="465" t="s">
        <v>1971</v>
      </c>
      <c r="AHR1" s="465" t="s">
        <v>1972</v>
      </c>
      <c r="AHS1" s="465" t="s">
        <v>1973</v>
      </c>
      <c r="AHT1" s="465" t="s">
        <v>1974</v>
      </c>
      <c r="AHU1" s="465" t="s">
        <v>1975</v>
      </c>
      <c r="AHV1" s="465" t="s">
        <v>1976</v>
      </c>
      <c r="AHW1" s="465" t="s">
        <v>1977</v>
      </c>
      <c r="AHX1" s="465" t="s">
        <v>1978</v>
      </c>
      <c r="AHY1" s="465" t="s">
        <v>1979</v>
      </c>
      <c r="AHZ1" s="465" t="s">
        <v>1980</v>
      </c>
      <c r="AIA1" s="465" t="s">
        <v>1981</v>
      </c>
      <c r="AIB1" s="465" t="s">
        <v>1982</v>
      </c>
      <c r="AIC1" s="465" t="s">
        <v>1983</v>
      </c>
      <c r="AID1" s="465" t="s">
        <v>1984</v>
      </c>
      <c r="AIE1" s="465" t="s">
        <v>1985</v>
      </c>
      <c r="AIF1" s="465" t="s">
        <v>1986</v>
      </c>
      <c r="AIG1" s="465" t="s">
        <v>1987</v>
      </c>
      <c r="AIH1" s="465" t="s">
        <v>1988</v>
      </c>
      <c r="AII1" s="465" t="s">
        <v>1989</v>
      </c>
      <c r="AIJ1" s="465" t="s">
        <v>1990</v>
      </c>
      <c r="AIK1" s="465" t="s">
        <v>1991</v>
      </c>
      <c r="AIL1" s="465" t="s">
        <v>1992</v>
      </c>
      <c r="AIM1" s="465" t="s">
        <v>1993</v>
      </c>
      <c r="AIN1" s="465" t="s">
        <v>1994</v>
      </c>
      <c r="AIO1" s="465" t="s">
        <v>1995</v>
      </c>
      <c r="AIP1" s="465" t="s">
        <v>1996</v>
      </c>
      <c r="AIQ1" s="465" t="s">
        <v>1997</v>
      </c>
      <c r="AIR1" s="465" t="s">
        <v>1998</v>
      </c>
      <c r="AIS1" s="465" t="s">
        <v>1999</v>
      </c>
      <c r="AIT1" s="465" t="s">
        <v>2000</v>
      </c>
      <c r="AIU1" s="465" t="s">
        <v>2001</v>
      </c>
      <c r="AIV1" s="465" t="s">
        <v>2002</v>
      </c>
      <c r="AIW1" s="465" t="s">
        <v>2003</v>
      </c>
      <c r="AIX1" s="465" t="s">
        <v>2004</v>
      </c>
      <c r="AIY1" s="465" t="s">
        <v>2005</v>
      </c>
      <c r="AIZ1" s="465" t="s">
        <v>2006</v>
      </c>
      <c r="AJA1" s="465" t="s">
        <v>2007</v>
      </c>
      <c r="AJB1" s="465" t="s">
        <v>2008</v>
      </c>
      <c r="AJC1" s="465" t="s">
        <v>2009</v>
      </c>
      <c r="AJD1" s="465" t="s">
        <v>2010</v>
      </c>
      <c r="AJE1" s="465" t="s">
        <v>2011</v>
      </c>
      <c r="AJF1" s="465" t="s">
        <v>2012</v>
      </c>
      <c r="AJG1" s="465" t="s">
        <v>2013</v>
      </c>
      <c r="AJH1" s="465" t="s">
        <v>2014</v>
      </c>
      <c r="AJI1" s="465" t="s">
        <v>2015</v>
      </c>
      <c r="AJJ1" s="465" t="s">
        <v>2016</v>
      </c>
      <c r="AJK1" s="465" t="s">
        <v>2017</v>
      </c>
      <c r="AJL1" s="465" t="s">
        <v>2018</v>
      </c>
      <c r="AJM1" s="465" t="s">
        <v>2019</v>
      </c>
      <c r="AJN1" s="465" t="s">
        <v>2020</v>
      </c>
      <c r="AJO1" s="465" t="s">
        <v>2021</v>
      </c>
      <c r="AJP1" s="465" t="s">
        <v>2022</v>
      </c>
      <c r="AJQ1" s="465" t="s">
        <v>2023</v>
      </c>
      <c r="AJR1" s="465" t="s">
        <v>2024</v>
      </c>
      <c r="AJS1" s="465" t="s">
        <v>2025</v>
      </c>
      <c r="AJT1" s="465" t="s">
        <v>2026</v>
      </c>
      <c r="AJU1" s="465" t="s">
        <v>2027</v>
      </c>
      <c r="AJV1" s="465" t="s">
        <v>2028</v>
      </c>
      <c r="AJW1" s="465" t="s">
        <v>2029</v>
      </c>
      <c r="AJX1" s="465" t="s">
        <v>2030</v>
      </c>
      <c r="AJY1" s="465" t="s">
        <v>2031</v>
      </c>
      <c r="AJZ1" s="465" t="s">
        <v>2032</v>
      </c>
      <c r="AKA1" s="465" t="s">
        <v>2033</v>
      </c>
      <c r="AKB1" s="465" t="s">
        <v>2034</v>
      </c>
      <c r="AKC1" s="465" t="s">
        <v>2035</v>
      </c>
      <c r="AKD1" s="465" t="s">
        <v>2036</v>
      </c>
      <c r="AKE1" s="465" t="s">
        <v>2037</v>
      </c>
      <c r="AKF1" s="465" t="s">
        <v>2038</v>
      </c>
      <c r="AKG1" s="465" t="s">
        <v>2039</v>
      </c>
      <c r="AKH1" s="465" t="s">
        <v>2040</v>
      </c>
      <c r="AKI1" s="465" t="s">
        <v>2041</v>
      </c>
      <c r="AKJ1" s="465" t="s">
        <v>2042</v>
      </c>
      <c r="AKK1" s="465" t="s">
        <v>2043</v>
      </c>
      <c r="AKL1" s="465" t="s">
        <v>2044</v>
      </c>
      <c r="AKM1" s="465" t="s">
        <v>2045</v>
      </c>
      <c r="AKN1" s="465" t="s">
        <v>2046</v>
      </c>
      <c r="AKO1" s="465" t="s">
        <v>2047</v>
      </c>
      <c r="AKP1" s="465" t="s">
        <v>2048</v>
      </c>
      <c r="AKQ1" s="465" t="s">
        <v>2049</v>
      </c>
      <c r="AKR1" s="465" t="s">
        <v>2050</v>
      </c>
      <c r="AKS1" s="465" t="s">
        <v>2051</v>
      </c>
      <c r="AKT1" s="465" t="s">
        <v>2052</v>
      </c>
      <c r="AKU1" s="465" t="s">
        <v>2053</v>
      </c>
      <c r="AKV1" s="465" t="s">
        <v>2054</v>
      </c>
      <c r="AKW1" s="465" t="s">
        <v>2055</v>
      </c>
      <c r="AKX1" s="465" t="s">
        <v>2056</v>
      </c>
      <c r="AKY1" s="465" t="s">
        <v>2057</v>
      </c>
      <c r="AKZ1" s="465" t="s">
        <v>2058</v>
      </c>
      <c r="ALA1" s="465" t="s">
        <v>2059</v>
      </c>
      <c r="ALB1" s="465" t="s">
        <v>2060</v>
      </c>
      <c r="ALC1" s="465" t="s">
        <v>2061</v>
      </c>
      <c r="ALD1" s="465" t="s">
        <v>2062</v>
      </c>
      <c r="ALE1" s="465" t="s">
        <v>2063</v>
      </c>
      <c r="ALF1" s="465" t="s">
        <v>2064</v>
      </c>
      <c r="ALG1" s="465" t="s">
        <v>2065</v>
      </c>
      <c r="ALH1" s="465" t="s">
        <v>2066</v>
      </c>
      <c r="ALI1" s="465" t="s">
        <v>2067</v>
      </c>
      <c r="ALJ1" s="465" t="s">
        <v>2068</v>
      </c>
      <c r="ALK1" s="465" t="s">
        <v>2069</v>
      </c>
      <c r="ALL1" s="465" t="s">
        <v>2070</v>
      </c>
      <c r="ALM1" s="465" t="s">
        <v>2071</v>
      </c>
      <c r="ALN1" s="465" t="s">
        <v>2072</v>
      </c>
      <c r="ALO1" s="465" t="s">
        <v>2073</v>
      </c>
      <c r="ALP1" s="465" t="s">
        <v>2074</v>
      </c>
      <c r="ALQ1" s="465" t="s">
        <v>2075</v>
      </c>
      <c r="ALR1" s="465" t="s">
        <v>2076</v>
      </c>
      <c r="ALS1" s="465" t="s">
        <v>2077</v>
      </c>
      <c r="ALT1" s="465" t="s">
        <v>2078</v>
      </c>
      <c r="ALU1" s="465" t="s">
        <v>2079</v>
      </c>
      <c r="ALV1" s="465" t="s">
        <v>2080</v>
      </c>
      <c r="ALW1" s="465" t="s">
        <v>2081</v>
      </c>
      <c r="ALX1" s="465" t="s">
        <v>2082</v>
      </c>
      <c r="ALY1" s="465" t="s">
        <v>2083</v>
      </c>
      <c r="ALZ1" s="465" t="s">
        <v>2084</v>
      </c>
      <c r="AMA1" s="465" t="s">
        <v>2085</v>
      </c>
      <c r="AMB1" s="465" t="s">
        <v>2086</v>
      </c>
      <c r="AMC1" s="465" t="s">
        <v>2087</v>
      </c>
      <c r="AMD1" s="465" t="s">
        <v>2088</v>
      </c>
      <c r="AME1" s="465" t="s">
        <v>2089</v>
      </c>
      <c r="AMF1" s="465" t="s">
        <v>2090</v>
      </c>
      <c r="AMG1" s="465" t="s">
        <v>2091</v>
      </c>
      <c r="AMH1" s="465" t="s">
        <v>2092</v>
      </c>
      <c r="AMI1" s="465" t="s">
        <v>2093</v>
      </c>
      <c r="AMJ1" s="465" t="s">
        <v>2094</v>
      </c>
      <c r="AMK1" s="465" t="s">
        <v>2095</v>
      </c>
      <c r="AML1" s="465" t="s">
        <v>2096</v>
      </c>
      <c r="AMM1" s="465" t="s">
        <v>2097</v>
      </c>
      <c r="AMN1" s="465" t="s">
        <v>2098</v>
      </c>
      <c r="AMO1" s="465" t="s">
        <v>2099</v>
      </c>
      <c r="AMP1" s="465" t="s">
        <v>2100</v>
      </c>
      <c r="AMQ1" s="465" t="s">
        <v>2101</v>
      </c>
      <c r="AMR1" s="465" t="s">
        <v>2102</v>
      </c>
      <c r="AMS1" s="465" t="s">
        <v>2103</v>
      </c>
      <c r="AMT1" s="465" t="s">
        <v>2104</v>
      </c>
      <c r="AMU1" s="465" t="s">
        <v>2105</v>
      </c>
      <c r="AMV1" s="465" t="s">
        <v>2106</v>
      </c>
      <c r="AMW1" s="465" t="s">
        <v>2107</v>
      </c>
      <c r="AMX1" s="465" t="s">
        <v>2108</v>
      </c>
      <c r="AMY1" s="465" t="s">
        <v>2109</v>
      </c>
      <c r="AMZ1" s="465" t="s">
        <v>2110</v>
      </c>
      <c r="ANA1" s="465" t="s">
        <v>2111</v>
      </c>
      <c r="ANB1" s="465" t="s">
        <v>2112</v>
      </c>
      <c r="ANC1" s="465" t="s">
        <v>2113</v>
      </c>
      <c r="AND1" s="465" t="s">
        <v>2114</v>
      </c>
      <c r="ANE1" s="465" t="s">
        <v>2115</v>
      </c>
      <c r="ANF1" s="465" t="s">
        <v>2116</v>
      </c>
      <c r="ANG1" s="465" t="s">
        <v>2117</v>
      </c>
      <c r="ANH1" s="465" t="s">
        <v>2118</v>
      </c>
      <c r="ANI1" s="465" t="s">
        <v>2119</v>
      </c>
      <c r="ANJ1" s="465" t="s">
        <v>2120</v>
      </c>
      <c r="ANK1" s="465" t="s">
        <v>2121</v>
      </c>
      <c r="ANL1" s="465" t="s">
        <v>2122</v>
      </c>
      <c r="ANM1" s="465" t="s">
        <v>2123</v>
      </c>
      <c r="ANN1" s="465" t="s">
        <v>2124</v>
      </c>
      <c r="ANO1" s="465" t="s">
        <v>2125</v>
      </c>
      <c r="ANP1" s="465" t="s">
        <v>2126</v>
      </c>
      <c r="ANQ1" s="465" t="s">
        <v>2127</v>
      </c>
      <c r="ANR1" s="465" t="s">
        <v>2128</v>
      </c>
      <c r="ANS1" s="465" t="s">
        <v>2129</v>
      </c>
      <c r="ANT1" s="465" t="s">
        <v>2130</v>
      </c>
      <c r="ANU1" s="465" t="s">
        <v>2131</v>
      </c>
      <c r="ANV1" s="465" t="s">
        <v>2132</v>
      </c>
      <c r="ANW1" s="465" t="s">
        <v>2133</v>
      </c>
      <c r="ANX1" s="465" t="s">
        <v>2134</v>
      </c>
      <c r="ANY1" s="465" t="s">
        <v>2135</v>
      </c>
      <c r="ANZ1" s="465" t="s">
        <v>2136</v>
      </c>
      <c r="AOA1" s="465" t="s">
        <v>2137</v>
      </c>
      <c r="AOB1" s="465" t="s">
        <v>2138</v>
      </c>
      <c r="AOC1" s="465" t="s">
        <v>2139</v>
      </c>
      <c r="AOD1" s="465" t="s">
        <v>2140</v>
      </c>
      <c r="AOE1" s="465" t="s">
        <v>2141</v>
      </c>
      <c r="AOF1" s="465" t="s">
        <v>2142</v>
      </c>
      <c r="AOG1" s="465" t="s">
        <v>2143</v>
      </c>
      <c r="AOH1" s="465" t="s">
        <v>2144</v>
      </c>
      <c r="AOI1" s="465" t="s">
        <v>2145</v>
      </c>
      <c r="AOJ1" s="465" t="s">
        <v>2146</v>
      </c>
      <c r="AOK1" s="465" t="s">
        <v>2147</v>
      </c>
      <c r="AOL1" s="465" t="s">
        <v>2148</v>
      </c>
      <c r="AOM1" s="465" t="s">
        <v>2149</v>
      </c>
      <c r="AON1" s="465" t="s">
        <v>2150</v>
      </c>
      <c r="AOO1" s="465" t="s">
        <v>2151</v>
      </c>
      <c r="AOP1" s="465" t="s">
        <v>2152</v>
      </c>
      <c r="AOQ1" s="465" t="s">
        <v>2153</v>
      </c>
      <c r="AOR1" s="465" t="s">
        <v>2154</v>
      </c>
      <c r="AOS1" s="465" t="s">
        <v>2155</v>
      </c>
      <c r="AOT1" s="465" t="s">
        <v>2156</v>
      </c>
      <c r="AOU1" s="465" t="s">
        <v>2157</v>
      </c>
      <c r="AOV1" s="465" t="s">
        <v>2158</v>
      </c>
      <c r="AOW1" s="465" t="s">
        <v>2159</v>
      </c>
      <c r="AOX1" s="465" t="s">
        <v>2160</v>
      </c>
      <c r="AOY1" s="465" t="s">
        <v>2161</v>
      </c>
      <c r="AOZ1" s="465" t="s">
        <v>2162</v>
      </c>
      <c r="APA1" s="465" t="s">
        <v>2163</v>
      </c>
      <c r="APB1" s="465" t="s">
        <v>2164</v>
      </c>
      <c r="APC1" s="465" t="s">
        <v>2165</v>
      </c>
      <c r="APD1" s="465" t="s">
        <v>2166</v>
      </c>
      <c r="APE1" s="465" t="s">
        <v>2167</v>
      </c>
      <c r="APF1" s="465" t="s">
        <v>2168</v>
      </c>
      <c r="APG1" s="465" t="s">
        <v>2169</v>
      </c>
      <c r="APH1" s="465" t="s">
        <v>2170</v>
      </c>
      <c r="API1" s="465" t="s">
        <v>2171</v>
      </c>
      <c r="APJ1" s="465" t="s">
        <v>2172</v>
      </c>
      <c r="APK1" s="465" t="s">
        <v>2173</v>
      </c>
      <c r="APL1" s="465" t="s">
        <v>2174</v>
      </c>
      <c r="APM1" s="465" t="s">
        <v>2175</v>
      </c>
      <c r="APN1" s="465" t="s">
        <v>2176</v>
      </c>
      <c r="APO1" s="465" t="s">
        <v>2177</v>
      </c>
      <c r="APP1" s="465" t="s">
        <v>2178</v>
      </c>
      <c r="APQ1" s="465" t="s">
        <v>2179</v>
      </c>
      <c r="APR1" s="465" t="s">
        <v>2180</v>
      </c>
      <c r="APS1" s="465" t="s">
        <v>2181</v>
      </c>
      <c r="APT1" s="465" t="s">
        <v>2182</v>
      </c>
      <c r="APU1" s="465" t="s">
        <v>2183</v>
      </c>
      <c r="APV1" s="465" t="s">
        <v>2184</v>
      </c>
      <c r="APW1" s="465" t="s">
        <v>2185</v>
      </c>
      <c r="APX1" s="465" t="s">
        <v>2186</v>
      </c>
      <c r="APY1" s="465" t="s">
        <v>2187</v>
      </c>
      <c r="APZ1" s="465" t="s">
        <v>2188</v>
      </c>
      <c r="AQA1" s="465" t="s">
        <v>2189</v>
      </c>
      <c r="AQB1" s="465" t="s">
        <v>2190</v>
      </c>
      <c r="AQC1" s="465" t="s">
        <v>2191</v>
      </c>
      <c r="AQD1" s="465" t="s">
        <v>2192</v>
      </c>
      <c r="AQE1" s="465" t="s">
        <v>2193</v>
      </c>
      <c r="AQF1" s="465" t="s">
        <v>2194</v>
      </c>
      <c r="AQG1" s="465" t="s">
        <v>2195</v>
      </c>
      <c r="AQH1" s="465" t="s">
        <v>2196</v>
      </c>
      <c r="AQI1" s="465" t="s">
        <v>2197</v>
      </c>
      <c r="AQJ1" s="465" t="s">
        <v>2198</v>
      </c>
      <c r="AQK1" s="465" t="s">
        <v>2199</v>
      </c>
      <c r="AQL1" s="465" t="s">
        <v>2200</v>
      </c>
      <c r="AQM1" s="465" t="s">
        <v>2201</v>
      </c>
      <c r="AQN1" s="465" t="s">
        <v>2202</v>
      </c>
      <c r="AQO1" s="465" t="s">
        <v>2203</v>
      </c>
      <c r="AQP1" s="465" t="s">
        <v>2204</v>
      </c>
      <c r="AQQ1" s="465" t="s">
        <v>2205</v>
      </c>
      <c r="AQR1" s="465" t="s">
        <v>2206</v>
      </c>
      <c r="AQS1" s="465" t="s">
        <v>2207</v>
      </c>
      <c r="AQT1" s="465" t="s">
        <v>2208</v>
      </c>
      <c r="AQU1" s="465" t="s">
        <v>2209</v>
      </c>
      <c r="AQV1" s="465" t="s">
        <v>2210</v>
      </c>
      <c r="AQW1" s="465" t="s">
        <v>2211</v>
      </c>
      <c r="AQX1" s="465" t="s">
        <v>2212</v>
      </c>
      <c r="AQY1" s="465" t="s">
        <v>2213</v>
      </c>
      <c r="AQZ1" s="465" t="s">
        <v>2214</v>
      </c>
      <c r="ARA1" s="465" t="s">
        <v>2215</v>
      </c>
      <c r="ARB1" s="465" t="s">
        <v>2216</v>
      </c>
      <c r="ARC1" s="465" t="s">
        <v>2217</v>
      </c>
      <c r="ARD1" s="465" t="s">
        <v>2218</v>
      </c>
      <c r="ARE1" s="465" t="s">
        <v>2219</v>
      </c>
      <c r="ARF1" s="465" t="s">
        <v>2220</v>
      </c>
      <c r="ARG1" s="465" t="s">
        <v>2221</v>
      </c>
      <c r="ARH1" s="465" t="s">
        <v>2222</v>
      </c>
      <c r="ARI1" s="465" t="s">
        <v>2223</v>
      </c>
      <c r="ARJ1" s="465" t="s">
        <v>2224</v>
      </c>
      <c r="ARK1" s="465" t="s">
        <v>2225</v>
      </c>
      <c r="ARL1" s="465" t="s">
        <v>2226</v>
      </c>
      <c r="ARM1" s="465" t="s">
        <v>2227</v>
      </c>
      <c r="ARN1" s="465" t="s">
        <v>2228</v>
      </c>
      <c r="ARO1" s="465" t="s">
        <v>2229</v>
      </c>
      <c r="ARP1" s="465" t="s">
        <v>2230</v>
      </c>
      <c r="ARQ1" s="465" t="s">
        <v>2231</v>
      </c>
      <c r="ARR1" s="465" t="s">
        <v>2232</v>
      </c>
      <c r="ARS1" s="465" t="s">
        <v>2233</v>
      </c>
      <c r="ART1" s="465" t="s">
        <v>2234</v>
      </c>
      <c r="ARU1" s="465" t="s">
        <v>2235</v>
      </c>
      <c r="ARV1" s="465" t="s">
        <v>2236</v>
      </c>
      <c r="ARW1" s="465" t="s">
        <v>2237</v>
      </c>
      <c r="ARX1" s="465" t="s">
        <v>2238</v>
      </c>
      <c r="ARY1" s="465" t="s">
        <v>2239</v>
      </c>
      <c r="ARZ1" s="465" t="s">
        <v>2240</v>
      </c>
      <c r="ASA1" s="465" t="s">
        <v>2241</v>
      </c>
      <c r="ASB1" s="465" t="s">
        <v>2242</v>
      </c>
      <c r="ASC1" s="465" t="s">
        <v>2243</v>
      </c>
      <c r="ASD1" s="465" t="s">
        <v>2244</v>
      </c>
      <c r="ASE1" s="465" t="s">
        <v>2245</v>
      </c>
      <c r="ASF1" s="465" t="s">
        <v>2246</v>
      </c>
      <c r="ASG1" s="465" t="s">
        <v>2247</v>
      </c>
      <c r="ASH1" s="465" t="s">
        <v>2248</v>
      </c>
      <c r="ASI1" s="465" t="s">
        <v>2249</v>
      </c>
      <c r="ASJ1" s="465" t="s">
        <v>2250</v>
      </c>
      <c r="ASK1" s="465" t="s">
        <v>2251</v>
      </c>
      <c r="ASL1" s="465" t="s">
        <v>2252</v>
      </c>
      <c r="ASM1" s="465" t="s">
        <v>2253</v>
      </c>
      <c r="ASN1" s="465" t="s">
        <v>2254</v>
      </c>
      <c r="ASO1" s="465" t="s">
        <v>2255</v>
      </c>
      <c r="ASP1" s="465" t="s">
        <v>2256</v>
      </c>
      <c r="ASQ1" s="465" t="s">
        <v>2257</v>
      </c>
      <c r="ASR1" s="465" t="s">
        <v>2258</v>
      </c>
      <c r="ASS1" s="465" t="s">
        <v>2259</v>
      </c>
      <c r="AST1" s="465" t="s">
        <v>2260</v>
      </c>
      <c r="ASU1" s="465" t="s">
        <v>2261</v>
      </c>
      <c r="ASV1" s="465" t="s">
        <v>2262</v>
      </c>
      <c r="ASW1" s="465" t="s">
        <v>2263</v>
      </c>
      <c r="ASX1" s="465" t="s">
        <v>2264</v>
      </c>
      <c r="ASY1" s="465" t="s">
        <v>2265</v>
      </c>
      <c r="ASZ1" s="465" t="s">
        <v>2266</v>
      </c>
      <c r="ATA1" s="465" t="s">
        <v>2267</v>
      </c>
      <c r="ATB1" s="465" t="s">
        <v>2268</v>
      </c>
      <c r="ATC1" s="465" t="s">
        <v>2269</v>
      </c>
      <c r="ATD1" s="465" t="s">
        <v>2270</v>
      </c>
      <c r="ATE1" s="465" t="s">
        <v>2271</v>
      </c>
      <c r="ATF1" s="465" t="s">
        <v>2272</v>
      </c>
      <c r="ATG1" s="465" t="s">
        <v>2273</v>
      </c>
      <c r="ATH1" s="465" t="s">
        <v>2274</v>
      </c>
      <c r="ATI1" s="465" t="s">
        <v>2275</v>
      </c>
      <c r="ATJ1" s="465" t="s">
        <v>2276</v>
      </c>
      <c r="ATK1" s="465" t="s">
        <v>2277</v>
      </c>
      <c r="ATL1" s="465" t="s">
        <v>2278</v>
      </c>
      <c r="ATM1" s="465" t="s">
        <v>2279</v>
      </c>
      <c r="ATN1" s="465" t="s">
        <v>2280</v>
      </c>
      <c r="ATO1" s="465" t="s">
        <v>2281</v>
      </c>
      <c r="ATP1" s="465" t="s">
        <v>2282</v>
      </c>
      <c r="ATQ1" s="465" t="s">
        <v>2283</v>
      </c>
      <c r="ATR1" s="465" t="s">
        <v>2284</v>
      </c>
      <c r="ATS1" s="465" t="s">
        <v>2285</v>
      </c>
      <c r="ATT1" s="465" t="s">
        <v>2286</v>
      </c>
      <c r="ATU1" s="465" t="s">
        <v>2287</v>
      </c>
      <c r="ATV1" s="465" t="s">
        <v>2288</v>
      </c>
      <c r="ATW1" s="465" t="s">
        <v>2289</v>
      </c>
      <c r="ATX1" s="465" t="s">
        <v>2290</v>
      </c>
      <c r="ATY1" s="465" t="s">
        <v>2291</v>
      </c>
      <c r="ATZ1" s="465" t="s">
        <v>2292</v>
      </c>
      <c r="AUA1" s="465" t="s">
        <v>2293</v>
      </c>
      <c r="AUB1" s="465" t="s">
        <v>2294</v>
      </c>
      <c r="AUC1" s="465" t="s">
        <v>2295</v>
      </c>
      <c r="AUD1" s="465" t="s">
        <v>2296</v>
      </c>
      <c r="AUE1" s="465" t="s">
        <v>2297</v>
      </c>
      <c r="AUF1" s="465" t="s">
        <v>2298</v>
      </c>
      <c r="AUG1" s="465" t="s">
        <v>2299</v>
      </c>
      <c r="AUH1" s="465" t="s">
        <v>2300</v>
      </c>
      <c r="AUI1" s="465" t="s">
        <v>2301</v>
      </c>
      <c r="AUJ1" s="465" t="s">
        <v>2302</v>
      </c>
      <c r="AUK1" s="465" t="s">
        <v>2303</v>
      </c>
      <c r="AUL1" s="465" t="s">
        <v>2304</v>
      </c>
      <c r="AUM1" s="465" t="s">
        <v>2305</v>
      </c>
      <c r="AUN1" s="465" t="s">
        <v>2306</v>
      </c>
      <c r="AUO1" s="465" t="s">
        <v>2307</v>
      </c>
      <c r="AUP1" s="465" t="s">
        <v>2308</v>
      </c>
      <c r="AUQ1" s="465" t="s">
        <v>2309</v>
      </c>
      <c r="AUR1" s="465" t="s">
        <v>2310</v>
      </c>
      <c r="AUS1" s="465" t="s">
        <v>2311</v>
      </c>
      <c r="AUT1" s="465" t="s">
        <v>2312</v>
      </c>
      <c r="AUU1" s="465" t="s">
        <v>2313</v>
      </c>
      <c r="AUV1" s="465" t="s">
        <v>2314</v>
      </c>
      <c r="AUW1" s="465" t="s">
        <v>2315</v>
      </c>
      <c r="AUX1" s="465" t="s">
        <v>2316</v>
      </c>
      <c r="AUY1" s="465" t="s">
        <v>2317</v>
      </c>
      <c r="AUZ1" s="465" t="s">
        <v>2318</v>
      </c>
      <c r="AVA1" s="465" t="s">
        <v>2319</v>
      </c>
      <c r="AVB1" s="465" t="s">
        <v>2320</v>
      </c>
      <c r="AVC1" s="465" t="s">
        <v>2321</v>
      </c>
      <c r="AVD1" s="465" t="s">
        <v>2322</v>
      </c>
      <c r="AVE1" s="465" t="s">
        <v>2323</v>
      </c>
      <c r="AVF1" s="465" t="s">
        <v>2324</v>
      </c>
      <c r="AVG1" s="465" t="s">
        <v>2325</v>
      </c>
      <c r="AVH1" s="465" t="s">
        <v>2326</v>
      </c>
      <c r="AVI1" s="465" t="s">
        <v>2327</v>
      </c>
      <c r="AVJ1" s="465" t="s">
        <v>2328</v>
      </c>
      <c r="AVK1" s="465" t="s">
        <v>2329</v>
      </c>
      <c r="AVL1" s="465" t="s">
        <v>2330</v>
      </c>
      <c r="AVM1" s="465" t="s">
        <v>2331</v>
      </c>
      <c r="AVN1" s="465" t="s">
        <v>2332</v>
      </c>
      <c r="AVO1" s="465" t="s">
        <v>2333</v>
      </c>
      <c r="AVP1" s="465" t="s">
        <v>2334</v>
      </c>
      <c r="AVQ1" s="465" t="s">
        <v>2335</v>
      </c>
      <c r="AVR1" s="465" t="s">
        <v>2336</v>
      </c>
      <c r="AVS1" s="465" t="s">
        <v>2337</v>
      </c>
      <c r="AVT1" s="465" t="s">
        <v>2338</v>
      </c>
      <c r="AVU1" s="465" t="s">
        <v>2339</v>
      </c>
      <c r="AVV1" s="465" t="s">
        <v>2340</v>
      </c>
      <c r="AVW1" s="465" t="s">
        <v>2341</v>
      </c>
      <c r="AVX1" s="465" t="s">
        <v>2342</v>
      </c>
      <c r="AVY1" s="465" t="s">
        <v>2343</v>
      </c>
      <c r="AVZ1" s="465" t="s">
        <v>2344</v>
      </c>
      <c r="AWA1" s="465" t="s">
        <v>2345</v>
      </c>
      <c r="AWB1" s="465" t="s">
        <v>2346</v>
      </c>
      <c r="AWC1" s="465" t="s">
        <v>2347</v>
      </c>
      <c r="AWD1" s="465" t="s">
        <v>2348</v>
      </c>
      <c r="AWE1" s="465" t="s">
        <v>2349</v>
      </c>
      <c r="AWF1" s="465" t="s">
        <v>2350</v>
      </c>
      <c r="AWG1" s="465" t="s">
        <v>2351</v>
      </c>
      <c r="AWH1" s="465" t="s">
        <v>2352</v>
      </c>
      <c r="AWI1" s="465" t="s">
        <v>2353</v>
      </c>
      <c r="AWJ1" s="465" t="s">
        <v>2354</v>
      </c>
      <c r="AWK1" s="465" t="s">
        <v>2355</v>
      </c>
      <c r="AWL1" s="465" t="s">
        <v>2356</v>
      </c>
      <c r="AWM1" s="465" t="s">
        <v>2357</v>
      </c>
      <c r="AWN1" s="465" t="s">
        <v>2358</v>
      </c>
      <c r="AWO1" s="465" t="s">
        <v>2359</v>
      </c>
      <c r="AWP1" s="465" t="s">
        <v>2360</v>
      </c>
      <c r="AWQ1" s="465" t="s">
        <v>2361</v>
      </c>
      <c r="AWR1" s="465" t="s">
        <v>2362</v>
      </c>
      <c r="AWS1" s="465" t="s">
        <v>2363</v>
      </c>
      <c r="AWT1" s="465" t="s">
        <v>2364</v>
      </c>
      <c r="AWU1" s="465" t="s">
        <v>2365</v>
      </c>
      <c r="AWV1" s="465" t="s">
        <v>2366</v>
      </c>
      <c r="AWW1" s="465" t="s">
        <v>2367</v>
      </c>
      <c r="AWX1" s="465" t="s">
        <v>2368</v>
      </c>
      <c r="AWY1" s="465" t="s">
        <v>2369</v>
      </c>
      <c r="AWZ1" s="465" t="s">
        <v>2370</v>
      </c>
      <c r="AXA1" s="465" t="s">
        <v>2371</v>
      </c>
      <c r="AXB1" s="465" t="s">
        <v>2372</v>
      </c>
      <c r="AXC1" s="465" t="s">
        <v>2373</v>
      </c>
      <c r="AXD1" s="465" t="s">
        <v>2374</v>
      </c>
      <c r="AXE1" s="465" t="s">
        <v>2375</v>
      </c>
      <c r="AXF1" s="465" t="s">
        <v>2376</v>
      </c>
      <c r="AXG1" s="465" t="s">
        <v>2377</v>
      </c>
      <c r="AXH1" s="465" t="s">
        <v>2378</v>
      </c>
      <c r="AXI1" s="465" t="s">
        <v>2379</v>
      </c>
      <c r="AXJ1" s="465" t="s">
        <v>2380</v>
      </c>
      <c r="AXK1" s="465" t="s">
        <v>2381</v>
      </c>
      <c r="AXL1" s="465" t="s">
        <v>2382</v>
      </c>
      <c r="AXM1" s="465" t="s">
        <v>2383</v>
      </c>
      <c r="AXN1" s="465" t="s">
        <v>2384</v>
      </c>
      <c r="AXO1" s="465" t="s">
        <v>2385</v>
      </c>
      <c r="AXP1" s="465" t="s">
        <v>2386</v>
      </c>
      <c r="AXQ1" s="465" t="s">
        <v>2387</v>
      </c>
      <c r="AXR1" s="465" t="s">
        <v>2388</v>
      </c>
      <c r="AXS1" s="465" t="s">
        <v>2389</v>
      </c>
      <c r="AXT1" s="465" t="s">
        <v>2390</v>
      </c>
      <c r="AXU1" s="465" t="s">
        <v>2391</v>
      </c>
      <c r="AXV1" s="465" t="s">
        <v>2392</v>
      </c>
      <c r="AXW1" s="465" t="s">
        <v>2393</v>
      </c>
      <c r="AXX1" s="465" t="s">
        <v>2394</v>
      </c>
      <c r="AXY1" s="465" t="s">
        <v>2395</v>
      </c>
      <c r="AXZ1" s="465" t="s">
        <v>2396</v>
      </c>
      <c r="AYA1" s="465" t="s">
        <v>2397</v>
      </c>
      <c r="AYB1" s="465" t="s">
        <v>2398</v>
      </c>
      <c r="AYC1" s="465" t="s">
        <v>2399</v>
      </c>
      <c r="AYD1" s="465" t="s">
        <v>2400</v>
      </c>
      <c r="AYE1" s="465" t="s">
        <v>2401</v>
      </c>
      <c r="AYF1" s="465" t="s">
        <v>2402</v>
      </c>
      <c r="AYG1" s="465" t="s">
        <v>2403</v>
      </c>
      <c r="AYH1" s="465" t="s">
        <v>2404</v>
      </c>
      <c r="AYI1" s="465" t="s">
        <v>2405</v>
      </c>
      <c r="AYJ1" s="465" t="s">
        <v>2406</v>
      </c>
      <c r="AYK1" s="465" t="s">
        <v>2407</v>
      </c>
      <c r="AYL1" s="465" t="s">
        <v>2408</v>
      </c>
      <c r="AYM1" s="465" t="s">
        <v>2409</v>
      </c>
      <c r="AYN1" s="465" t="s">
        <v>2410</v>
      </c>
      <c r="AYO1" s="465" t="s">
        <v>2411</v>
      </c>
      <c r="AYP1" s="465" t="s">
        <v>2412</v>
      </c>
      <c r="AYQ1" s="465" t="s">
        <v>2413</v>
      </c>
      <c r="AYR1" s="465" t="s">
        <v>2414</v>
      </c>
      <c r="AYS1" s="465" t="s">
        <v>2415</v>
      </c>
      <c r="AYT1" s="465" t="s">
        <v>2416</v>
      </c>
      <c r="AYU1" s="465" t="s">
        <v>2417</v>
      </c>
      <c r="AYV1" s="465" t="s">
        <v>2418</v>
      </c>
      <c r="AYW1" s="465" t="s">
        <v>2419</v>
      </c>
      <c r="AYX1" s="465" t="s">
        <v>2420</v>
      </c>
      <c r="AYY1" s="465" t="s">
        <v>2421</v>
      </c>
      <c r="AYZ1" s="465" t="s">
        <v>2422</v>
      </c>
      <c r="AZA1" s="465" t="s">
        <v>2423</v>
      </c>
      <c r="AZB1" s="465" t="s">
        <v>2424</v>
      </c>
      <c r="AZC1" s="465" t="s">
        <v>2425</v>
      </c>
      <c r="AZD1" s="465" t="s">
        <v>2426</v>
      </c>
      <c r="AZE1" s="465" t="s">
        <v>2427</v>
      </c>
      <c r="AZF1" s="465" t="s">
        <v>2428</v>
      </c>
      <c r="AZG1" s="465" t="s">
        <v>2429</v>
      </c>
      <c r="AZH1" s="465" t="s">
        <v>2430</v>
      </c>
      <c r="AZI1" s="465" t="s">
        <v>2431</v>
      </c>
      <c r="AZJ1" s="465" t="s">
        <v>2432</v>
      </c>
      <c r="AZK1" s="465" t="s">
        <v>2433</v>
      </c>
      <c r="AZL1" s="465" t="s">
        <v>2434</v>
      </c>
      <c r="AZM1" s="465" t="s">
        <v>2435</v>
      </c>
      <c r="AZN1" s="465" t="s">
        <v>2436</v>
      </c>
      <c r="AZO1" s="465" t="s">
        <v>2437</v>
      </c>
      <c r="AZP1" s="465" t="s">
        <v>2438</v>
      </c>
      <c r="AZQ1" s="465" t="s">
        <v>2439</v>
      </c>
      <c r="AZR1" s="465" t="s">
        <v>2440</v>
      </c>
      <c r="AZS1" s="465" t="s">
        <v>2441</v>
      </c>
      <c r="AZT1" s="465" t="s">
        <v>2442</v>
      </c>
      <c r="AZU1" s="465" t="s">
        <v>2443</v>
      </c>
      <c r="AZV1" s="465" t="s">
        <v>2444</v>
      </c>
      <c r="AZW1" s="465" t="s">
        <v>2445</v>
      </c>
      <c r="AZX1" s="465" t="s">
        <v>2446</v>
      </c>
      <c r="AZY1" s="465" t="s">
        <v>2447</v>
      </c>
      <c r="AZZ1" s="465" t="s">
        <v>2448</v>
      </c>
      <c r="BAA1" s="465" t="s">
        <v>2449</v>
      </c>
      <c r="BAB1" s="465" t="s">
        <v>2450</v>
      </c>
      <c r="BAC1" s="465" t="s">
        <v>2451</v>
      </c>
      <c r="BAD1" s="465" t="s">
        <v>2452</v>
      </c>
      <c r="BAE1" s="465" t="s">
        <v>2453</v>
      </c>
      <c r="BAF1" s="465" t="s">
        <v>2454</v>
      </c>
      <c r="BAG1" s="465" t="s">
        <v>2455</v>
      </c>
      <c r="BAH1" s="465" t="s">
        <v>2456</v>
      </c>
      <c r="BAI1" s="465" t="s">
        <v>2457</v>
      </c>
      <c r="BAJ1" s="465" t="s">
        <v>2458</v>
      </c>
      <c r="BAK1" s="465" t="s">
        <v>2459</v>
      </c>
      <c r="BAL1" s="465" t="s">
        <v>2460</v>
      </c>
      <c r="BAM1" s="465" t="s">
        <v>2461</v>
      </c>
      <c r="BAN1" s="465" t="s">
        <v>2462</v>
      </c>
      <c r="BAO1" s="465" t="s">
        <v>2463</v>
      </c>
      <c r="BAP1" s="465" t="s">
        <v>2464</v>
      </c>
      <c r="BAQ1" s="465" t="s">
        <v>2465</v>
      </c>
      <c r="BAR1" s="465" t="s">
        <v>2466</v>
      </c>
      <c r="BAS1" s="465" t="s">
        <v>2467</v>
      </c>
      <c r="BAT1" s="465" t="s">
        <v>2468</v>
      </c>
      <c r="BAU1" s="465" t="s">
        <v>2469</v>
      </c>
      <c r="BAV1" s="465" t="s">
        <v>2470</v>
      </c>
      <c r="BAW1" s="465" t="s">
        <v>2471</v>
      </c>
      <c r="BAX1" s="465" t="s">
        <v>2472</v>
      </c>
      <c r="BAY1" s="465" t="s">
        <v>2473</v>
      </c>
      <c r="BAZ1" s="465" t="s">
        <v>2474</v>
      </c>
      <c r="BBA1" s="465" t="s">
        <v>2475</v>
      </c>
      <c r="BBB1" s="465" t="s">
        <v>2476</v>
      </c>
      <c r="BBC1" s="465" t="s">
        <v>2477</v>
      </c>
      <c r="BBD1" s="465" t="s">
        <v>2478</v>
      </c>
      <c r="BBE1" s="465" t="s">
        <v>2479</v>
      </c>
      <c r="BBF1" s="465" t="s">
        <v>2480</v>
      </c>
      <c r="BBG1" s="465" t="s">
        <v>2481</v>
      </c>
      <c r="BBH1" s="465" t="s">
        <v>2482</v>
      </c>
      <c r="BBI1" s="465" t="s">
        <v>2483</v>
      </c>
      <c r="BBJ1" s="465" t="s">
        <v>2484</v>
      </c>
      <c r="BBK1" s="465" t="s">
        <v>2485</v>
      </c>
      <c r="BBL1" s="465" t="s">
        <v>2486</v>
      </c>
      <c r="BBM1" s="465" t="s">
        <v>2487</v>
      </c>
      <c r="BBN1" s="465" t="s">
        <v>2488</v>
      </c>
      <c r="BBO1" s="465" t="s">
        <v>2489</v>
      </c>
      <c r="BBP1" s="465" t="s">
        <v>2490</v>
      </c>
      <c r="BBQ1" s="465" t="s">
        <v>2491</v>
      </c>
      <c r="BBR1" s="465" t="s">
        <v>2492</v>
      </c>
      <c r="BBS1" s="465" t="s">
        <v>2493</v>
      </c>
      <c r="BBT1" s="465" t="s">
        <v>2494</v>
      </c>
      <c r="BBU1" s="465" t="s">
        <v>2495</v>
      </c>
      <c r="BBV1" s="465" t="s">
        <v>2496</v>
      </c>
      <c r="BBW1" s="465" t="s">
        <v>2497</v>
      </c>
      <c r="BBX1" s="465" t="s">
        <v>2498</v>
      </c>
      <c r="BBY1" s="465" t="s">
        <v>2499</v>
      </c>
      <c r="BBZ1" s="465" t="s">
        <v>2500</v>
      </c>
      <c r="BCA1" s="465" t="s">
        <v>2501</v>
      </c>
      <c r="BCB1" s="465" t="s">
        <v>2502</v>
      </c>
      <c r="BCC1" s="465" t="s">
        <v>2503</v>
      </c>
      <c r="BCD1" s="465" t="s">
        <v>2504</v>
      </c>
      <c r="BCE1" s="465" t="s">
        <v>2505</v>
      </c>
      <c r="BCF1" s="465" t="s">
        <v>2506</v>
      </c>
      <c r="BCG1" s="465" t="s">
        <v>2507</v>
      </c>
      <c r="BCH1" s="465" t="s">
        <v>2508</v>
      </c>
      <c r="BCI1" s="465" t="s">
        <v>2509</v>
      </c>
      <c r="BCJ1" s="465" t="s">
        <v>2510</v>
      </c>
      <c r="BCK1" s="465" t="s">
        <v>2511</v>
      </c>
      <c r="BCL1" s="465" t="s">
        <v>2512</v>
      </c>
      <c r="BCM1" s="465" t="s">
        <v>2513</v>
      </c>
      <c r="BCN1" s="465" t="s">
        <v>2514</v>
      </c>
      <c r="BCO1" s="465" t="s">
        <v>2515</v>
      </c>
      <c r="BCP1" s="465" t="s">
        <v>2516</v>
      </c>
      <c r="BCQ1" s="465" t="s">
        <v>2517</v>
      </c>
      <c r="BCR1" s="465" t="s">
        <v>2518</v>
      </c>
      <c r="BCS1" s="465" t="s">
        <v>2519</v>
      </c>
      <c r="BCT1" s="465" t="s">
        <v>2520</v>
      </c>
      <c r="BCU1" s="465" t="s">
        <v>2521</v>
      </c>
      <c r="BCV1" s="465" t="s">
        <v>2522</v>
      </c>
      <c r="BCW1" s="465" t="s">
        <v>2523</v>
      </c>
      <c r="BCX1" s="465" t="s">
        <v>2524</v>
      </c>
      <c r="BCY1" s="465" t="s">
        <v>2525</v>
      </c>
      <c r="BCZ1" s="465" t="s">
        <v>2526</v>
      </c>
      <c r="BDA1" s="465" t="s">
        <v>2527</v>
      </c>
      <c r="BDB1" s="465" t="s">
        <v>2528</v>
      </c>
      <c r="BDC1" s="465" t="s">
        <v>2529</v>
      </c>
      <c r="BDD1" s="465" t="s">
        <v>2530</v>
      </c>
      <c r="BDE1" s="465" t="s">
        <v>2531</v>
      </c>
      <c r="BDF1" s="465" t="s">
        <v>2532</v>
      </c>
      <c r="BDG1" s="465" t="s">
        <v>2533</v>
      </c>
      <c r="BDH1" s="465" t="s">
        <v>2534</v>
      </c>
      <c r="BDI1" s="465" t="s">
        <v>2535</v>
      </c>
      <c r="BDJ1" s="465" t="s">
        <v>2536</v>
      </c>
      <c r="BDK1" s="465" t="s">
        <v>2537</v>
      </c>
      <c r="BDL1" s="465" t="s">
        <v>2538</v>
      </c>
      <c r="BDM1" s="465" t="s">
        <v>2539</v>
      </c>
      <c r="BDN1" s="465" t="s">
        <v>2540</v>
      </c>
      <c r="BDO1" s="465" t="s">
        <v>2541</v>
      </c>
      <c r="BDP1" s="465" t="s">
        <v>2542</v>
      </c>
      <c r="BDQ1" s="465" t="s">
        <v>2543</v>
      </c>
      <c r="BDR1" s="465" t="s">
        <v>2544</v>
      </c>
      <c r="BDS1" s="465" t="s">
        <v>2545</v>
      </c>
      <c r="BDT1" s="465" t="s">
        <v>2546</v>
      </c>
      <c r="BDU1" s="465" t="s">
        <v>2547</v>
      </c>
      <c r="BDV1" s="465" t="s">
        <v>2548</v>
      </c>
      <c r="BDW1" s="465" t="s">
        <v>2549</v>
      </c>
      <c r="BDX1" s="465" t="s">
        <v>2550</v>
      </c>
      <c r="BDY1" s="465" t="s">
        <v>2551</v>
      </c>
      <c r="BDZ1" s="465" t="s">
        <v>2552</v>
      </c>
      <c r="BEA1" s="465" t="s">
        <v>2553</v>
      </c>
      <c r="BEB1" s="465" t="s">
        <v>2554</v>
      </c>
      <c r="BEC1" s="465" t="s">
        <v>2555</v>
      </c>
      <c r="BED1" s="465" t="s">
        <v>2556</v>
      </c>
      <c r="BEE1" s="465" t="s">
        <v>2557</v>
      </c>
      <c r="BEF1" s="465" t="s">
        <v>2558</v>
      </c>
      <c r="BEG1" s="465" t="s">
        <v>2559</v>
      </c>
      <c r="BEH1" s="465" t="s">
        <v>2560</v>
      </c>
      <c r="BEI1" s="465" t="s">
        <v>2561</v>
      </c>
      <c r="BEJ1" s="465" t="s">
        <v>2562</v>
      </c>
      <c r="BEK1" s="465" t="s">
        <v>2563</v>
      </c>
      <c r="BEL1" s="465" t="s">
        <v>2564</v>
      </c>
      <c r="BEM1" s="465" t="s">
        <v>2565</v>
      </c>
      <c r="BEN1" s="465" t="s">
        <v>2566</v>
      </c>
      <c r="BEO1" s="465" t="s">
        <v>2567</v>
      </c>
      <c r="BEP1" s="465" t="s">
        <v>2568</v>
      </c>
      <c r="BEQ1" s="465" t="s">
        <v>2569</v>
      </c>
      <c r="BER1" s="465" t="s">
        <v>2570</v>
      </c>
      <c r="BES1" s="465" t="s">
        <v>2571</v>
      </c>
      <c r="BET1" s="465" t="s">
        <v>2572</v>
      </c>
      <c r="BEU1" s="465" t="s">
        <v>2573</v>
      </c>
      <c r="BEV1" s="465" t="s">
        <v>2574</v>
      </c>
      <c r="BEW1" s="465" t="s">
        <v>2575</v>
      </c>
      <c r="BEX1" s="465" t="s">
        <v>2576</v>
      </c>
      <c r="BEY1" s="465" t="s">
        <v>2577</v>
      </c>
      <c r="BEZ1" s="465" t="s">
        <v>2578</v>
      </c>
      <c r="BFA1" s="465" t="s">
        <v>2579</v>
      </c>
      <c r="BFB1" s="465" t="s">
        <v>2580</v>
      </c>
      <c r="BFC1" s="465" t="s">
        <v>2581</v>
      </c>
      <c r="BFD1" s="465" t="s">
        <v>2582</v>
      </c>
      <c r="BFE1" s="465" t="s">
        <v>2583</v>
      </c>
      <c r="BFF1" s="465" t="s">
        <v>2584</v>
      </c>
      <c r="BFG1" s="465" t="s">
        <v>2585</v>
      </c>
      <c r="BFH1" s="465" t="s">
        <v>2586</v>
      </c>
      <c r="BFI1" s="465" t="s">
        <v>2587</v>
      </c>
      <c r="BFJ1" s="465" t="s">
        <v>2588</v>
      </c>
      <c r="BFK1" s="465" t="s">
        <v>2589</v>
      </c>
      <c r="BFL1" s="465" t="s">
        <v>2590</v>
      </c>
      <c r="BFM1" s="465" t="s">
        <v>2591</v>
      </c>
      <c r="BFN1" s="465" t="s">
        <v>2592</v>
      </c>
      <c r="BFO1" s="465" t="s">
        <v>2593</v>
      </c>
      <c r="BFP1" s="465" t="s">
        <v>2594</v>
      </c>
      <c r="BFQ1" s="465" t="s">
        <v>2595</v>
      </c>
      <c r="BFR1" s="465" t="s">
        <v>2596</v>
      </c>
      <c r="BFS1" s="465" t="s">
        <v>2597</v>
      </c>
      <c r="BFT1" s="465" t="s">
        <v>2598</v>
      </c>
      <c r="BFU1" s="465" t="s">
        <v>2599</v>
      </c>
      <c r="BFV1" s="465" t="s">
        <v>2600</v>
      </c>
      <c r="BFW1" s="465" t="s">
        <v>2601</v>
      </c>
      <c r="BFX1" s="465" t="s">
        <v>2602</v>
      </c>
      <c r="BFY1" s="465" t="s">
        <v>2603</v>
      </c>
      <c r="BFZ1" s="465" t="s">
        <v>2604</v>
      </c>
      <c r="BGA1" s="465" t="s">
        <v>2605</v>
      </c>
      <c r="BGB1" s="465" t="s">
        <v>2606</v>
      </c>
      <c r="BGC1" s="465" t="s">
        <v>2607</v>
      </c>
      <c r="BGD1" s="465" t="s">
        <v>2608</v>
      </c>
      <c r="BGE1" s="465" t="s">
        <v>2609</v>
      </c>
      <c r="BGF1" s="465" t="s">
        <v>2610</v>
      </c>
      <c r="BGG1" s="465" t="s">
        <v>2611</v>
      </c>
      <c r="BGH1" s="465" t="s">
        <v>2612</v>
      </c>
      <c r="BGI1" s="465" t="s">
        <v>2613</v>
      </c>
      <c r="BGJ1" s="465" t="s">
        <v>2614</v>
      </c>
      <c r="BGK1" s="465" t="s">
        <v>2615</v>
      </c>
      <c r="BGL1" s="465" t="s">
        <v>2616</v>
      </c>
      <c r="BGM1" s="465" t="s">
        <v>2617</v>
      </c>
      <c r="BGN1" s="465" t="s">
        <v>2618</v>
      </c>
      <c r="BGO1" s="465" t="s">
        <v>2619</v>
      </c>
      <c r="BGP1" s="465" t="s">
        <v>2620</v>
      </c>
      <c r="BGQ1" s="465" t="s">
        <v>2621</v>
      </c>
      <c r="BGR1" s="465" t="s">
        <v>2622</v>
      </c>
      <c r="BGS1" s="465" t="s">
        <v>2623</v>
      </c>
      <c r="BGT1" s="465" t="s">
        <v>2624</v>
      </c>
      <c r="BGU1" s="465" t="s">
        <v>2625</v>
      </c>
      <c r="BGV1" s="465" t="s">
        <v>2626</v>
      </c>
      <c r="BGW1" s="465" t="s">
        <v>2627</v>
      </c>
      <c r="BGX1" s="465" t="s">
        <v>2628</v>
      </c>
      <c r="BGY1" s="465" t="s">
        <v>2629</v>
      </c>
      <c r="BGZ1" s="465" t="s">
        <v>2630</v>
      </c>
      <c r="BHA1" s="465" t="s">
        <v>2631</v>
      </c>
      <c r="BHB1" s="465" t="s">
        <v>2632</v>
      </c>
      <c r="BHC1" s="465" t="s">
        <v>2633</v>
      </c>
      <c r="BHD1" s="465" t="s">
        <v>2634</v>
      </c>
      <c r="BHE1" s="465" t="s">
        <v>2635</v>
      </c>
      <c r="BHF1" s="465" t="s">
        <v>2636</v>
      </c>
      <c r="BHG1" s="465" t="s">
        <v>2637</v>
      </c>
      <c r="BHH1" s="465" t="s">
        <v>2638</v>
      </c>
      <c r="BHI1" s="465" t="s">
        <v>2639</v>
      </c>
      <c r="BHJ1" s="465" t="s">
        <v>2640</v>
      </c>
      <c r="BHK1" s="465" t="s">
        <v>2641</v>
      </c>
      <c r="BHL1" s="465" t="s">
        <v>2642</v>
      </c>
      <c r="BHM1" s="465" t="s">
        <v>2643</v>
      </c>
      <c r="BHN1" s="465" t="s">
        <v>2644</v>
      </c>
      <c r="BHO1" s="465" t="s">
        <v>2645</v>
      </c>
      <c r="BHP1" s="465" t="s">
        <v>2646</v>
      </c>
      <c r="BHQ1" s="465" t="s">
        <v>2647</v>
      </c>
      <c r="BHR1" s="465" t="s">
        <v>2648</v>
      </c>
      <c r="BHS1" s="465" t="s">
        <v>2649</v>
      </c>
      <c r="BHT1" s="465" t="s">
        <v>2650</v>
      </c>
      <c r="BHU1" s="465" t="s">
        <v>2651</v>
      </c>
      <c r="BHV1" s="465" t="s">
        <v>2652</v>
      </c>
      <c r="BHW1" s="465" t="s">
        <v>2653</v>
      </c>
      <c r="BHX1" s="465" t="s">
        <v>2654</v>
      </c>
      <c r="BHY1" s="465" t="s">
        <v>2655</v>
      </c>
      <c r="BHZ1" s="465" t="s">
        <v>2656</v>
      </c>
      <c r="BIA1" s="465" t="s">
        <v>2657</v>
      </c>
      <c r="BIB1" s="465" t="s">
        <v>2658</v>
      </c>
      <c r="BIC1" s="465" t="s">
        <v>2659</v>
      </c>
      <c r="BID1" s="465" t="s">
        <v>2660</v>
      </c>
      <c r="BIE1" s="465" t="s">
        <v>2661</v>
      </c>
      <c r="BIF1" s="465" t="s">
        <v>2662</v>
      </c>
      <c r="BIG1" s="465" t="s">
        <v>2663</v>
      </c>
      <c r="BIH1" s="465" t="s">
        <v>2664</v>
      </c>
      <c r="BII1" s="465" t="s">
        <v>2665</v>
      </c>
      <c r="BIJ1" s="465" t="s">
        <v>2666</v>
      </c>
      <c r="BIK1" s="465" t="s">
        <v>2667</v>
      </c>
      <c r="BIL1" s="465" t="s">
        <v>2668</v>
      </c>
      <c r="BIM1" s="465" t="s">
        <v>2669</v>
      </c>
      <c r="BIN1" s="465" t="s">
        <v>2670</v>
      </c>
      <c r="BIO1" s="465" t="s">
        <v>2671</v>
      </c>
      <c r="BIP1" s="465" t="s">
        <v>2672</v>
      </c>
      <c r="BIQ1" s="465" t="s">
        <v>2673</v>
      </c>
      <c r="BIR1" s="465" t="s">
        <v>2674</v>
      </c>
      <c r="BIS1" s="465" t="s">
        <v>2675</v>
      </c>
      <c r="BIT1" s="465" t="s">
        <v>2676</v>
      </c>
      <c r="BIU1" s="465" t="s">
        <v>2677</v>
      </c>
      <c r="BIV1" s="465" t="s">
        <v>2678</v>
      </c>
      <c r="BIW1" s="465" t="s">
        <v>2679</v>
      </c>
      <c r="BIX1" s="465" t="s">
        <v>2680</v>
      </c>
      <c r="BIY1" s="465" t="s">
        <v>2681</v>
      </c>
      <c r="BIZ1" s="465" t="s">
        <v>2682</v>
      </c>
      <c r="BJA1" s="465" t="s">
        <v>2683</v>
      </c>
      <c r="BJB1" s="465" t="s">
        <v>2684</v>
      </c>
      <c r="BJC1" s="465" t="s">
        <v>2685</v>
      </c>
      <c r="BJD1" s="465" t="s">
        <v>2686</v>
      </c>
      <c r="BJE1" s="465" t="s">
        <v>2687</v>
      </c>
      <c r="BJF1" s="465" t="s">
        <v>2688</v>
      </c>
      <c r="BJG1" s="465" t="s">
        <v>2689</v>
      </c>
      <c r="BJH1" s="465" t="s">
        <v>2690</v>
      </c>
      <c r="BJI1" s="465" t="s">
        <v>2691</v>
      </c>
      <c r="BJJ1" s="465" t="s">
        <v>2692</v>
      </c>
      <c r="BJK1" s="465" t="s">
        <v>2693</v>
      </c>
      <c r="BJL1" s="465" t="s">
        <v>2694</v>
      </c>
      <c r="BJM1" s="465" t="s">
        <v>2695</v>
      </c>
      <c r="BJN1" s="465" t="s">
        <v>2696</v>
      </c>
      <c r="BJO1" s="465" t="s">
        <v>2697</v>
      </c>
      <c r="BJP1" s="465" t="s">
        <v>2698</v>
      </c>
      <c r="BJQ1" s="465" t="s">
        <v>2699</v>
      </c>
      <c r="BJR1" s="465" t="s">
        <v>2700</v>
      </c>
      <c r="BJS1" s="465" t="s">
        <v>2701</v>
      </c>
      <c r="BJT1" s="465" t="s">
        <v>2702</v>
      </c>
      <c r="BJU1" s="465" t="s">
        <v>2703</v>
      </c>
      <c r="BJV1" s="465" t="s">
        <v>2704</v>
      </c>
      <c r="BJW1" s="465" t="s">
        <v>2705</v>
      </c>
      <c r="BJX1" s="465" t="s">
        <v>2706</v>
      </c>
      <c r="BJY1" s="465" t="s">
        <v>2707</v>
      </c>
      <c r="BJZ1" s="465" t="s">
        <v>2708</v>
      </c>
      <c r="BKA1" s="465" t="s">
        <v>2709</v>
      </c>
      <c r="BKB1" s="465" t="s">
        <v>2710</v>
      </c>
      <c r="BKC1" s="465" t="s">
        <v>2711</v>
      </c>
      <c r="BKD1" s="465" t="s">
        <v>2712</v>
      </c>
      <c r="BKE1" s="465" t="s">
        <v>2713</v>
      </c>
      <c r="BKF1" s="465" t="s">
        <v>2714</v>
      </c>
      <c r="BKG1" s="465" t="s">
        <v>2715</v>
      </c>
      <c r="BKH1" s="465" t="s">
        <v>2716</v>
      </c>
      <c r="BKI1" s="465" t="s">
        <v>2717</v>
      </c>
      <c r="BKJ1" s="465" t="s">
        <v>2718</v>
      </c>
      <c r="BKK1" s="465" t="s">
        <v>2719</v>
      </c>
      <c r="BKL1" s="465" t="s">
        <v>2720</v>
      </c>
      <c r="BKM1" s="465" t="s">
        <v>2721</v>
      </c>
      <c r="BKN1" s="465" t="s">
        <v>2722</v>
      </c>
      <c r="BKO1" s="465" t="s">
        <v>2723</v>
      </c>
      <c r="BKP1" s="465" t="s">
        <v>2724</v>
      </c>
      <c r="BKQ1" s="465" t="s">
        <v>2725</v>
      </c>
      <c r="BKR1" s="465" t="s">
        <v>2726</v>
      </c>
      <c r="BKS1" s="465" t="s">
        <v>2727</v>
      </c>
      <c r="BKT1" s="465" t="s">
        <v>2728</v>
      </c>
      <c r="BKU1" s="465" t="s">
        <v>2729</v>
      </c>
      <c r="BKV1" s="465" t="s">
        <v>2730</v>
      </c>
      <c r="BKW1" s="465" t="s">
        <v>2731</v>
      </c>
      <c r="BKX1" s="465" t="s">
        <v>2732</v>
      </c>
      <c r="BKY1" s="465" t="s">
        <v>2733</v>
      </c>
      <c r="BKZ1" s="465" t="s">
        <v>2734</v>
      </c>
      <c r="BLA1" s="465" t="s">
        <v>2735</v>
      </c>
      <c r="BLB1" s="465" t="s">
        <v>2736</v>
      </c>
      <c r="BLC1" s="465" t="s">
        <v>2737</v>
      </c>
      <c r="BLD1" s="465" t="s">
        <v>2738</v>
      </c>
      <c r="BLE1" s="465" t="s">
        <v>2739</v>
      </c>
      <c r="BLF1" s="465" t="s">
        <v>2740</v>
      </c>
      <c r="BLG1" s="465" t="s">
        <v>2741</v>
      </c>
      <c r="BLH1" s="465" t="s">
        <v>2742</v>
      </c>
      <c r="BLI1" s="465" t="s">
        <v>2743</v>
      </c>
      <c r="BLJ1" s="465" t="s">
        <v>2744</v>
      </c>
      <c r="BLK1" s="465" t="s">
        <v>2745</v>
      </c>
      <c r="BLL1" s="465" t="s">
        <v>2746</v>
      </c>
      <c r="BLM1" s="465" t="s">
        <v>2747</v>
      </c>
      <c r="BLN1" s="465" t="s">
        <v>2748</v>
      </c>
      <c r="BLO1" s="465" t="s">
        <v>2749</v>
      </c>
      <c r="BLP1" s="465" t="s">
        <v>2750</v>
      </c>
      <c r="BLQ1" s="465" t="s">
        <v>2751</v>
      </c>
      <c r="BLR1" s="465" t="s">
        <v>2752</v>
      </c>
      <c r="BLS1" s="465" t="s">
        <v>2753</v>
      </c>
      <c r="BLT1" s="465" t="s">
        <v>2754</v>
      </c>
      <c r="BLU1" s="465" t="s">
        <v>2755</v>
      </c>
      <c r="BLV1" s="465" t="s">
        <v>2756</v>
      </c>
      <c r="BLW1" s="465" t="s">
        <v>2757</v>
      </c>
      <c r="BLX1" s="465" t="s">
        <v>2758</v>
      </c>
      <c r="BLY1" s="465" t="s">
        <v>2759</v>
      </c>
      <c r="BLZ1" s="465" t="s">
        <v>2760</v>
      </c>
      <c r="BMA1" s="465" t="s">
        <v>2761</v>
      </c>
      <c r="BMB1" s="465" t="s">
        <v>2762</v>
      </c>
      <c r="BMC1" s="465" t="s">
        <v>2763</v>
      </c>
      <c r="BMD1" s="465" t="s">
        <v>2764</v>
      </c>
      <c r="BME1" s="465" t="s">
        <v>2765</v>
      </c>
      <c r="BMF1" s="465" t="s">
        <v>2766</v>
      </c>
      <c r="BMG1" s="465" t="s">
        <v>2767</v>
      </c>
      <c r="BMH1" s="465" t="s">
        <v>2768</v>
      </c>
      <c r="BMI1" s="465" t="s">
        <v>2769</v>
      </c>
      <c r="BMJ1" s="465" t="s">
        <v>2770</v>
      </c>
      <c r="BMK1" s="465" t="s">
        <v>2771</v>
      </c>
      <c r="BML1" s="465" t="s">
        <v>2772</v>
      </c>
      <c r="BMM1" s="465" t="s">
        <v>2773</v>
      </c>
      <c r="BMN1" s="465" t="s">
        <v>2774</v>
      </c>
      <c r="BMO1" s="465" t="s">
        <v>2775</v>
      </c>
      <c r="BMP1" s="465" t="s">
        <v>2776</v>
      </c>
      <c r="BMQ1" s="465" t="s">
        <v>2777</v>
      </c>
      <c r="BMR1" s="465" t="s">
        <v>2778</v>
      </c>
      <c r="BMS1" s="465" t="s">
        <v>2779</v>
      </c>
      <c r="BMT1" s="465" t="s">
        <v>2780</v>
      </c>
      <c r="BMU1" s="465" t="s">
        <v>2781</v>
      </c>
      <c r="BMV1" s="465" t="s">
        <v>2782</v>
      </c>
      <c r="BMW1" s="465" t="s">
        <v>2783</v>
      </c>
      <c r="BMX1" s="465" t="s">
        <v>2784</v>
      </c>
      <c r="BMY1" s="465" t="s">
        <v>2785</v>
      </c>
      <c r="BMZ1" s="465" t="s">
        <v>2786</v>
      </c>
      <c r="BNA1" s="465" t="s">
        <v>2787</v>
      </c>
      <c r="BNB1" s="465" t="s">
        <v>2788</v>
      </c>
      <c r="BNC1" s="465" t="s">
        <v>2789</v>
      </c>
      <c r="BND1" s="465" t="s">
        <v>2790</v>
      </c>
      <c r="BNE1" s="465" t="s">
        <v>2791</v>
      </c>
      <c r="BNF1" s="465" t="s">
        <v>2792</v>
      </c>
      <c r="BNG1" s="465" t="s">
        <v>2793</v>
      </c>
      <c r="BNH1" s="465" t="s">
        <v>2794</v>
      </c>
      <c r="BNI1" s="465" t="s">
        <v>2795</v>
      </c>
      <c r="BNJ1" s="465" t="s">
        <v>2796</v>
      </c>
      <c r="BNK1" s="465" t="s">
        <v>2797</v>
      </c>
      <c r="BNL1" s="465" t="s">
        <v>2798</v>
      </c>
      <c r="BNM1" s="465" t="s">
        <v>2799</v>
      </c>
      <c r="BNN1" s="465" t="s">
        <v>2800</v>
      </c>
      <c r="BNO1" s="465" t="s">
        <v>2801</v>
      </c>
      <c r="BNP1" s="465" t="s">
        <v>2802</v>
      </c>
      <c r="BNQ1" s="465" t="s">
        <v>2803</v>
      </c>
      <c r="BNR1" s="465" t="s">
        <v>2804</v>
      </c>
      <c r="BNS1" s="465" t="s">
        <v>2805</v>
      </c>
      <c r="BNT1" s="465" t="s">
        <v>2806</v>
      </c>
      <c r="BNU1" s="465" t="s">
        <v>2807</v>
      </c>
      <c r="BNV1" s="465" t="s">
        <v>2808</v>
      </c>
      <c r="BNW1" s="465" t="s">
        <v>2809</v>
      </c>
      <c r="BNX1" s="465" t="s">
        <v>2810</v>
      </c>
      <c r="BNY1" s="465" t="s">
        <v>2811</v>
      </c>
      <c r="BNZ1" s="465" t="s">
        <v>2812</v>
      </c>
      <c r="BOA1" s="465" t="s">
        <v>2813</v>
      </c>
      <c r="BOB1" s="465" t="s">
        <v>2814</v>
      </c>
      <c r="BOC1" s="465" t="s">
        <v>2815</v>
      </c>
      <c r="BOD1" s="465" t="s">
        <v>2816</v>
      </c>
      <c r="BOE1" s="465" t="s">
        <v>2817</v>
      </c>
      <c r="BOF1" s="465" t="s">
        <v>2818</v>
      </c>
      <c r="BOG1" s="465" t="s">
        <v>2819</v>
      </c>
      <c r="BOH1" s="465" t="s">
        <v>2820</v>
      </c>
      <c r="BOI1" s="465" t="s">
        <v>2821</v>
      </c>
      <c r="BOJ1" s="465" t="s">
        <v>2822</v>
      </c>
      <c r="BOK1" s="465" t="s">
        <v>2823</v>
      </c>
      <c r="BOL1" s="465" t="s">
        <v>2824</v>
      </c>
      <c r="BOM1" s="465" t="s">
        <v>2825</v>
      </c>
      <c r="BON1" s="465" t="s">
        <v>2826</v>
      </c>
      <c r="BOO1" s="465" t="s">
        <v>2827</v>
      </c>
      <c r="BOP1" s="465" t="s">
        <v>2828</v>
      </c>
      <c r="BOQ1" s="465" t="s">
        <v>2829</v>
      </c>
      <c r="BOR1" s="465" t="s">
        <v>2830</v>
      </c>
      <c r="BOS1" s="465" t="s">
        <v>2831</v>
      </c>
      <c r="BOT1" s="465" t="s">
        <v>2832</v>
      </c>
      <c r="BOU1" s="465" t="s">
        <v>2833</v>
      </c>
      <c r="BOV1" s="465" t="s">
        <v>2834</v>
      </c>
      <c r="BOW1" s="465" t="s">
        <v>2835</v>
      </c>
      <c r="BOX1" s="465" t="s">
        <v>2836</v>
      </c>
      <c r="BOY1" s="465" t="s">
        <v>2837</v>
      </c>
      <c r="BOZ1" s="465" t="s">
        <v>2838</v>
      </c>
      <c r="BPA1" s="465" t="s">
        <v>2839</v>
      </c>
      <c r="BPB1" s="465" t="s">
        <v>2840</v>
      </c>
      <c r="BPC1" s="465" t="s">
        <v>2841</v>
      </c>
      <c r="BPD1" s="465" t="s">
        <v>2842</v>
      </c>
      <c r="BPE1" s="465" t="s">
        <v>2843</v>
      </c>
      <c r="BPF1" s="465" t="s">
        <v>2844</v>
      </c>
      <c r="BPG1" s="465" t="s">
        <v>2845</v>
      </c>
      <c r="BPH1" s="465" t="s">
        <v>2846</v>
      </c>
      <c r="BPI1" s="465" t="s">
        <v>2847</v>
      </c>
      <c r="BPJ1" s="465" t="s">
        <v>2848</v>
      </c>
      <c r="BPK1" s="465" t="s">
        <v>2849</v>
      </c>
      <c r="BPL1" s="465" t="s">
        <v>2850</v>
      </c>
      <c r="BPM1" s="465" t="s">
        <v>2851</v>
      </c>
      <c r="BPN1" s="465" t="s">
        <v>2852</v>
      </c>
      <c r="BPO1" s="465" t="s">
        <v>2853</v>
      </c>
      <c r="BPP1" s="465" t="s">
        <v>2854</v>
      </c>
      <c r="BPQ1" s="465" t="s">
        <v>2855</v>
      </c>
      <c r="BPR1" s="465" t="s">
        <v>2856</v>
      </c>
      <c r="BPS1" s="465" t="s">
        <v>2857</v>
      </c>
      <c r="BPT1" s="465" t="s">
        <v>2858</v>
      </c>
      <c r="BPU1" s="465" t="s">
        <v>2859</v>
      </c>
      <c r="BPV1" s="465" t="s">
        <v>2860</v>
      </c>
      <c r="BPW1" s="465" t="s">
        <v>2861</v>
      </c>
      <c r="BPX1" s="465" t="s">
        <v>2862</v>
      </c>
      <c r="BPY1" s="465" t="s">
        <v>2863</v>
      </c>
      <c r="BPZ1" s="465" t="s">
        <v>2864</v>
      </c>
      <c r="BQA1" s="465" t="s">
        <v>2865</v>
      </c>
      <c r="BQB1" s="465" t="s">
        <v>2866</v>
      </c>
      <c r="BQC1" s="465" t="s">
        <v>2867</v>
      </c>
      <c r="BQD1" s="465" t="s">
        <v>2868</v>
      </c>
      <c r="BQE1" s="465" t="s">
        <v>2869</v>
      </c>
      <c r="BQF1" s="465" t="s">
        <v>2870</v>
      </c>
      <c r="BQG1" s="465" t="s">
        <v>2871</v>
      </c>
      <c r="BQH1" s="465" t="s">
        <v>2872</v>
      </c>
      <c r="BQI1" s="465" t="s">
        <v>2873</v>
      </c>
      <c r="BQJ1" s="465" t="s">
        <v>2874</v>
      </c>
      <c r="BQK1" s="465" t="s">
        <v>2875</v>
      </c>
      <c r="BQL1" s="465" t="s">
        <v>2876</v>
      </c>
      <c r="BQM1" s="465" t="s">
        <v>2877</v>
      </c>
      <c r="BQN1" s="465" t="s">
        <v>2878</v>
      </c>
      <c r="BQO1" s="465" t="s">
        <v>2879</v>
      </c>
      <c r="BQP1" s="465" t="s">
        <v>2880</v>
      </c>
      <c r="BQQ1" s="465" t="s">
        <v>2881</v>
      </c>
      <c r="BQR1" s="465" t="s">
        <v>2882</v>
      </c>
      <c r="BQS1" s="465" t="s">
        <v>2883</v>
      </c>
      <c r="BQT1" s="465" t="s">
        <v>2884</v>
      </c>
      <c r="BQU1" s="465" t="s">
        <v>2885</v>
      </c>
      <c r="BQV1" s="465" t="s">
        <v>2886</v>
      </c>
      <c r="BQW1" s="465" t="s">
        <v>2887</v>
      </c>
      <c r="BQX1" s="465" t="s">
        <v>2888</v>
      </c>
      <c r="BQY1" s="465" t="s">
        <v>2889</v>
      </c>
      <c r="BQZ1" s="465" t="s">
        <v>2890</v>
      </c>
      <c r="BRA1" s="465" t="s">
        <v>2891</v>
      </c>
      <c r="BRB1" s="465" t="s">
        <v>2892</v>
      </c>
      <c r="BRC1" s="465" t="s">
        <v>2893</v>
      </c>
      <c r="BRD1" s="465" t="s">
        <v>2894</v>
      </c>
      <c r="BRE1" s="465" t="s">
        <v>2895</v>
      </c>
      <c r="BRF1" s="465" t="s">
        <v>2896</v>
      </c>
      <c r="BRG1" s="465" t="s">
        <v>2897</v>
      </c>
      <c r="BRH1" s="465" t="s">
        <v>2898</v>
      </c>
      <c r="BRI1" s="465" t="s">
        <v>2899</v>
      </c>
      <c r="BRJ1" s="465" t="s">
        <v>2900</v>
      </c>
      <c r="BRK1" s="465" t="s">
        <v>2901</v>
      </c>
      <c r="BRL1" s="465" t="s">
        <v>2902</v>
      </c>
      <c r="BRM1" s="465" t="s">
        <v>2903</v>
      </c>
      <c r="BRN1" s="465" t="s">
        <v>2904</v>
      </c>
      <c r="BRO1" s="465" t="s">
        <v>2905</v>
      </c>
      <c r="BRP1" s="465" t="s">
        <v>2906</v>
      </c>
      <c r="BRQ1" s="465" t="s">
        <v>2907</v>
      </c>
      <c r="BRR1" s="465" t="s">
        <v>2908</v>
      </c>
      <c r="BRS1" s="465" t="s">
        <v>2909</v>
      </c>
      <c r="BRT1" s="465" t="s">
        <v>2910</v>
      </c>
      <c r="BRU1" s="465" t="s">
        <v>2911</v>
      </c>
      <c r="BRV1" s="465" t="s">
        <v>2912</v>
      </c>
      <c r="BRW1" s="465" t="s">
        <v>2913</v>
      </c>
      <c r="BRX1" s="465" t="s">
        <v>2914</v>
      </c>
      <c r="BRY1" s="465" t="s">
        <v>2915</v>
      </c>
      <c r="BRZ1" s="465" t="s">
        <v>2916</v>
      </c>
      <c r="BSA1" s="465" t="s">
        <v>2917</v>
      </c>
      <c r="BSB1" s="465" t="s">
        <v>2918</v>
      </c>
      <c r="BSC1" s="465" t="s">
        <v>2919</v>
      </c>
      <c r="BSD1" s="465" t="s">
        <v>2920</v>
      </c>
      <c r="BSE1" s="465" t="s">
        <v>2921</v>
      </c>
      <c r="BSF1" s="465" t="s">
        <v>2922</v>
      </c>
      <c r="BSG1" s="465" t="s">
        <v>2923</v>
      </c>
      <c r="BSH1" s="465" t="s">
        <v>2924</v>
      </c>
      <c r="BSI1" s="465" t="s">
        <v>2925</v>
      </c>
      <c r="BSJ1" s="465" t="s">
        <v>2926</v>
      </c>
      <c r="BSK1" s="465" t="s">
        <v>2927</v>
      </c>
      <c r="BSL1" s="465" t="s">
        <v>2928</v>
      </c>
      <c r="BSM1" s="465" t="s">
        <v>2929</v>
      </c>
      <c r="BSN1" s="465" t="s">
        <v>2930</v>
      </c>
      <c r="BSO1" s="465" t="s">
        <v>2931</v>
      </c>
      <c r="BSP1" s="465" t="s">
        <v>2932</v>
      </c>
      <c r="BSQ1" s="465" t="s">
        <v>2933</v>
      </c>
      <c r="BSR1" s="465" t="s">
        <v>2934</v>
      </c>
      <c r="BSS1" s="465" t="s">
        <v>2935</v>
      </c>
      <c r="BST1" s="465" t="s">
        <v>2936</v>
      </c>
      <c r="BSU1" s="465" t="s">
        <v>2937</v>
      </c>
      <c r="BSV1" s="465" t="s">
        <v>2938</v>
      </c>
      <c r="BSW1" s="465" t="s">
        <v>2939</v>
      </c>
      <c r="BSX1" s="465" t="s">
        <v>2940</v>
      </c>
      <c r="BSY1" s="465" t="s">
        <v>2941</v>
      </c>
      <c r="BSZ1" s="465" t="s">
        <v>2942</v>
      </c>
      <c r="BTA1" s="465" t="s">
        <v>2943</v>
      </c>
      <c r="BTB1" s="465" t="s">
        <v>2944</v>
      </c>
      <c r="BTC1" s="465" t="s">
        <v>2945</v>
      </c>
      <c r="BTD1" s="465" t="s">
        <v>2946</v>
      </c>
      <c r="BTE1" s="465" t="s">
        <v>2947</v>
      </c>
      <c r="BTF1" s="465" t="s">
        <v>2948</v>
      </c>
      <c r="BTG1" s="465" t="s">
        <v>2949</v>
      </c>
      <c r="BTH1" s="465" t="s">
        <v>2950</v>
      </c>
      <c r="BTI1" s="465" t="s">
        <v>2951</v>
      </c>
      <c r="BTJ1" s="465" t="s">
        <v>2952</v>
      </c>
      <c r="BTK1" s="465" t="s">
        <v>2953</v>
      </c>
      <c r="BTL1" s="465" t="s">
        <v>2954</v>
      </c>
      <c r="BTM1" s="465" t="s">
        <v>2955</v>
      </c>
      <c r="BTN1" s="465" t="s">
        <v>2956</v>
      </c>
      <c r="BTO1" s="465" t="s">
        <v>2957</v>
      </c>
      <c r="BTP1" s="465" t="s">
        <v>2958</v>
      </c>
      <c r="BTQ1" s="465" t="s">
        <v>2959</v>
      </c>
      <c r="BTR1" s="465" t="s">
        <v>2960</v>
      </c>
      <c r="BTS1" s="465" t="s">
        <v>2961</v>
      </c>
      <c r="BTT1" s="465" t="s">
        <v>2962</v>
      </c>
      <c r="BTU1" s="465" t="s">
        <v>2963</v>
      </c>
      <c r="BTV1" s="465" t="s">
        <v>2964</v>
      </c>
      <c r="BTW1" s="465" t="s">
        <v>2965</v>
      </c>
      <c r="BTX1" s="465" t="s">
        <v>2966</v>
      </c>
      <c r="BTY1" s="465" t="s">
        <v>2967</v>
      </c>
      <c r="BTZ1" s="465" t="s">
        <v>2968</v>
      </c>
      <c r="BUA1" s="465" t="s">
        <v>2969</v>
      </c>
      <c r="BUB1" s="465" t="s">
        <v>2970</v>
      </c>
      <c r="BUC1" s="465" t="s">
        <v>2971</v>
      </c>
      <c r="BUD1" s="465" t="s">
        <v>2972</v>
      </c>
      <c r="BUE1" s="465" t="s">
        <v>2973</v>
      </c>
      <c r="BUF1" s="465" t="s">
        <v>2974</v>
      </c>
      <c r="BUG1" s="465" t="s">
        <v>2975</v>
      </c>
      <c r="BUH1" s="465" t="s">
        <v>2976</v>
      </c>
      <c r="BUI1" s="465" t="s">
        <v>2977</v>
      </c>
      <c r="BUJ1" s="465" t="s">
        <v>2978</v>
      </c>
      <c r="BUK1" s="465" t="s">
        <v>2979</v>
      </c>
      <c r="BUL1" s="465" t="s">
        <v>2980</v>
      </c>
      <c r="BUM1" s="465" t="s">
        <v>2981</v>
      </c>
      <c r="BUN1" s="465" t="s">
        <v>2982</v>
      </c>
      <c r="BUO1" s="465" t="s">
        <v>2983</v>
      </c>
      <c r="BUP1" s="465" t="s">
        <v>2984</v>
      </c>
      <c r="BUQ1" s="465" t="s">
        <v>2985</v>
      </c>
      <c r="BUR1" s="465" t="s">
        <v>2986</v>
      </c>
      <c r="BUS1" s="465" t="s">
        <v>2987</v>
      </c>
      <c r="BUT1" s="465" t="s">
        <v>2988</v>
      </c>
      <c r="BUU1" s="465" t="s">
        <v>2989</v>
      </c>
      <c r="BUV1" s="465" t="s">
        <v>2990</v>
      </c>
      <c r="BUW1" s="465" t="s">
        <v>2991</v>
      </c>
      <c r="BUX1" s="465" t="s">
        <v>2992</v>
      </c>
      <c r="BUY1" s="465" t="s">
        <v>2993</v>
      </c>
      <c r="BUZ1" s="465" t="s">
        <v>2994</v>
      </c>
      <c r="BVA1" s="465" t="s">
        <v>2995</v>
      </c>
      <c r="BVB1" s="465" t="s">
        <v>2996</v>
      </c>
      <c r="BVC1" s="465" t="s">
        <v>2997</v>
      </c>
      <c r="BVD1" s="465" t="s">
        <v>2998</v>
      </c>
      <c r="BVE1" s="465" t="s">
        <v>2999</v>
      </c>
      <c r="BVF1" s="465" t="s">
        <v>3000</v>
      </c>
      <c r="BVG1" s="465" t="s">
        <v>3001</v>
      </c>
      <c r="BVH1" s="465" t="s">
        <v>3002</v>
      </c>
      <c r="BVI1" s="465" t="s">
        <v>3003</v>
      </c>
      <c r="BVJ1" s="465" t="s">
        <v>3004</v>
      </c>
      <c r="BVK1" s="465" t="s">
        <v>3005</v>
      </c>
      <c r="BVL1" s="465" t="s">
        <v>3006</v>
      </c>
      <c r="BVM1" s="465" t="s">
        <v>3007</v>
      </c>
      <c r="BVN1" s="465" t="s">
        <v>3008</v>
      </c>
      <c r="BVO1" s="465" t="s">
        <v>3009</v>
      </c>
      <c r="BVP1" s="465" t="s">
        <v>3010</v>
      </c>
      <c r="BVQ1" s="465" t="s">
        <v>3011</v>
      </c>
      <c r="BVR1" s="465" t="s">
        <v>3012</v>
      </c>
      <c r="BVS1" s="465" t="s">
        <v>3013</v>
      </c>
      <c r="BVT1" s="465" t="s">
        <v>3014</v>
      </c>
      <c r="BVU1" s="465" t="s">
        <v>3015</v>
      </c>
      <c r="BVV1" s="465" t="s">
        <v>3016</v>
      </c>
      <c r="BVW1" s="465" t="s">
        <v>3017</v>
      </c>
      <c r="BVX1" s="465" t="s">
        <v>3018</v>
      </c>
      <c r="BVY1" s="465" t="s">
        <v>3019</v>
      </c>
      <c r="BVZ1" s="465" t="s">
        <v>3020</v>
      </c>
      <c r="BWA1" s="465" t="s">
        <v>3021</v>
      </c>
      <c r="BWB1" s="465" t="s">
        <v>3022</v>
      </c>
      <c r="BWC1" s="465" t="s">
        <v>3023</v>
      </c>
      <c r="BWD1" s="465" t="s">
        <v>3024</v>
      </c>
      <c r="BWE1" s="465" t="s">
        <v>3025</v>
      </c>
      <c r="BWF1" s="465" t="s">
        <v>3026</v>
      </c>
      <c r="BWG1" s="465" t="s">
        <v>3027</v>
      </c>
      <c r="BWH1" s="465" t="s">
        <v>3028</v>
      </c>
      <c r="BWI1" s="465" t="s">
        <v>3029</v>
      </c>
      <c r="BWJ1" s="465" t="s">
        <v>3030</v>
      </c>
      <c r="BWK1" s="465" t="s">
        <v>3031</v>
      </c>
      <c r="BWL1" s="465" t="s">
        <v>3032</v>
      </c>
      <c r="BWM1" s="465" t="s">
        <v>3033</v>
      </c>
      <c r="BWN1" s="465" t="s">
        <v>3034</v>
      </c>
      <c r="BWO1" s="465" t="s">
        <v>3035</v>
      </c>
      <c r="BWP1" s="465" t="s">
        <v>3036</v>
      </c>
      <c r="BWQ1" s="465" t="s">
        <v>3037</v>
      </c>
      <c r="BWR1" s="465" t="s">
        <v>3038</v>
      </c>
      <c r="BWS1" s="465" t="s">
        <v>3039</v>
      </c>
      <c r="BWT1" s="465" t="s">
        <v>3040</v>
      </c>
      <c r="BWU1" s="465" t="s">
        <v>3041</v>
      </c>
      <c r="BWV1" s="465" t="s">
        <v>3042</v>
      </c>
      <c r="BWW1" s="465" t="s">
        <v>3043</v>
      </c>
      <c r="BWX1" s="465" t="s">
        <v>3044</v>
      </c>
      <c r="BWY1" s="465" t="s">
        <v>3045</v>
      </c>
      <c r="BWZ1" s="465" t="s">
        <v>3046</v>
      </c>
      <c r="BXA1" s="465" t="s">
        <v>3047</v>
      </c>
      <c r="BXB1" s="465" t="s">
        <v>3048</v>
      </c>
      <c r="BXC1" s="465" t="s">
        <v>3049</v>
      </c>
      <c r="BXD1" s="465" t="s">
        <v>3050</v>
      </c>
      <c r="BXE1" s="465" t="s">
        <v>3051</v>
      </c>
      <c r="BXF1" s="465" t="s">
        <v>3052</v>
      </c>
      <c r="BXG1" s="465" t="s">
        <v>3053</v>
      </c>
      <c r="BXH1" s="465" t="s">
        <v>3054</v>
      </c>
      <c r="BXI1" s="465" t="s">
        <v>3055</v>
      </c>
      <c r="BXJ1" s="465" t="s">
        <v>3056</v>
      </c>
      <c r="BXK1" s="465" t="s">
        <v>3057</v>
      </c>
      <c r="BXL1" s="465" t="s">
        <v>3058</v>
      </c>
      <c r="BXM1" s="465" t="s">
        <v>3059</v>
      </c>
      <c r="BXN1" s="465" t="s">
        <v>3060</v>
      </c>
      <c r="BXO1" s="465" t="s">
        <v>3061</v>
      </c>
      <c r="BXP1" s="465" t="s">
        <v>3062</v>
      </c>
      <c r="BXQ1" s="465" t="s">
        <v>3063</v>
      </c>
      <c r="BXR1" s="465" t="s">
        <v>3064</v>
      </c>
      <c r="BXS1" s="465" t="s">
        <v>3065</v>
      </c>
      <c r="BXT1" s="465" t="s">
        <v>3066</v>
      </c>
      <c r="BXU1" s="465" t="s">
        <v>3067</v>
      </c>
      <c r="BXV1" s="465" t="s">
        <v>3068</v>
      </c>
      <c r="BXW1" s="465" t="s">
        <v>3069</v>
      </c>
      <c r="BXX1" s="465" t="s">
        <v>3070</v>
      </c>
      <c r="BXY1" s="465" t="s">
        <v>3071</v>
      </c>
      <c r="BXZ1" s="465" t="s">
        <v>3072</v>
      </c>
      <c r="BYA1" s="465" t="s">
        <v>3073</v>
      </c>
      <c r="BYB1" s="465" t="s">
        <v>3074</v>
      </c>
      <c r="BYC1" s="465" t="s">
        <v>3075</v>
      </c>
      <c r="BYD1" s="465" t="s">
        <v>3076</v>
      </c>
      <c r="BYE1" s="465" t="s">
        <v>3077</v>
      </c>
      <c r="BYF1" s="465" t="s">
        <v>3078</v>
      </c>
      <c r="BYG1" s="465" t="s">
        <v>3079</v>
      </c>
      <c r="BYH1" s="465" t="s">
        <v>3080</v>
      </c>
      <c r="BYI1" s="465" t="s">
        <v>3081</v>
      </c>
      <c r="BYJ1" s="465" t="s">
        <v>3082</v>
      </c>
      <c r="BYK1" s="465" t="s">
        <v>3083</v>
      </c>
      <c r="BYL1" s="465" t="s">
        <v>3084</v>
      </c>
      <c r="BYM1" s="465" t="s">
        <v>3085</v>
      </c>
      <c r="BYN1" s="465" t="s">
        <v>3086</v>
      </c>
      <c r="BYO1" s="465" t="s">
        <v>3087</v>
      </c>
      <c r="BYP1" s="465" t="s">
        <v>3088</v>
      </c>
      <c r="BYQ1" s="465" t="s">
        <v>3089</v>
      </c>
      <c r="BYR1" s="465" t="s">
        <v>3090</v>
      </c>
      <c r="BYS1" s="465" t="s">
        <v>3091</v>
      </c>
      <c r="BYT1" s="465" t="s">
        <v>3092</v>
      </c>
      <c r="BYU1" s="465" t="s">
        <v>3093</v>
      </c>
      <c r="BYV1" s="465" t="s">
        <v>3094</v>
      </c>
      <c r="BYW1" s="465" t="s">
        <v>3095</v>
      </c>
      <c r="BYX1" s="465" t="s">
        <v>3096</v>
      </c>
      <c r="BYY1" s="465" t="s">
        <v>3097</v>
      </c>
      <c r="BYZ1" s="465" t="s">
        <v>3098</v>
      </c>
      <c r="BZA1" s="465" t="s">
        <v>3099</v>
      </c>
      <c r="BZB1" s="465" t="s">
        <v>3100</v>
      </c>
      <c r="BZC1" s="465" t="s">
        <v>3101</v>
      </c>
      <c r="BZD1" s="465" t="s">
        <v>3102</v>
      </c>
      <c r="BZE1" s="465" t="s">
        <v>3103</v>
      </c>
      <c r="BZF1" s="465" t="s">
        <v>3104</v>
      </c>
      <c r="BZG1" s="465" t="s">
        <v>3105</v>
      </c>
      <c r="BZH1" s="465" t="s">
        <v>3106</v>
      </c>
      <c r="BZI1" s="465" t="s">
        <v>3107</v>
      </c>
      <c r="BZJ1" s="465" t="s">
        <v>3108</v>
      </c>
      <c r="BZK1" s="465" t="s">
        <v>3109</v>
      </c>
      <c r="BZL1" s="465" t="s">
        <v>3110</v>
      </c>
      <c r="BZM1" s="465" t="s">
        <v>3111</v>
      </c>
      <c r="BZN1" s="465" t="s">
        <v>3112</v>
      </c>
      <c r="BZO1" s="465" t="s">
        <v>3113</v>
      </c>
      <c r="BZP1" s="465" t="s">
        <v>3114</v>
      </c>
      <c r="BZQ1" s="465" t="s">
        <v>3115</v>
      </c>
      <c r="BZR1" s="465" t="s">
        <v>3116</v>
      </c>
      <c r="BZS1" s="465" t="s">
        <v>3117</v>
      </c>
      <c r="BZT1" s="465" t="s">
        <v>3118</v>
      </c>
      <c r="BZU1" s="465" t="s">
        <v>3119</v>
      </c>
      <c r="BZV1" s="465" t="s">
        <v>3120</v>
      </c>
      <c r="BZW1" s="465" t="s">
        <v>3121</v>
      </c>
      <c r="BZX1" s="465" t="s">
        <v>3122</v>
      </c>
      <c r="BZY1" s="465" t="s">
        <v>3123</v>
      </c>
      <c r="BZZ1" s="465" t="s">
        <v>3124</v>
      </c>
      <c r="CAA1" s="465" t="s">
        <v>3125</v>
      </c>
      <c r="CAB1" s="465" t="s">
        <v>3126</v>
      </c>
      <c r="CAC1" s="465" t="s">
        <v>3127</v>
      </c>
      <c r="CAD1" s="465" t="s">
        <v>3128</v>
      </c>
      <c r="CAE1" s="465" t="s">
        <v>3129</v>
      </c>
      <c r="CAF1" s="465" t="s">
        <v>3130</v>
      </c>
      <c r="CAG1" s="465" t="s">
        <v>3131</v>
      </c>
      <c r="CAH1" s="465" t="s">
        <v>3132</v>
      </c>
      <c r="CAI1" s="465" t="s">
        <v>3133</v>
      </c>
      <c r="CAJ1" s="465" t="s">
        <v>3134</v>
      </c>
      <c r="CAK1" s="465" t="s">
        <v>3135</v>
      </c>
      <c r="CAL1" s="465" t="s">
        <v>3136</v>
      </c>
      <c r="CAM1" s="465" t="s">
        <v>3137</v>
      </c>
      <c r="CAN1" s="465" t="s">
        <v>3138</v>
      </c>
      <c r="CAO1" s="465" t="s">
        <v>3139</v>
      </c>
      <c r="CAP1" s="465" t="s">
        <v>3140</v>
      </c>
      <c r="CAQ1" s="465" t="s">
        <v>3141</v>
      </c>
      <c r="CAR1" s="465" t="s">
        <v>3142</v>
      </c>
      <c r="CAS1" s="465" t="s">
        <v>3143</v>
      </c>
      <c r="CAT1" s="465" t="s">
        <v>3144</v>
      </c>
      <c r="CAU1" s="465" t="s">
        <v>3145</v>
      </c>
      <c r="CAV1" s="465" t="s">
        <v>3146</v>
      </c>
      <c r="CAW1" s="465" t="s">
        <v>3147</v>
      </c>
      <c r="CAX1" s="465" t="s">
        <v>3148</v>
      </c>
      <c r="CAY1" s="465" t="s">
        <v>3149</v>
      </c>
      <c r="CAZ1" s="465" t="s">
        <v>3150</v>
      </c>
      <c r="CBA1" s="465" t="s">
        <v>3151</v>
      </c>
      <c r="CBB1" s="465" t="s">
        <v>3152</v>
      </c>
      <c r="CBC1" s="465" t="s">
        <v>3153</v>
      </c>
      <c r="CBD1" s="465" t="s">
        <v>3154</v>
      </c>
      <c r="CBE1" s="465" t="s">
        <v>3155</v>
      </c>
      <c r="CBF1" s="465" t="s">
        <v>3156</v>
      </c>
      <c r="CBG1" s="465" t="s">
        <v>3157</v>
      </c>
      <c r="CBH1" s="465" t="s">
        <v>3158</v>
      </c>
      <c r="CBI1" s="465" t="s">
        <v>3159</v>
      </c>
      <c r="CBJ1" s="465" t="s">
        <v>3160</v>
      </c>
      <c r="CBK1" s="465" t="s">
        <v>3161</v>
      </c>
      <c r="CBL1" s="465" t="s">
        <v>3162</v>
      </c>
      <c r="CBM1" s="465" t="s">
        <v>3163</v>
      </c>
      <c r="CBN1" s="465" t="s">
        <v>3164</v>
      </c>
      <c r="CBO1" s="465" t="s">
        <v>3165</v>
      </c>
      <c r="CBP1" s="465" t="s">
        <v>3166</v>
      </c>
      <c r="CBQ1" s="465" t="s">
        <v>3167</v>
      </c>
      <c r="CBR1" s="465" t="s">
        <v>3168</v>
      </c>
      <c r="CBS1" s="465" t="s">
        <v>3169</v>
      </c>
      <c r="CBT1" s="465" t="s">
        <v>3170</v>
      </c>
      <c r="CBU1" s="465" t="s">
        <v>3171</v>
      </c>
      <c r="CBV1" s="465" t="s">
        <v>3172</v>
      </c>
      <c r="CBW1" s="465" t="s">
        <v>3173</v>
      </c>
      <c r="CBX1" s="465" t="s">
        <v>3174</v>
      </c>
      <c r="CBY1" s="465" t="s">
        <v>3175</v>
      </c>
      <c r="CBZ1" s="465" t="s">
        <v>3176</v>
      </c>
      <c r="CCA1" s="465" t="s">
        <v>3177</v>
      </c>
      <c r="CCB1" s="465" t="s">
        <v>3178</v>
      </c>
      <c r="CCC1" s="465" t="s">
        <v>3179</v>
      </c>
      <c r="CCD1" s="465" t="s">
        <v>3180</v>
      </c>
      <c r="CCE1" s="465" t="s">
        <v>3181</v>
      </c>
      <c r="CCF1" s="465" t="s">
        <v>3182</v>
      </c>
      <c r="CCG1" s="465" t="s">
        <v>3183</v>
      </c>
      <c r="CCH1" s="465" t="s">
        <v>3184</v>
      </c>
      <c r="CCI1" s="465" t="s">
        <v>3185</v>
      </c>
      <c r="CCJ1" s="465" t="s">
        <v>3186</v>
      </c>
      <c r="CCK1" s="465" t="s">
        <v>3187</v>
      </c>
      <c r="CCL1" s="465" t="s">
        <v>3188</v>
      </c>
      <c r="CCM1" s="465" t="s">
        <v>3189</v>
      </c>
      <c r="CCN1" s="465" t="s">
        <v>3190</v>
      </c>
      <c r="CCO1" s="465" t="s">
        <v>3191</v>
      </c>
      <c r="CCP1" s="465" t="s">
        <v>3192</v>
      </c>
      <c r="CCQ1" s="465" t="s">
        <v>3193</v>
      </c>
      <c r="CCR1" s="465" t="s">
        <v>3194</v>
      </c>
      <c r="CCS1" s="465" t="s">
        <v>3195</v>
      </c>
      <c r="CCT1" s="465" t="s">
        <v>3196</v>
      </c>
      <c r="CCU1" s="465" t="s">
        <v>3197</v>
      </c>
      <c r="CCV1" s="465" t="s">
        <v>3198</v>
      </c>
      <c r="CCW1" s="465" t="s">
        <v>3199</v>
      </c>
      <c r="CCX1" s="465" t="s">
        <v>3200</v>
      </c>
      <c r="CCY1" s="465" t="s">
        <v>3201</v>
      </c>
      <c r="CCZ1" s="465" t="s">
        <v>3202</v>
      </c>
      <c r="CDA1" s="465" t="s">
        <v>3203</v>
      </c>
      <c r="CDB1" s="465" t="s">
        <v>3204</v>
      </c>
      <c r="CDC1" s="465" t="s">
        <v>3205</v>
      </c>
      <c r="CDD1" s="465" t="s">
        <v>3206</v>
      </c>
      <c r="CDE1" s="465" t="s">
        <v>3207</v>
      </c>
      <c r="CDF1" s="465" t="s">
        <v>3208</v>
      </c>
      <c r="CDG1" s="465" t="s">
        <v>3209</v>
      </c>
      <c r="CDH1" s="465" t="s">
        <v>3210</v>
      </c>
      <c r="CDI1" s="465" t="s">
        <v>3211</v>
      </c>
      <c r="CDJ1" s="465" t="s">
        <v>3212</v>
      </c>
      <c r="CDK1" s="465" t="s">
        <v>3213</v>
      </c>
      <c r="CDL1" s="465" t="s">
        <v>3214</v>
      </c>
      <c r="CDM1" s="465" t="s">
        <v>3215</v>
      </c>
      <c r="CDN1" s="465" t="s">
        <v>3216</v>
      </c>
      <c r="CDO1" s="465" t="s">
        <v>3217</v>
      </c>
      <c r="CDP1" s="465" t="s">
        <v>3218</v>
      </c>
      <c r="CDQ1" s="465" t="s">
        <v>3219</v>
      </c>
      <c r="CDR1" s="465" t="s">
        <v>3220</v>
      </c>
      <c r="CDS1" s="465" t="s">
        <v>3221</v>
      </c>
      <c r="CDT1" s="465" t="s">
        <v>3222</v>
      </c>
      <c r="CDU1" s="465" t="s">
        <v>3223</v>
      </c>
      <c r="CDV1" s="465" t="s">
        <v>3224</v>
      </c>
      <c r="CDW1" s="465" t="s">
        <v>3225</v>
      </c>
      <c r="CDX1" s="465" t="s">
        <v>3226</v>
      </c>
      <c r="CDY1" s="465" t="s">
        <v>3227</v>
      </c>
      <c r="CDZ1" s="465" t="s">
        <v>3228</v>
      </c>
      <c r="CEA1" s="465" t="s">
        <v>3229</v>
      </c>
      <c r="CEB1" s="465" t="s">
        <v>3230</v>
      </c>
      <c r="CEC1" s="465" t="s">
        <v>3231</v>
      </c>
      <c r="CED1" s="465" t="s">
        <v>3232</v>
      </c>
      <c r="CEE1" s="465" t="s">
        <v>3233</v>
      </c>
      <c r="CEF1" s="465" t="s">
        <v>3234</v>
      </c>
      <c r="CEG1" s="465" t="s">
        <v>3235</v>
      </c>
      <c r="CEH1" s="465" t="s">
        <v>3236</v>
      </c>
      <c r="CEI1" s="465" t="s">
        <v>3237</v>
      </c>
      <c r="CEJ1" s="465" t="s">
        <v>3238</v>
      </c>
      <c r="CEK1" s="465" t="s">
        <v>3239</v>
      </c>
      <c r="CEL1" s="465" t="s">
        <v>3240</v>
      </c>
      <c r="CEM1" s="465" t="s">
        <v>3241</v>
      </c>
      <c r="CEN1" s="465" t="s">
        <v>3242</v>
      </c>
      <c r="CEO1" s="465" t="s">
        <v>3243</v>
      </c>
      <c r="CEP1" s="465" t="s">
        <v>3244</v>
      </c>
      <c r="CEQ1" s="465" t="s">
        <v>3245</v>
      </c>
      <c r="CER1" s="465" t="s">
        <v>3246</v>
      </c>
      <c r="CES1" s="465" t="s">
        <v>3247</v>
      </c>
      <c r="CET1" s="465" t="s">
        <v>3248</v>
      </c>
      <c r="CEU1" s="465" t="s">
        <v>3249</v>
      </c>
      <c r="CEV1" s="465" t="s">
        <v>3250</v>
      </c>
      <c r="CEW1" s="465" t="s">
        <v>3251</v>
      </c>
      <c r="CEX1" s="465" t="s">
        <v>3252</v>
      </c>
      <c r="CEY1" s="465" t="s">
        <v>3253</v>
      </c>
      <c r="CEZ1" s="465" t="s">
        <v>3254</v>
      </c>
      <c r="CFA1" s="465" t="s">
        <v>3255</v>
      </c>
      <c r="CFB1" s="465" t="s">
        <v>3256</v>
      </c>
      <c r="CFC1" s="465" t="s">
        <v>3257</v>
      </c>
      <c r="CFD1" s="465" t="s">
        <v>3258</v>
      </c>
      <c r="CFE1" s="465" t="s">
        <v>3259</v>
      </c>
      <c r="CFF1" s="465" t="s">
        <v>3260</v>
      </c>
      <c r="CFG1" s="465" t="s">
        <v>3261</v>
      </c>
      <c r="CFH1" s="465" t="s">
        <v>3262</v>
      </c>
      <c r="CFI1" s="465" t="s">
        <v>3263</v>
      </c>
      <c r="CFJ1" s="465" t="s">
        <v>3264</v>
      </c>
      <c r="CFK1" s="465" t="s">
        <v>3265</v>
      </c>
      <c r="CFL1" s="465" t="s">
        <v>3266</v>
      </c>
      <c r="CFM1" s="465" t="s">
        <v>3267</v>
      </c>
      <c r="CFN1" s="465" t="s">
        <v>3268</v>
      </c>
      <c r="CFO1" s="465" t="s">
        <v>3269</v>
      </c>
      <c r="CFP1" s="465" t="s">
        <v>3270</v>
      </c>
      <c r="CFQ1" s="465" t="s">
        <v>3271</v>
      </c>
      <c r="CFR1" s="465" t="s">
        <v>3272</v>
      </c>
      <c r="CFS1" s="465" t="s">
        <v>3273</v>
      </c>
      <c r="CFT1" s="465" t="s">
        <v>3274</v>
      </c>
      <c r="CFU1" s="465" t="s">
        <v>3275</v>
      </c>
      <c r="CFV1" s="465" t="s">
        <v>3276</v>
      </c>
      <c r="CFW1" s="465" t="s">
        <v>3277</v>
      </c>
      <c r="CFX1" s="465" t="s">
        <v>3278</v>
      </c>
      <c r="CFY1" s="465" t="s">
        <v>3279</v>
      </c>
      <c r="CFZ1" s="465" t="s">
        <v>3280</v>
      </c>
      <c r="CGA1" s="465" t="s">
        <v>3281</v>
      </c>
      <c r="CGB1" s="465" t="s">
        <v>3282</v>
      </c>
      <c r="CGC1" s="465" t="s">
        <v>3283</v>
      </c>
      <c r="CGD1" s="465" t="s">
        <v>3284</v>
      </c>
      <c r="CGE1" s="465" t="s">
        <v>3285</v>
      </c>
      <c r="CGF1" s="465" t="s">
        <v>3286</v>
      </c>
      <c r="CGG1" s="465" t="s">
        <v>3287</v>
      </c>
      <c r="CGH1" s="465" t="s">
        <v>3288</v>
      </c>
      <c r="CGI1" s="465" t="s">
        <v>3289</v>
      </c>
      <c r="CGJ1" s="465" t="s">
        <v>3290</v>
      </c>
      <c r="CGK1" s="465" t="s">
        <v>3291</v>
      </c>
      <c r="CGL1" s="465" t="s">
        <v>3292</v>
      </c>
      <c r="CGM1" s="465" t="s">
        <v>3293</v>
      </c>
      <c r="CGN1" s="465" t="s">
        <v>3294</v>
      </c>
      <c r="CGO1" s="465" t="s">
        <v>3295</v>
      </c>
      <c r="CGP1" s="465" t="s">
        <v>3296</v>
      </c>
      <c r="CGQ1" s="465" t="s">
        <v>3297</v>
      </c>
      <c r="CGR1" s="465" t="s">
        <v>3298</v>
      </c>
      <c r="CGS1" s="465" t="s">
        <v>3299</v>
      </c>
      <c r="CGT1" s="465" t="s">
        <v>3300</v>
      </c>
      <c r="CGU1" s="465" t="s">
        <v>3301</v>
      </c>
      <c r="CGV1" s="465" t="s">
        <v>3302</v>
      </c>
      <c r="CGW1" s="465" t="s">
        <v>3303</v>
      </c>
      <c r="CGX1" s="465" t="s">
        <v>3304</v>
      </c>
      <c r="CGY1" s="465" t="s">
        <v>3305</v>
      </c>
      <c r="CGZ1" s="465" t="s">
        <v>3306</v>
      </c>
      <c r="CHA1" s="465" t="s">
        <v>3307</v>
      </c>
      <c r="CHB1" s="465" t="s">
        <v>3308</v>
      </c>
      <c r="CHC1" s="465" t="s">
        <v>3309</v>
      </c>
      <c r="CHD1" s="465" t="s">
        <v>3310</v>
      </c>
      <c r="CHE1" s="465" t="s">
        <v>3311</v>
      </c>
      <c r="CHF1" s="465" t="s">
        <v>3312</v>
      </c>
      <c r="CHG1" s="465" t="s">
        <v>3313</v>
      </c>
      <c r="CHH1" s="465" t="s">
        <v>3314</v>
      </c>
      <c r="CHI1" s="465" t="s">
        <v>3315</v>
      </c>
      <c r="CHJ1" s="465" t="s">
        <v>3316</v>
      </c>
      <c r="CHK1" s="465" t="s">
        <v>3317</v>
      </c>
      <c r="CHL1" s="465" t="s">
        <v>3318</v>
      </c>
      <c r="CHM1" s="465" t="s">
        <v>3319</v>
      </c>
      <c r="CHN1" s="465" t="s">
        <v>3320</v>
      </c>
      <c r="CHO1" s="465" t="s">
        <v>3321</v>
      </c>
      <c r="CHP1" s="465" t="s">
        <v>3322</v>
      </c>
      <c r="CHQ1" s="465" t="s">
        <v>3323</v>
      </c>
      <c r="CHR1" s="465" t="s">
        <v>3324</v>
      </c>
      <c r="CHS1" s="465" t="s">
        <v>3325</v>
      </c>
      <c r="CHT1" s="465" t="s">
        <v>3326</v>
      </c>
      <c r="CHU1" s="465" t="s">
        <v>3327</v>
      </c>
      <c r="CHV1" s="465" t="s">
        <v>3328</v>
      </c>
      <c r="CHW1" s="465" t="s">
        <v>3329</v>
      </c>
      <c r="CHX1" s="465" t="s">
        <v>3330</v>
      </c>
      <c r="CHY1" s="465" t="s">
        <v>3331</v>
      </c>
      <c r="CHZ1" s="465" t="s">
        <v>3332</v>
      </c>
      <c r="CIA1" s="465" t="s">
        <v>3333</v>
      </c>
      <c r="CIB1" s="465" t="s">
        <v>3334</v>
      </c>
      <c r="CIC1" s="465" t="s">
        <v>3335</v>
      </c>
      <c r="CID1" s="465" t="s">
        <v>3336</v>
      </c>
      <c r="CIE1" s="465" t="s">
        <v>3337</v>
      </c>
      <c r="CIF1" s="465" t="s">
        <v>3338</v>
      </c>
      <c r="CIG1" s="465" t="s">
        <v>3339</v>
      </c>
      <c r="CIH1" s="465" t="s">
        <v>3340</v>
      </c>
      <c r="CII1" s="465" t="s">
        <v>3341</v>
      </c>
      <c r="CIJ1" s="465" t="s">
        <v>3342</v>
      </c>
      <c r="CIK1" s="465" t="s">
        <v>3343</v>
      </c>
      <c r="CIL1" s="465" t="s">
        <v>3344</v>
      </c>
      <c r="CIM1" s="465" t="s">
        <v>3345</v>
      </c>
      <c r="CIN1" s="465" t="s">
        <v>3346</v>
      </c>
      <c r="CIO1" s="465" t="s">
        <v>3347</v>
      </c>
      <c r="CIP1" s="465" t="s">
        <v>3348</v>
      </c>
      <c r="CIQ1" s="465" t="s">
        <v>3349</v>
      </c>
      <c r="CIR1" s="465" t="s">
        <v>3350</v>
      </c>
      <c r="CIS1" s="465" t="s">
        <v>3351</v>
      </c>
      <c r="CIT1" s="465" t="s">
        <v>3352</v>
      </c>
      <c r="CIU1" s="465" t="s">
        <v>3353</v>
      </c>
      <c r="CIV1" s="465" t="s">
        <v>3354</v>
      </c>
      <c r="CIW1" s="465" t="s">
        <v>3355</v>
      </c>
      <c r="CIX1" s="465" t="s">
        <v>3356</v>
      </c>
      <c r="CIY1" s="465" t="s">
        <v>3357</v>
      </c>
      <c r="CIZ1" s="465" t="s">
        <v>3358</v>
      </c>
      <c r="CJA1" s="465" t="s">
        <v>3359</v>
      </c>
      <c r="CJB1" s="465" t="s">
        <v>3360</v>
      </c>
      <c r="CJC1" s="465" t="s">
        <v>3361</v>
      </c>
      <c r="CJD1" s="465" t="s">
        <v>3362</v>
      </c>
      <c r="CJE1" s="465" t="s">
        <v>3363</v>
      </c>
      <c r="CJF1" s="465" t="s">
        <v>3364</v>
      </c>
      <c r="CJG1" s="465" t="s">
        <v>3365</v>
      </c>
      <c r="CJH1" s="465" t="s">
        <v>3366</v>
      </c>
      <c r="CJI1" s="465" t="s">
        <v>3367</v>
      </c>
      <c r="CJJ1" s="465" t="s">
        <v>3368</v>
      </c>
      <c r="CJK1" s="465" t="s">
        <v>3369</v>
      </c>
      <c r="CJL1" s="465" t="s">
        <v>3370</v>
      </c>
      <c r="CJM1" s="465" t="s">
        <v>3371</v>
      </c>
      <c r="CJN1" s="465" t="s">
        <v>3372</v>
      </c>
      <c r="CJO1" s="465" t="s">
        <v>3373</v>
      </c>
      <c r="CJP1" s="465" t="s">
        <v>3374</v>
      </c>
      <c r="CJQ1" s="465" t="s">
        <v>3375</v>
      </c>
      <c r="CJR1" s="465" t="s">
        <v>3376</v>
      </c>
      <c r="CJS1" s="465" t="s">
        <v>3377</v>
      </c>
      <c r="CJT1" s="465" t="s">
        <v>3378</v>
      </c>
      <c r="CJU1" s="465" t="s">
        <v>3379</v>
      </c>
      <c r="CJV1" s="465" t="s">
        <v>3380</v>
      </c>
      <c r="CJW1" s="465" t="s">
        <v>3381</v>
      </c>
      <c r="CJX1" s="465" t="s">
        <v>3382</v>
      </c>
      <c r="CJY1" s="465" t="s">
        <v>3383</v>
      </c>
      <c r="CJZ1" s="465" t="s">
        <v>3384</v>
      </c>
      <c r="CKA1" s="465" t="s">
        <v>3385</v>
      </c>
      <c r="CKB1" s="465" t="s">
        <v>3386</v>
      </c>
      <c r="CKC1" s="465" t="s">
        <v>3387</v>
      </c>
      <c r="CKD1" s="465" t="s">
        <v>3388</v>
      </c>
      <c r="CKE1" s="465" t="s">
        <v>3389</v>
      </c>
      <c r="CKF1" s="465" t="s">
        <v>3390</v>
      </c>
      <c r="CKG1" s="465" t="s">
        <v>3391</v>
      </c>
      <c r="CKH1" s="465" t="s">
        <v>3392</v>
      </c>
      <c r="CKI1" s="465" t="s">
        <v>3393</v>
      </c>
      <c r="CKJ1" s="465" t="s">
        <v>3394</v>
      </c>
      <c r="CKK1" s="465" t="s">
        <v>3395</v>
      </c>
      <c r="CKL1" s="465" t="s">
        <v>3396</v>
      </c>
      <c r="CKM1" s="465" t="s">
        <v>3397</v>
      </c>
      <c r="CKN1" s="465" t="s">
        <v>3398</v>
      </c>
      <c r="CKO1" s="465" t="s">
        <v>3399</v>
      </c>
      <c r="CKP1" s="465" t="s">
        <v>3400</v>
      </c>
      <c r="CKQ1" s="465" t="s">
        <v>3401</v>
      </c>
      <c r="CKR1" s="465" t="s">
        <v>3402</v>
      </c>
      <c r="CKS1" s="465" t="s">
        <v>3403</v>
      </c>
      <c r="CKT1" s="465" t="s">
        <v>3404</v>
      </c>
      <c r="CKU1" s="465" t="s">
        <v>3405</v>
      </c>
      <c r="CKV1" s="465" t="s">
        <v>3406</v>
      </c>
      <c r="CKW1" s="465" t="s">
        <v>3407</v>
      </c>
      <c r="CKX1" s="465" t="s">
        <v>3408</v>
      </c>
      <c r="CKY1" s="465" t="s">
        <v>3409</v>
      </c>
      <c r="CKZ1" s="465" t="s">
        <v>3410</v>
      </c>
      <c r="CLA1" s="465" t="s">
        <v>3411</v>
      </c>
      <c r="CLB1" s="465" t="s">
        <v>3412</v>
      </c>
      <c r="CLC1" s="465" t="s">
        <v>3413</v>
      </c>
      <c r="CLD1" s="465" t="s">
        <v>3414</v>
      </c>
      <c r="CLE1" s="465" t="s">
        <v>3415</v>
      </c>
      <c r="CLF1" s="465" t="s">
        <v>3416</v>
      </c>
      <c r="CLG1" s="465" t="s">
        <v>3417</v>
      </c>
      <c r="CLH1" s="465" t="s">
        <v>3418</v>
      </c>
      <c r="CLI1" s="465" t="s">
        <v>3419</v>
      </c>
      <c r="CLJ1" s="465" t="s">
        <v>3420</v>
      </c>
      <c r="CLK1" s="465" t="s">
        <v>3421</v>
      </c>
      <c r="CLL1" s="465" t="s">
        <v>3422</v>
      </c>
      <c r="CLM1" s="465" t="s">
        <v>3423</v>
      </c>
      <c r="CLN1" s="465" t="s">
        <v>3424</v>
      </c>
      <c r="CLO1" s="465" t="s">
        <v>3425</v>
      </c>
      <c r="CLP1" s="465" t="s">
        <v>3426</v>
      </c>
      <c r="CLQ1" s="465" t="s">
        <v>3427</v>
      </c>
      <c r="CLR1" s="465" t="s">
        <v>3428</v>
      </c>
      <c r="CLS1" s="465" t="s">
        <v>3429</v>
      </c>
      <c r="CLT1" s="465" t="s">
        <v>3430</v>
      </c>
      <c r="CLU1" s="465" t="s">
        <v>3431</v>
      </c>
      <c r="CLV1" s="465" t="s">
        <v>3432</v>
      </c>
      <c r="CLW1" s="465" t="s">
        <v>3433</v>
      </c>
      <c r="CLX1" s="465" t="s">
        <v>3434</v>
      </c>
      <c r="CLY1" s="465" t="s">
        <v>3435</v>
      </c>
      <c r="CLZ1" s="465" t="s">
        <v>3436</v>
      </c>
      <c r="CMA1" s="465" t="s">
        <v>3437</v>
      </c>
      <c r="CMB1" s="465" t="s">
        <v>3438</v>
      </c>
      <c r="CMC1" s="465" t="s">
        <v>3439</v>
      </c>
      <c r="CMD1" s="465" t="s">
        <v>3440</v>
      </c>
      <c r="CME1" s="465" t="s">
        <v>3441</v>
      </c>
      <c r="CMF1" s="465" t="s">
        <v>3442</v>
      </c>
      <c r="CMG1" s="465" t="s">
        <v>3443</v>
      </c>
      <c r="CMH1" s="465" t="s">
        <v>3444</v>
      </c>
      <c r="CMI1" s="465" t="s">
        <v>3445</v>
      </c>
      <c r="CMJ1" s="465" t="s">
        <v>3446</v>
      </c>
      <c r="CMK1" s="465" t="s">
        <v>3447</v>
      </c>
      <c r="CML1" s="465" t="s">
        <v>3448</v>
      </c>
      <c r="CMM1" s="465" t="s">
        <v>3449</v>
      </c>
    </row>
    <row r="2" spans="1:2379">
      <c r="B2" s="844" t="b">
        <v>0</v>
      </c>
      <c r="C2" s="844" t="b">
        <v>0</v>
      </c>
      <c r="D2" s="844" t="b">
        <v>0</v>
      </c>
      <c r="E2" s="844" t="b">
        <v>0</v>
      </c>
      <c r="F2" s="844" cm="1">
        <f t="array" ref="F2:AK2">TRANSPOSE(General!C14:C45)</f>
        <v>0</v>
      </c>
      <c r="G2" s="853">
        <v>0</v>
      </c>
      <c r="H2" s="854">
        <v>0</v>
      </c>
      <c r="I2" s="844">
        <v>0</v>
      </c>
      <c r="J2" s="844">
        <v>0</v>
      </c>
      <c r="K2" s="844">
        <v>0</v>
      </c>
      <c r="L2" s="855">
        <v>0</v>
      </c>
      <c r="M2" s="856">
        <v>0</v>
      </c>
      <c r="N2" s="844">
        <v>0</v>
      </c>
      <c r="O2" s="844">
        <v>0</v>
      </c>
      <c r="P2" s="844">
        <v>0</v>
      </c>
      <c r="Q2" s="844">
        <v>0</v>
      </c>
      <c r="R2" s="844">
        <v>0</v>
      </c>
      <c r="S2" s="844">
        <v>0</v>
      </c>
      <c r="T2" s="844">
        <v>0</v>
      </c>
      <c r="U2" s="844">
        <v>0</v>
      </c>
      <c r="V2" s="844">
        <v>0</v>
      </c>
      <c r="W2" s="844">
        <v>0</v>
      </c>
      <c r="X2" s="844">
        <v>0</v>
      </c>
      <c r="Y2" s="844">
        <v>0</v>
      </c>
      <c r="Z2" s="854">
        <v>0</v>
      </c>
      <c r="AA2" s="844">
        <v>0</v>
      </c>
      <c r="AB2" s="844">
        <v>0</v>
      </c>
      <c r="AC2" s="844">
        <v>0</v>
      </c>
      <c r="AD2" s="844">
        <v>0</v>
      </c>
      <c r="AE2" s="844">
        <v>0</v>
      </c>
      <c r="AF2" s="844">
        <v>0</v>
      </c>
      <c r="AG2" s="844">
        <v>0</v>
      </c>
      <c r="AH2" s="844">
        <v>0</v>
      </c>
      <c r="AI2" s="844">
        <v>0</v>
      </c>
      <c r="AJ2" s="844">
        <v>0</v>
      </c>
      <c r="AK2" s="844">
        <v>0</v>
      </c>
      <c r="AL2" s="844" cm="1">
        <f t="array" ref="AL2:AT2">TRANSPOSE(General!C51:C59)</f>
        <v>0</v>
      </c>
      <c r="AM2" s="844">
        <v>0</v>
      </c>
      <c r="AN2" s="844">
        <v>0</v>
      </c>
      <c r="AO2" s="844">
        <v>0</v>
      </c>
      <c r="AP2" s="844">
        <v>0</v>
      </c>
      <c r="AQ2" s="844">
        <v>0</v>
      </c>
      <c r="AR2" s="855">
        <v>0</v>
      </c>
      <c r="AS2" s="856">
        <v>0</v>
      </c>
      <c r="AT2" s="844">
        <v>0</v>
      </c>
      <c r="AU2" s="844" t="b">
        <v>0</v>
      </c>
      <c r="AV2" s="844" cm="1">
        <f t="array" ref="AV2:BF2">TRANSPOSE(General!C67:C77)</f>
        <v>0</v>
      </c>
      <c r="AW2" s="844">
        <v>0</v>
      </c>
      <c r="AX2" s="844">
        <v>0</v>
      </c>
      <c r="AY2" s="844">
        <v>0</v>
      </c>
      <c r="AZ2" s="844">
        <v>0</v>
      </c>
      <c r="BA2" s="844">
        <v>0</v>
      </c>
      <c r="BB2" s="844">
        <v>0</v>
      </c>
      <c r="BC2" s="855">
        <v>0</v>
      </c>
      <c r="BD2" s="856">
        <v>0</v>
      </c>
      <c r="BE2" s="844">
        <v>0</v>
      </c>
      <c r="BF2" s="844">
        <v>0</v>
      </c>
      <c r="BG2" s="853">
        <f>General!G14</f>
        <v>0</v>
      </c>
      <c r="BH2" s="853">
        <f>General!G15</f>
        <v>0</v>
      </c>
      <c r="BI2" s="853">
        <f>General!G16</f>
        <v>0</v>
      </c>
      <c r="BJ2" s="853">
        <f>General!G17</f>
        <v>0</v>
      </c>
      <c r="BK2" s="853" t="str">
        <f>General!H17</f>
        <v xml:space="preserve">Explain: </v>
      </c>
      <c r="BL2" s="854">
        <f>General!F36</f>
        <v>0</v>
      </c>
      <c r="BM2" s="854">
        <f>General!F37</f>
        <v>0</v>
      </c>
      <c r="BN2" s="854">
        <f>General!F38</f>
        <v>0</v>
      </c>
      <c r="BO2" s="854">
        <f>General!G36</f>
        <v>0</v>
      </c>
      <c r="BP2" s="854">
        <f>General!G37</f>
        <v>0</v>
      </c>
      <c r="BQ2" s="854">
        <f>General!G38</f>
        <v>0</v>
      </c>
      <c r="BR2" s="844">
        <f>General!H36</f>
        <v>0</v>
      </c>
      <c r="BS2" s="844">
        <f>General!H37</f>
        <v>0</v>
      </c>
      <c r="BT2" s="844">
        <f>General!H38</f>
        <v>0</v>
      </c>
      <c r="BU2" s="865">
        <f>'Balance Sheet'!D9</f>
        <v>0</v>
      </c>
      <c r="BV2" s="865">
        <f>'Balance Sheet'!D10</f>
        <v>0</v>
      </c>
      <c r="BW2" s="865">
        <f>'Balance Sheet'!D11</f>
        <v>0</v>
      </c>
      <c r="BX2" s="865">
        <f>'Balance Sheet'!D12</f>
        <v>0</v>
      </c>
      <c r="BY2" s="845">
        <f>'Balance Sheet'!D13</f>
        <v>0</v>
      </c>
      <c r="BZ2" s="845">
        <f>'Balance Sheet'!D15</f>
        <v>0</v>
      </c>
      <c r="CA2" s="845">
        <f>'Balance Sheet'!D16</f>
        <v>0</v>
      </c>
      <c r="CB2" s="845">
        <f>'Balance Sheet'!D17</f>
        <v>0</v>
      </c>
      <c r="CC2" s="845">
        <f>'Balance Sheet'!D18</f>
        <v>0</v>
      </c>
      <c r="CD2" s="845">
        <f>'Balance Sheet'!D19</f>
        <v>0</v>
      </c>
      <c r="CE2" s="845">
        <f>'Balance Sheet'!D20</f>
        <v>0</v>
      </c>
      <c r="CF2" s="841">
        <f>'Balance Sheet'!D22</f>
        <v>0</v>
      </c>
      <c r="CG2" s="845">
        <f>'Balance Sheet'!D23</f>
        <v>0</v>
      </c>
      <c r="CH2" s="845">
        <f>'Balance Sheet'!D24</f>
        <v>0</v>
      </c>
      <c r="CI2" s="845">
        <f>'Balance Sheet'!D25</f>
        <v>0</v>
      </c>
      <c r="CJ2" s="845">
        <f>'Balance Sheet'!D26</f>
        <v>0</v>
      </c>
      <c r="CK2" s="845">
        <f>'Balance Sheet'!D27</f>
        <v>0</v>
      </c>
      <c r="CL2" s="845">
        <f>'Balance Sheet'!D28</f>
        <v>0</v>
      </c>
      <c r="CM2" s="845">
        <f>'Balance Sheet'!D30</f>
        <v>0</v>
      </c>
      <c r="CN2" s="845">
        <f>'Balance Sheet'!D31</f>
        <v>0</v>
      </c>
      <c r="CO2" s="845">
        <f>'Balance Sheet'!D32</f>
        <v>0</v>
      </c>
      <c r="CP2" s="845">
        <f>'Balance Sheet'!D33</f>
        <v>0</v>
      </c>
      <c r="CQ2" s="845">
        <f>'Balance Sheet'!D34</f>
        <v>0</v>
      </c>
      <c r="CR2" s="845">
        <f>'Balance Sheet'!D35</f>
        <v>0</v>
      </c>
      <c r="CS2" s="866">
        <f>'Balance Sheet'!D36</f>
        <v>0</v>
      </c>
      <c r="CT2" s="845">
        <f>'Balance Sheet'!D37</f>
        <v>0</v>
      </c>
      <c r="CU2" s="845">
        <f>'Balance Sheet'!D44</f>
        <v>0</v>
      </c>
      <c r="CV2" s="845">
        <f>'Balance Sheet'!D45</f>
        <v>0</v>
      </c>
      <c r="CW2" s="845">
        <f>'Balance Sheet'!D46</f>
        <v>0</v>
      </c>
      <c r="CX2" s="845">
        <f>'Balance Sheet'!D47</f>
        <v>0</v>
      </c>
      <c r="CY2" s="845">
        <f>'Balance Sheet'!D48</f>
        <v>0</v>
      </c>
      <c r="CZ2" s="845">
        <f>'Balance Sheet'!D49</f>
        <v>0</v>
      </c>
      <c r="DA2" s="845">
        <f>'Balance Sheet'!D50</f>
        <v>0</v>
      </c>
      <c r="DB2" s="841">
        <f>'Balance Sheet'!D51</f>
        <v>0</v>
      </c>
      <c r="DC2" s="866">
        <f>'Balance Sheet'!E45</f>
        <v>0</v>
      </c>
      <c r="DD2" s="866">
        <f>'Balance Sheet'!E46</f>
        <v>0</v>
      </c>
      <c r="DE2" s="866">
        <f>'Balance Sheet'!E47</f>
        <v>0</v>
      </c>
      <c r="DF2" s="866">
        <f>'Balance Sheet'!E48</f>
        <v>0</v>
      </c>
      <c r="DG2" s="866">
        <f>'Balance Sheet'!E49</f>
        <v>0</v>
      </c>
      <c r="DH2" s="866">
        <f>'Balance Sheet'!E50</f>
        <v>0</v>
      </c>
      <c r="DI2" s="866">
        <f>'Balance Sheet'!E51</f>
        <v>0</v>
      </c>
      <c r="DJ2" s="867">
        <f>'Balance Sheet'!F44</f>
        <v>0</v>
      </c>
      <c r="DK2" s="867">
        <f>'Balance Sheet'!F45</f>
        <v>0</v>
      </c>
      <c r="DL2" s="867">
        <f>'Balance Sheet'!F46</f>
        <v>0</v>
      </c>
      <c r="DM2" s="867">
        <f>'Balance Sheet'!F47</f>
        <v>0</v>
      </c>
      <c r="DN2" s="867">
        <f>'Balance Sheet'!F48</f>
        <v>0</v>
      </c>
      <c r="DO2" s="867">
        <f>'Balance Sheet'!F49</f>
        <v>0</v>
      </c>
      <c r="DP2" s="867">
        <f>'Balance Sheet'!F50</f>
        <v>0</v>
      </c>
      <c r="DQ2" s="867">
        <f>'Balance Sheet'!F51</f>
        <v>0</v>
      </c>
      <c r="DR2" s="867">
        <f>'Balance Sheet'!F52</f>
        <v>0</v>
      </c>
      <c r="DS2" s="845">
        <f>'Balance Sheet'!D58</f>
        <v>0</v>
      </c>
      <c r="DT2" s="845">
        <f>'Balance Sheet'!D59</f>
        <v>0</v>
      </c>
      <c r="DU2" s="845">
        <f>'Balance Sheet'!D60</f>
        <v>0</v>
      </c>
      <c r="DV2" s="845">
        <f>'Balance Sheet'!D61</f>
        <v>0</v>
      </c>
      <c r="DW2" s="845">
        <f>'Balance Sheet'!D62</f>
        <v>0</v>
      </c>
      <c r="DX2" s="845">
        <f>'Balance Sheet'!D63</f>
        <v>0</v>
      </c>
      <c r="DY2" s="845">
        <f>'Balance Sheet'!D64</f>
        <v>0</v>
      </c>
      <c r="DZ2" s="845">
        <f>'Balance Sheet'!D65</f>
        <v>0</v>
      </c>
      <c r="EA2" s="845">
        <f>'Balance Sheet'!D66</f>
        <v>0</v>
      </c>
      <c r="EB2" s="845">
        <f>'Balance Sheet'!D67</f>
        <v>0</v>
      </c>
      <c r="EC2" s="845">
        <f>'Balance Sheet'!D68</f>
        <v>0</v>
      </c>
      <c r="ED2" s="845">
        <f>'Balance Sheet'!D69</f>
        <v>0</v>
      </c>
      <c r="EE2" s="845">
        <f>'Balance Sheet'!D75</f>
        <v>0</v>
      </c>
      <c r="EF2" s="845">
        <f>'Balance Sheet'!D76</f>
        <v>0</v>
      </c>
      <c r="EG2" s="845">
        <f>'Balance Sheet'!D77</f>
        <v>0</v>
      </c>
      <c r="EH2" s="845">
        <f>'Balance Sheet'!D78</f>
        <v>0</v>
      </c>
      <c r="EI2" s="845">
        <f>'Balance Sheet'!D79</f>
        <v>0</v>
      </c>
      <c r="EJ2" s="845">
        <f>'Balance Sheet'!D81</f>
        <v>0</v>
      </c>
      <c r="EK2" s="845">
        <f>'Balance Sheet'!D82</f>
        <v>0</v>
      </c>
      <c r="EL2" s="845">
        <f>'Balance Sheet'!D83</f>
        <v>0</v>
      </c>
      <c r="EM2" s="845">
        <f>'Balance Sheet'!D84</f>
        <v>0</v>
      </c>
      <c r="EN2" s="845">
        <f>'Balance Sheet'!D85</f>
        <v>0</v>
      </c>
      <c r="EO2" s="845">
        <f>'Balance Sheet'!D86</f>
        <v>0</v>
      </c>
      <c r="EP2" s="845">
        <f>'Balance Sheet'!D87</f>
        <v>0</v>
      </c>
      <c r="EQ2" s="845">
        <f>'Balance Sheet'!D89</f>
        <v>0</v>
      </c>
      <c r="ER2" s="845">
        <f>'Balance Sheet'!D90</f>
        <v>0</v>
      </c>
      <c r="ES2" s="845">
        <f>'Balance Sheet'!D91</f>
        <v>0</v>
      </c>
      <c r="ET2" s="845">
        <f>'Balance Sheet'!D92</f>
        <v>0</v>
      </c>
      <c r="EU2" s="845">
        <f>'Balance Sheet'!D93</f>
        <v>0</v>
      </c>
      <c r="EV2" s="845">
        <f>'Balance Sheet'!D95</f>
        <v>0</v>
      </c>
      <c r="EW2" s="845">
        <f>'Balance Sheet'!D96</f>
        <v>0</v>
      </c>
      <c r="EX2" s="845">
        <f>'Balance Sheet'!D97</f>
        <v>0</v>
      </c>
      <c r="EY2" s="867">
        <f>'Balance Sheet'!D98</f>
        <v>0</v>
      </c>
      <c r="EZ2" s="867">
        <f>'Balance Sheet'!D99</f>
        <v>0</v>
      </c>
      <c r="FA2" s="866">
        <f>'Balance Sheet'!D105</f>
        <v>0</v>
      </c>
      <c r="FB2" s="866">
        <f>'Balance Sheet'!D106</f>
        <v>0</v>
      </c>
      <c r="FC2" s="866">
        <f>'Balance Sheet'!D107</f>
        <v>0</v>
      </c>
      <c r="FD2" s="866">
        <f>'Balance Sheet'!D108</f>
        <v>0</v>
      </c>
      <c r="FE2" s="867">
        <f>'Balance Sheet'!D115</f>
        <v>0</v>
      </c>
      <c r="FF2" s="867">
        <f>'Balance Sheet'!D116</f>
        <v>0</v>
      </c>
      <c r="FG2" s="867">
        <f>'Balance Sheet'!D117</f>
        <v>0</v>
      </c>
      <c r="FH2" s="867">
        <f>'Balance Sheet'!D118</f>
        <v>0</v>
      </c>
      <c r="FI2" s="867">
        <f>'Balance Sheet'!D119</f>
        <v>0</v>
      </c>
      <c r="FJ2" s="867">
        <f>'Balance Sheet'!D120</f>
        <v>0</v>
      </c>
      <c r="FK2" s="867">
        <f>'Balance Sheet'!D121</f>
        <v>0</v>
      </c>
      <c r="FL2" s="867">
        <f>'Balance Sheet'!D122</f>
        <v>0</v>
      </c>
      <c r="FM2" s="867">
        <f>'Balance Sheet'!D123</f>
        <v>0</v>
      </c>
      <c r="FN2" s="867">
        <f>'Balance Sheet'!D124</f>
        <v>0</v>
      </c>
      <c r="FO2" s="867">
        <f>'Balance Sheet'!D125</f>
        <v>0</v>
      </c>
      <c r="FP2" s="867">
        <f>'Balance Sheet'!D131</f>
        <v>0</v>
      </c>
      <c r="FQ2" s="867">
        <f>'Balance Sheet'!D132</f>
        <v>0</v>
      </c>
      <c r="FR2" s="867" t="str">
        <f>'Balance Sheet'!D133</f>
        <v>Balance Sheet Check Passed</v>
      </c>
      <c r="FS2" s="857">
        <f>Disclosures!B11</f>
        <v>0</v>
      </c>
      <c r="FT2" s="857">
        <f>Disclosures!B12</f>
        <v>0</v>
      </c>
      <c r="FU2" s="857">
        <f>Disclosures!B13</f>
        <v>0</v>
      </c>
      <c r="FV2" s="857">
        <f>Disclosures!B14</f>
        <v>0</v>
      </c>
      <c r="FW2" s="857">
        <f>Disclosures!B15</f>
        <v>0</v>
      </c>
      <c r="FX2" s="857">
        <f>Disclosures!B16</f>
        <v>0</v>
      </c>
      <c r="FY2" s="857">
        <f>Disclosures!C11</f>
        <v>0</v>
      </c>
      <c r="FZ2" s="857">
        <f>Disclosures!C12</f>
        <v>0</v>
      </c>
      <c r="GA2" s="857">
        <f>Disclosures!C13</f>
        <v>0</v>
      </c>
      <c r="GB2" s="857">
        <f>Disclosures!C14</f>
        <v>0</v>
      </c>
      <c r="GC2" s="857">
        <f>Disclosures!C15</f>
        <v>0</v>
      </c>
      <c r="GD2" s="857">
        <f>Disclosures!C16</f>
        <v>0</v>
      </c>
      <c r="GE2" s="858">
        <f>Disclosures!D11</f>
        <v>0</v>
      </c>
      <c r="GF2" s="858">
        <f>Disclosures!D12</f>
        <v>0</v>
      </c>
      <c r="GG2" s="858">
        <f>Disclosures!D13</f>
        <v>0</v>
      </c>
      <c r="GH2" s="858">
        <f>Disclosures!D14</f>
        <v>0</v>
      </c>
      <c r="GI2" s="858">
        <f>Disclosures!D15</f>
        <v>0</v>
      </c>
      <c r="GJ2" s="858">
        <f>Disclosures!D16</f>
        <v>0</v>
      </c>
      <c r="GK2" s="857">
        <f>Disclosures!E11</f>
        <v>0</v>
      </c>
      <c r="GL2" s="857">
        <f>Disclosures!E12</f>
        <v>0</v>
      </c>
      <c r="GM2" s="857">
        <f>Disclosures!E13</f>
        <v>0</v>
      </c>
      <c r="GN2" s="857">
        <f>Disclosures!E14</f>
        <v>0</v>
      </c>
      <c r="GO2" s="857">
        <f>Disclosures!E15</f>
        <v>0</v>
      </c>
      <c r="GP2" s="857">
        <f>Disclosures!E16</f>
        <v>0</v>
      </c>
      <c r="GQ2" s="857">
        <f>Disclosures!F11</f>
        <v>0</v>
      </c>
      <c r="GR2" s="857">
        <f>Disclosures!F12</f>
        <v>0</v>
      </c>
      <c r="GS2" s="857">
        <f>Disclosures!F13</f>
        <v>0</v>
      </c>
      <c r="GT2" s="857">
        <f>Disclosures!F14</f>
        <v>0</v>
      </c>
      <c r="GU2" s="857">
        <f>Disclosures!F15</f>
        <v>0</v>
      </c>
      <c r="GV2" s="857">
        <f>Disclosures!F16</f>
        <v>0</v>
      </c>
      <c r="GW2" s="857">
        <f>Disclosures!B22</f>
        <v>0</v>
      </c>
      <c r="GX2" s="857">
        <f>Disclosures!B23</f>
        <v>0</v>
      </c>
      <c r="GY2" s="857">
        <f>Disclosures!B24</f>
        <v>0</v>
      </c>
      <c r="GZ2" s="857">
        <f>Disclosures!B25</f>
        <v>0</v>
      </c>
      <c r="HA2" s="857">
        <f>Disclosures!B26</f>
        <v>0</v>
      </c>
      <c r="HB2" s="859">
        <f>Disclosures!$C22</f>
        <v>0</v>
      </c>
      <c r="HC2" s="859">
        <f>Disclosures!$C23</f>
        <v>0</v>
      </c>
      <c r="HD2" s="859">
        <f>Disclosures!$C24</f>
        <v>0</v>
      </c>
      <c r="HE2" s="859">
        <f>Disclosures!$C25</f>
        <v>0</v>
      </c>
      <c r="HF2" s="859">
        <f>Disclosures!$C26</f>
        <v>0</v>
      </c>
      <c r="HG2" s="857">
        <f>Disclosures!D22</f>
        <v>0</v>
      </c>
      <c r="HH2" s="857">
        <f>Disclosures!D23</f>
        <v>0</v>
      </c>
      <c r="HI2" s="857">
        <f>Disclosures!D24</f>
        <v>0</v>
      </c>
      <c r="HJ2" s="857">
        <f>Disclosures!D25</f>
        <v>0</v>
      </c>
      <c r="HK2" s="857">
        <f>Disclosures!D26</f>
        <v>0</v>
      </c>
      <c r="HL2" s="857">
        <f>Disclosures!E22</f>
        <v>0</v>
      </c>
      <c r="HM2" s="857">
        <f>Disclosures!E23</f>
        <v>0</v>
      </c>
      <c r="HN2" s="857">
        <f>Disclosures!E24</f>
        <v>0</v>
      </c>
      <c r="HO2" s="857">
        <f>Disclosures!E25</f>
        <v>0</v>
      </c>
      <c r="HP2" s="857">
        <f>Disclosures!E26</f>
        <v>0</v>
      </c>
      <c r="HQ2" s="860">
        <f>Disclosures!F22</f>
        <v>0</v>
      </c>
      <c r="HR2" s="860">
        <f>Disclosures!F23</f>
        <v>0</v>
      </c>
      <c r="HS2" s="860">
        <f>Disclosures!F24</f>
        <v>0</v>
      </c>
      <c r="HT2" s="860">
        <f>Disclosures!F25</f>
        <v>0</v>
      </c>
      <c r="HU2" s="860">
        <f>Disclosures!F26</f>
        <v>0</v>
      </c>
      <c r="HV2" s="857">
        <f>Disclosures!B32</f>
        <v>0</v>
      </c>
      <c r="HW2" s="857">
        <f>Disclosures!B33</f>
        <v>0</v>
      </c>
      <c r="HX2" s="857">
        <f>Disclosures!B34</f>
        <v>0</v>
      </c>
      <c r="HY2" s="857">
        <f>Disclosures!B35</f>
        <v>0</v>
      </c>
      <c r="HZ2" s="857">
        <f>Disclosures!B36</f>
        <v>0</v>
      </c>
      <c r="IA2" s="857">
        <f>Disclosures!C32</f>
        <v>0</v>
      </c>
      <c r="IB2" s="857">
        <f>Disclosures!C33</f>
        <v>0</v>
      </c>
      <c r="IC2" s="857">
        <f>Disclosures!C34</f>
        <v>0</v>
      </c>
      <c r="ID2" s="857">
        <f>Disclosures!C35</f>
        <v>0</v>
      </c>
      <c r="IE2" s="857">
        <f>Disclosures!C36</f>
        <v>0</v>
      </c>
      <c r="IF2" s="857">
        <f>Disclosures!D32</f>
        <v>0</v>
      </c>
      <c r="IG2" s="857">
        <f>Disclosures!D33</f>
        <v>0</v>
      </c>
      <c r="IH2" s="857">
        <f>Disclosures!D34</f>
        <v>0</v>
      </c>
      <c r="II2" s="857">
        <f>Disclosures!D35</f>
        <v>0</v>
      </c>
      <c r="IJ2" s="857">
        <f>Disclosures!D36</f>
        <v>0</v>
      </c>
      <c r="IK2" s="861">
        <f>Disclosures!E32</f>
        <v>0</v>
      </c>
      <c r="IL2" s="861">
        <f>Disclosures!E33</f>
        <v>0</v>
      </c>
      <c r="IM2" s="861">
        <f>Disclosures!E34</f>
        <v>0</v>
      </c>
      <c r="IN2" s="861">
        <f>Disclosures!E35</f>
        <v>0</v>
      </c>
      <c r="IO2" s="861">
        <f>Disclosures!E36</f>
        <v>0</v>
      </c>
      <c r="IP2" s="859">
        <f>Disclosures!F32</f>
        <v>0</v>
      </c>
      <c r="IQ2" s="859">
        <f>Disclosures!F33</f>
        <v>0</v>
      </c>
      <c r="IR2" s="859">
        <f>Disclosures!F34</f>
        <v>0</v>
      </c>
      <c r="IS2" s="859">
        <f>Disclosures!F35</f>
        <v>0</v>
      </c>
      <c r="IT2" s="859">
        <f>Disclosures!F36</f>
        <v>0</v>
      </c>
      <c r="IU2" s="857">
        <f>Disclosures!G32</f>
        <v>0</v>
      </c>
      <c r="IV2" s="857">
        <f>Disclosures!G33</f>
        <v>0</v>
      </c>
      <c r="IW2" s="857">
        <f>Disclosures!G34</f>
        <v>0</v>
      </c>
      <c r="IX2" s="857">
        <f>Disclosures!G35</f>
        <v>0</v>
      </c>
      <c r="IY2" s="857">
        <f>Disclosures!G36</f>
        <v>0</v>
      </c>
      <c r="IZ2" s="857">
        <f>Disclosures!H32</f>
        <v>0</v>
      </c>
      <c r="JA2" s="857">
        <f>Disclosures!H33</f>
        <v>0</v>
      </c>
      <c r="JB2" s="857">
        <f>Disclosures!H34</f>
        <v>0</v>
      </c>
      <c r="JC2" s="857">
        <f>Disclosures!H35</f>
        <v>0</v>
      </c>
      <c r="JD2" s="857">
        <f>Disclosures!H36</f>
        <v>0</v>
      </c>
      <c r="JE2" s="857">
        <f>Disclosures!B42</f>
        <v>0</v>
      </c>
      <c r="JF2" s="857">
        <f>Disclosures!B43</f>
        <v>0</v>
      </c>
      <c r="JG2" s="857">
        <f>Disclosures!B44</f>
        <v>0</v>
      </c>
      <c r="JH2" s="857">
        <f>Disclosures!B45</f>
        <v>0</v>
      </c>
      <c r="JI2" s="857">
        <f>Disclosures!B46</f>
        <v>0</v>
      </c>
      <c r="JJ2" s="857">
        <f>Disclosures!B47</f>
        <v>0</v>
      </c>
      <c r="JK2" s="857">
        <f>Disclosures!C42</f>
        <v>0</v>
      </c>
      <c r="JL2" s="857">
        <f>Disclosures!C43</f>
        <v>0</v>
      </c>
      <c r="JM2" s="857">
        <f>Disclosures!C44</f>
        <v>0</v>
      </c>
      <c r="JN2" s="857">
        <f>Disclosures!C45</f>
        <v>0</v>
      </c>
      <c r="JO2" s="857">
        <f>Disclosures!C46</f>
        <v>0</v>
      </c>
      <c r="JP2" s="857">
        <f>Disclosures!C47</f>
        <v>0</v>
      </c>
      <c r="JQ2" s="857">
        <f>Disclosures!D42</f>
        <v>0</v>
      </c>
      <c r="JR2" s="857">
        <f>Disclosures!D43</f>
        <v>0</v>
      </c>
      <c r="JS2" s="857">
        <f>Disclosures!D44</f>
        <v>0</v>
      </c>
      <c r="JT2" s="857">
        <f>Disclosures!D45</f>
        <v>0</v>
      </c>
      <c r="JU2" s="857">
        <f>Disclosures!D46</f>
        <v>0</v>
      </c>
      <c r="JV2" s="857">
        <f>Disclosures!D47</f>
        <v>0</v>
      </c>
      <c r="JW2" s="857">
        <f>Disclosures!E42</f>
        <v>0</v>
      </c>
      <c r="JX2" s="857">
        <f>Disclosures!E43</f>
        <v>0</v>
      </c>
      <c r="JY2" s="857">
        <f>Disclosures!E44</f>
        <v>0</v>
      </c>
      <c r="JZ2" s="857">
        <f>Disclosures!E45</f>
        <v>0</v>
      </c>
      <c r="KA2" s="857">
        <f>Disclosures!E46</f>
        <v>0</v>
      </c>
      <c r="KB2" s="857">
        <f>Disclosures!E47</f>
        <v>0</v>
      </c>
      <c r="KC2" s="859">
        <f>Disclosures!F42</f>
        <v>0</v>
      </c>
      <c r="KD2" s="859">
        <f>Disclosures!F43</f>
        <v>0</v>
      </c>
      <c r="KE2" s="859">
        <f>Disclosures!F44</f>
        <v>0</v>
      </c>
      <c r="KF2" s="859">
        <f>Disclosures!F45</f>
        <v>0</v>
      </c>
      <c r="KG2" s="859">
        <f>Disclosures!F46</f>
        <v>0</v>
      </c>
      <c r="KH2" s="859">
        <f>Disclosures!F47</f>
        <v>0</v>
      </c>
      <c r="KI2" s="862">
        <f>Disclosures!G42</f>
        <v>0</v>
      </c>
      <c r="KJ2" s="862">
        <f>Disclosures!G43</f>
        <v>0</v>
      </c>
      <c r="KK2" s="862">
        <f>Disclosures!G44</f>
        <v>0</v>
      </c>
      <c r="KL2" s="862">
        <f>Disclosures!G45</f>
        <v>0</v>
      </c>
      <c r="KM2" s="862">
        <f>Disclosures!G46</f>
        <v>0</v>
      </c>
      <c r="KN2" s="862">
        <f>Disclosures!G47</f>
        <v>0</v>
      </c>
      <c r="KO2" s="857">
        <f>Disclosures!H42</f>
        <v>0</v>
      </c>
      <c r="KP2" s="857">
        <f>Disclosures!H43</f>
        <v>0</v>
      </c>
      <c r="KQ2" s="857">
        <f>Disclosures!H44</f>
        <v>0</v>
      </c>
      <c r="KR2" s="857">
        <f>Disclosures!H45</f>
        <v>0</v>
      </c>
      <c r="KS2" s="857">
        <f>Disclosures!H46</f>
        <v>0</v>
      </c>
      <c r="KT2" s="857">
        <f>Disclosures!H47</f>
        <v>0</v>
      </c>
      <c r="KU2" s="863">
        <f>Disclosures!I42</f>
        <v>0</v>
      </c>
      <c r="KV2" s="863">
        <f>Disclosures!I43</f>
        <v>0</v>
      </c>
      <c r="KW2" s="863">
        <f>Disclosures!I44</f>
        <v>0</v>
      </c>
      <c r="KX2" s="863">
        <f>Disclosures!I45</f>
        <v>0</v>
      </c>
      <c r="KY2" s="863">
        <f>Disclosures!I46</f>
        <v>0</v>
      </c>
      <c r="KZ2" s="863">
        <f>Disclosures!I47</f>
        <v>0</v>
      </c>
      <c r="LA2" s="857">
        <f>Disclosures!B53</f>
        <v>0</v>
      </c>
      <c r="LB2" s="857">
        <f>Disclosures!B54</f>
        <v>0</v>
      </c>
      <c r="LC2" s="857">
        <f>Disclosures!B55</f>
        <v>0</v>
      </c>
      <c r="LD2" s="857">
        <f>Disclosures!B56</f>
        <v>0</v>
      </c>
      <c r="LE2" s="857">
        <f>Disclosures!B57</f>
        <v>0</v>
      </c>
      <c r="LF2" s="857">
        <f>Disclosures!B58</f>
        <v>0</v>
      </c>
      <c r="LG2" s="857">
        <f>Disclosures!B59</f>
        <v>0</v>
      </c>
      <c r="LH2" s="857">
        <f>Disclosures!B60</f>
        <v>0</v>
      </c>
      <c r="LI2" s="859">
        <f>Disclosures!C53</f>
        <v>0</v>
      </c>
      <c r="LJ2" s="859">
        <f>Disclosures!C54</f>
        <v>0</v>
      </c>
      <c r="LK2" s="859">
        <f>Disclosures!C55</f>
        <v>0</v>
      </c>
      <c r="LL2" s="859">
        <f>Disclosures!C56</f>
        <v>0</v>
      </c>
      <c r="LM2" s="859">
        <f>Disclosures!C57</f>
        <v>0</v>
      </c>
      <c r="LN2" s="859">
        <f>Disclosures!C58</f>
        <v>0</v>
      </c>
      <c r="LO2" s="859">
        <f>Disclosures!C59</f>
        <v>0</v>
      </c>
      <c r="LP2" s="859">
        <f>Disclosures!C60</f>
        <v>0</v>
      </c>
      <c r="LQ2" s="859">
        <f>Disclosures!D53</f>
        <v>0</v>
      </c>
      <c r="LR2" s="859">
        <f>Disclosures!D54</f>
        <v>0</v>
      </c>
      <c r="LS2" s="859">
        <f>Disclosures!D55</f>
        <v>0</v>
      </c>
      <c r="LT2" s="859">
        <f>Disclosures!D56</f>
        <v>0</v>
      </c>
      <c r="LU2" s="859">
        <f>Disclosures!D57</f>
        <v>0</v>
      </c>
      <c r="LV2" s="859">
        <f>Disclosures!D58</f>
        <v>0</v>
      </c>
      <c r="LW2" s="859">
        <f>Disclosures!D59</f>
        <v>0</v>
      </c>
      <c r="LX2" s="859">
        <f>Disclosures!D60</f>
        <v>0</v>
      </c>
      <c r="LY2" s="863">
        <f>Disclosures!E53</f>
        <v>0</v>
      </c>
      <c r="LZ2" s="863">
        <f>Disclosures!E54</f>
        <v>0</v>
      </c>
      <c r="MA2" s="863">
        <f>Disclosures!E55</f>
        <v>0</v>
      </c>
      <c r="MB2" s="863">
        <f>Disclosures!E56</f>
        <v>0</v>
      </c>
      <c r="MC2" s="863">
        <f>Disclosures!E57</f>
        <v>0</v>
      </c>
      <c r="MD2" s="863">
        <f>Disclosures!E58</f>
        <v>0</v>
      </c>
      <c r="ME2" s="863">
        <f>Disclosures!E59</f>
        <v>0</v>
      </c>
      <c r="MF2" s="863">
        <f>Disclosures!E60</f>
        <v>0</v>
      </c>
      <c r="MG2" s="859">
        <f>Disclosures!F53</f>
        <v>0</v>
      </c>
      <c r="MH2" s="859">
        <f>Disclosures!F54</f>
        <v>0</v>
      </c>
      <c r="MI2" s="859">
        <f>Disclosures!F55</f>
        <v>0</v>
      </c>
      <c r="MJ2" s="864">
        <f>Disclosures!F56</f>
        <v>0</v>
      </c>
      <c r="MK2" s="859">
        <f>Disclosures!F57</f>
        <v>0</v>
      </c>
      <c r="ML2" s="859">
        <f>Disclosures!F58</f>
        <v>0</v>
      </c>
      <c r="MM2" s="859">
        <f>Disclosures!F59</f>
        <v>0</v>
      </c>
      <c r="MN2" s="859">
        <f>Disclosures!F60</f>
        <v>0</v>
      </c>
      <c r="MO2" s="859">
        <f>Disclosures!G53</f>
        <v>0</v>
      </c>
      <c r="MP2" s="859">
        <f>Disclosures!G54</f>
        <v>0</v>
      </c>
      <c r="MQ2" s="859">
        <f>Disclosures!G55</f>
        <v>0</v>
      </c>
      <c r="MR2" s="859">
        <f>Disclosures!G56</f>
        <v>0</v>
      </c>
      <c r="MS2" s="859">
        <f>Disclosures!G57</f>
        <v>0</v>
      </c>
      <c r="MT2" s="859">
        <f>Disclosures!G58</f>
        <v>0</v>
      </c>
      <c r="MU2" s="859">
        <f>Disclosures!G59</f>
        <v>0</v>
      </c>
      <c r="MV2" s="859">
        <f>Disclosures!G60</f>
        <v>0</v>
      </c>
      <c r="MW2" s="859">
        <f>Disclosures!H53</f>
        <v>0</v>
      </c>
      <c r="MX2" s="859">
        <f>Disclosures!H54</f>
        <v>0</v>
      </c>
      <c r="MY2" s="859">
        <f>Disclosures!H55</f>
        <v>0</v>
      </c>
      <c r="MZ2" s="859">
        <f>Disclosures!H56</f>
        <v>0</v>
      </c>
      <c r="NA2" s="859">
        <f>Disclosures!H57</f>
        <v>0</v>
      </c>
      <c r="NB2" s="859">
        <f>Disclosures!H58</f>
        <v>0</v>
      </c>
      <c r="NC2" s="859">
        <f>Disclosures!H59</f>
        <v>0</v>
      </c>
      <c r="ND2" s="859">
        <f>Disclosures!H60</f>
        <v>0</v>
      </c>
      <c r="NE2" s="859">
        <f>Disclosures!I53</f>
        <v>0</v>
      </c>
      <c r="NF2" s="859">
        <f>Disclosures!I54</f>
        <v>0</v>
      </c>
      <c r="NG2" s="859">
        <f>Disclosures!I55</f>
        <v>0</v>
      </c>
      <c r="NH2" s="859">
        <f>Disclosures!I56</f>
        <v>0</v>
      </c>
      <c r="NI2" s="859">
        <f>Disclosures!I57</f>
        <v>0</v>
      </c>
      <c r="NJ2" s="859">
        <f>Disclosures!I58</f>
        <v>0</v>
      </c>
      <c r="NK2" s="859">
        <f>Disclosures!I59</f>
        <v>0</v>
      </c>
      <c r="NL2" s="859">
        <f>Disclosures!I60</f>
        <v>0</v>
      </c>
      <c r="NM2" s="859">
        <f>Disclosures!J53</f>
        <v>0</v>
      </c>
      <c r="NN2" s="859">
        <f>Disclosures!J54</f>
        <v>0</v>
      </c>
      <c r="NO2" s="859">
        <f>Disclosures!J55</f>
        <v>0</v>
      </c>
      <c r="NP2" s="859">
        <f>Disclosures!J56</f>
        <v>0</v>
      </c>
      <c r="NQ2" s="859">
        <f>Disclosures!J57</f>
        <v>0</v>
      </c>
      <c r="NR2" s="859">
        <f>Disclosures!J58</f>
        <v>0</v>
      </c>
      <c r="NS2" s="859">
        <f>Disclosures!J59</f>
        <v>0</v>
      </c>
      <c r="NT2" s="859">
        <f>Disclosures!J60</f>
        <v>0</v>
      </c>
      <c r="NU2" s="859">
        <f>Disclosures!K53</f>
        <v>0</v>
      </c>
      <c r="NV2" s="859">
        <f>Disclosures!K54</f>
        <v>0</v>
      </c>
      <c r="NW2" s="859">
        <f>Disclosures!K55</f>
        <v>0</v>
      </c>
      <c r="NX2" s="859">
        <f>Disclosures!K56</f>
        <v>0</v>
      </c>
      <c r="NY2" s="859">
        <f>Disclosures!K57</f>
        <v>0</v>
      </c>
      <c r="NZ2" s="859">
        <f>Disclosures!K58</f>
        <v>0</v>
      </c>
      <c r="OA2" s="859">
        <f>Disclosures!K59</f>
        <v>0</v>
      </c>
      <c r="OB2" s="859">
        <f>Disclosures!K60</f>
        <v>0</v>
      </c>
      <c r="OC2" s="859">
        <f>Disclosures!L53</f>
        <v>0</v>
      </c>
      <c r="OD2" s="859">
        <f>Disclosures!L54</f>
        <v>0</v>
      </c>
      <c r="OE2" s="859">
        <f>Disclosures!L55</f>
        <v>0</v>
      </c>
      <c r="OF2" s="859">
        <f>Disclosures!L56</f>
        <v>0</v>
      </c>
      <c r="OG2" s="859">
        <f>Disclosures!L57</f>
        <v>0</v>
      </c>
      <c r="OH2" s="859">
        <f>Disclosures!L58</f>
        <v>0</v>
      </c>
      <c r="OI2" s="859">
        <f>Disclosures!L59</f>
        <v>0</v>
      </c>
      <c r="OJ2" s="859">
        <f>Disclosures!L60</f>
        <v>0</v>
      </c>
      <c r="OK2" s="859">
        <f>Disclosures!M53</f>
        <v>0</v>
      </c>
      <c r="OL2" s="859">
        <f>Disclosures!M54</f>
        <v>0</v>
      </c>
      <c r="OM2" s="859">
        <f>Disclosures!M55</f>
        <v>0</v>
      </c>
      <c r="ON2" s="859">
        <f>Disclosures!M56</f>
        <v>0</v>
      </c>
      <c r="OO2" s="859">
        <f>Disclosures!M57</f>
        <v>0</v>
      </c>
      <c r="OP2" s="859">
        <f>Disclosures!M58</f>
        <v>0</v>
      </c>
      <c r="OQ2" s="859">
        <f>Disclosures!M59</f>
        <v>0</v>
      </c>
      <c r="OR2" s="859">
        <f>Disclosures!M60</f>
        <v>0</v>
      </c>
      <c r="OS2" s="859">
        <f>Disclosures!B66</f>
        <v>0</v>
      </c>
      <c r="OT2" s="859">
        <f>Disclosures!B67</f>
        <v>0</v>
      </c>
      <c r="OU2" s="859">
        <f>Disclosures!B68</f>
        <v>0</v>
      </c>
      <c r="OV2" s="859">
        <f>Disclosures!B69</f>
        <v>0</v>
      </c>
      <c r="OW2" s="859">
        <f>Disclosures!B70</f>
        <v>0</v>
      </c>
      <c r="OX2" s="859">
        <f>Disclosures!C66</f>
        <v>0</v>
      </c>
      <c r="OY2" s="859">
        <f>Disclosures!C67</f>
        <v>0</v>
      </c>
      <c r="OZ2" s="859">
        <f>Disclosures!C68</f>
        <v>0</v>
      </c>
      <c r="PA2" s="859">
        <f>Disclosures!C69</f>
        <v>0</v>
      </c>
      <c r="PB2" s="859">
        <f>Disclosures!C70</f>
        <v>0</v>
      </c>
      <c r="PC2" s="863">
        <f>Disclosures!D66</f>
        <v>0</v>
      </c>
      <c r="PD2" s="863">
        <f>Disclosures!D67</f>
        <v>0</v>
      </c>
      <c r="PE2" s="863">
        <f>Disclosures!D68</f>
        <v>0</v>
      </c>
      <c r="PF2" s="863">
        <f>Disclosures!D69</f>
        <v>0</v>
      </c>
      <c r="PG2" s="863">
        <f>Disclosures!D70</f>
        <v>0</v>
      </c>
      <c r="PH2" s="863">
        <f>Disclosures!E66</f>
        <v>0</v>
      </c>
      <c r="PI2" s="863">
        <f>Disclosures!E67</f>
        <v>0</v>
      </c>
      <c r="PJ2" s="863">
        <f>Disclosures!E68</f>
        <v>0</v>
      </c>
      <c r="PK2" s="863">
        <f>Disclosures!E69</f>
        <v>0</v>
      </c>
      <c r="PL2" s="863">
        <f>Disclosures!E70</f>
        <v>0</v>
      </c>
      <c r="PM2" s="863">
        <f>Disclosures!F66</f>
        <v>0</v>
      </c>
      <c r="PN2" s="863">
        <f>Disclosures!F67</f>
        <v>0</v>
      </c>
      <c r="PO2" s="863">
        <f>Disclosures!F68</f>
        <v>0</v>
      </c>
      <c r="PP2" s="863">
        <f>Disclosures!F69</f>
        <v>0</v>
      </c>
      <c r="PQ2" s="863">
        <f>Disclosures!F70</f>
        <v>0</v>
      </c>
      <c r="PR2" s="863">
        <f>Disclosures!G66</f>
        <v>0</v>
      </c>
      <c r="PS2" s="863">
        <f>Disclosures!G67</f>
        <v>0</v>
      </c>
      <c r="PT2" s="863">
        <f>Disclosures!G68</f>
        <v>0</v>
      </c>
      <c r="PU2" s="863">
        <f>Disclosures!G69</f>
        <v>0</v>
      </c>
      <c r="PV2" s="863">
        <f>Disclosures!G70</f>
        <v>0</v>
      </c>
      <c r="PW2" s="863">
        <f>Disclosures!H66</f>
        <v>0</v>
      </c>
      <c r="PX2" s="863">
        <f>Disclosures!H67</f>
        <v>0</v>
      </c>
      <c r="PY2" s="863">
        <f>Disclosures!H68</f>
        <v>0</v>
      </c>
      <c r="PZ2" s="863">
        <f>Disclosures!H69</f>
        <v>0</v>
      </c>
      <c r="QA2" s="863">
        <f>Disclosures!H70</f>
        <v>0</v>
      </c>
      <c r="QB2" s="859">
        <f>Disclosures!I66</f>
        <v>0</v>
      </c>
      <c r="QC2" s="859">
        <f>Disclosures!I67</f>
        <v>0</v>
      </c>
      <c r="QD2" s="859">
        <f>Disclosures!I68</f>
        <v>0</v>
      </c>
      <c r="QE2" s="859">
        <f>Disclosures!I69</f>
        <v>0</v>
      </c>
      <c r="QF2" s="859">
        <f>Disclosures!I70</f>
        <v>0</v>
      </c>
      <c r="QG2" s="859">
        <f>Disclosures!J66</f>
        <v>0</v>
      </c>
      <c r="QH2" s="859">
        <f>Disclosures!J67</f>
        <v>0</v>
      </c>
      <c r="QI2" s="859">
        <f>Disclosures!J68</f>
        <v>0</v>
      </c>
      <c r="QJ2" s="859">
        <f>Disclosures!J69</f>
        <v>0</v>
      </c>
      <c r="QK2" s="859">
        <f>Disclosures!J70</f>
        <v>0</v>
      </c>
      <c r="QL2" s="859">
        <f>Disclosures!K66</f>
        <v>0</v>
      </c>
      <c r="QM2" s="859">
        <f>Disclosures!K67</f>
        <v>0</v>
      </c>
      <c r="QN2" s="859">
        <f>Disclosures!K68</f>
        <v>0</v>
      </c>
      <c r="QO2" s="859">
        <f>Disclosures!K69</f>
        <v>0</v>
      </c>
      <c r="QP2" s="859">
        <f>Disclosures!K70</f>
        <v>0</v>
      </c>
      <c r="QQ2" s="859">
        <f>Disclosures!L66</f>
        <v>0</v>
      </c>
      <c r="QR2" s="859">
        <f>Disclosures!L67</f>
        <v>0</v>
      </c>
      <c r="QS2" s="859">
        <f>Disclosures!L68</f>
        <v>0</v>
      </c>
      <c r="QT2" s="859">
        <f>Disclosures!L69</f>
        <v>0</v>
      </c>
      <c r="QU2" s="859">
        <f>Disclosures!L70</f>
        <v>0</v>
      </c>
      <c r="QV2" s="859">
        <f>Disclosures!M66</f>
        <v>0</v>
      </c>
      <c r="QW2" s="859">
        <f>Disclosures!M67</f>
        <v>0</v>
      </c>
      <c r="QX2" s="859">
        <f>Disclosures!M68</f>
        <v>0</v>
      </c>
      <c r="QY2" s="859">
        <f>Disclosures!M69</f>
        <v>0</v>
      </c>
      <c r="QZ2" s="859">
        <f>Disclosures!M70</f>
        <v>0</v>
      </c>
      <c r="RA2" s="859">
        <f>Disclosures!N66</f>
        <v>0</v>
      </c>
      <c r="RB2" s="859">
        <f>Disclosures!N67</f>
        <v>0</v>
      </c>
      <c r="RC2" s="859">
        <f>Disclosures!N68</f>
        <v>0</v>
      </c>
      <c r="RD2" s="859">
        <f>Disclosures!N69</f>
        <v>0</v>
      </c>
      <c r="RE2" s="859">
        <f>Disclosures!N70</f>
        <v>0</v>
      </c>
      <c r="RF2" s="859">
        <f>Disclosures!O66</f>
        <v>0</v>
      </c>
      <c r="RG2" s="859">
        <f>Disclosures!O67</f>
        <v>0</v>
      </c>
      <c r="RH2" s="859">
        <f>Disclosures!O68</f>
        <v>0</v>
      </c>
      <c r="RI2" s="859">
        <f>Disclosures!O69</f>
        <v>0</v>
      </c>
      <c r="RJ2" s="859">
        <f>Disclosures!O70</f>
        <v>0</v>
      </c>
      <c r="RK2" s="859">
        <f>Disclosures!P66</f>
        <v>0</v>
      </c>
      <c r="RL2" s="859">
        <f>Disclosures!P67</f>
        <v>0</v>
      </c>
      <c r="RM2" s="859">
        <f>Disclosures!P68</f>
        <v>0</v>
      </c>
      <c r="RN2" s="859">
        <f>Disclosures!P69</f>
        <v>0</v>
      </c>
      <c r="RO2" s="859">
        <f>Disclosures!P70</f>
        <v>0</v>
      </c>
      <c r="RP2" s="882">
        <f>'Profit Loss'!$D$8</f>
        <v>0</v>
      </c>
      <c r="RQ2" s="882">
        <f>'Profit Loss'!$D$9</f>
        <v>0</v>
      </c>
      <c r="RR2" s="882">
        <f>'Profit Loss'!$D$10</f>
        <v>0</v>
      </c>
      <c r="RS2" s="882">
        <f>'Profit Loss'!$D$11</f>
        <v>0</v>
      </c>
      <c r="RT2" s="882">
        <f>'Profit Loss'!$D$12</f>
        <v>0</v>
      </c>
      <c r="RU2" s="882">
        <f>'Profit Loss'!$D$13</f>
        <v>0</v>
      </c>
      <c r="RV2" s="882">
        <f>'Profit Loss'!$D$14</f>
        <v>0</v>
      </c>
      <c r="RW2" s="882">
        <f>'Profit Loss'!$D$15</f>
        <v>0</v>
      </c>
      <c r="RX2" s="882">
        <f>'Profit Loss'!D16</f>
        <v>0</v>
      </c>
      <c r="RY2" s="882">
        <f>'Profit Loss'!D18</f>
        <v>0</v>
      </c>
      <c r="RZ2" s="882">
        <f>'Profit Loss'!D19</f>
        <v>0</v>
      </c>
      <c r="SA2" s="882">
        <f>'Profit Loss'!D20</f>
        <v>0</v>
      </c>
      <c r="SB2" s="882">
        <f>'Profit Loss'!D21</f>
        <v>0</v>
      </c>
      <c r="SC2" s="882">
        <f>'Profit Loss'!D22</f>
        <v>0</v>
      </c>
      <c r="SD2" s="882">
        <f>'Profit Loss'!D23</f>
        <v>0</v>
      </c>
      <c r="SE2" s="882">
        <f>'Profit Loss'!$D$25</f>
        <v>0</v>
      </c>
      <c r="SF2" s="882">
        <f>'Profit Loss'!$D$26</f>
        <v>0</v>
      </c>
      <c r="SG2" s="882">
        <f>'Profit Loss'!$D$27</f>
        <v>0</v>
      </c>
      <c r="SH2" s="882">
        <f>'Profit Loss'!$D$28</f>
        <v>0</v>
      </c>
      <c r="SI2" s="882">
        <f>'Profit Loss'!$D$29</f>
        <v>0</v>
      </c>
      <c r="SJ2" s="882">
        <f>'Profit Loss'!$D$30</f>
        <v>0</v>
      </c>
      <c r="SK2" s="882">
        <f>'Profit Loss'!$D$31</f>
        <v>0</v>
      </c>
      <c r="SL2" s="882">
        <f>'Profit Loss'!$D$32</f>
        <v>0</v>
      </c>
      <c r="SM2" s="882">
        <f>'Profit Loss'!$D$33</f>
        <v>0</v>
      </c>
      <c r="SN2" s="882">
        <f>'Profit Loss'!$D$34</f>
        <v>0</v>
      </c>
      <c r="SO2" s="882">
        <f>'Profit Loss'!D40</f>
        <v>0</v>
      </c>
      <c r="SP2" s="882">
        <f>'Profit Loss'!D41</f>
        <v>0</v>
      </c>
      <c r="SQ2" s="882">
        <f>'Profit Loss'!D43</f>
        <v>0</v>
      </c>
      <c r="SR2" s="882">
        <f>'Profit Loss'!D44</f>
        <v>0</v>
      </c>
      <c r="SS2" s="882">
        <f>'Profit Loss'!D45</f>
        <v>0</v>
      </c>
      <c r="ST2" s="882">
        <f>'Profit Loss'!D46</f>
        <v>0</v>
      </c>
      <c r="SU2" s="882">
        <f>'Profit Loss'!D47</f>
        <v>0</v>
      </c>
      <c r="SV2" s="882">
        <f>'Profit Loss'!D48</f>
        <v>0</v>
      </c>
      <c r="SW2" s="882">
        <f>'Profit Loss'!D50</f>
        <v>0</v>
      </c>
      <c r="SX2" s="882">
        <f>'Profit Loss'!D52</f>
        <v>0</v>
      </c>
      <c r="SY2" s="882">
        <f>'Profit Loss'!D53</f>
        <v>0</v>
      </c>
      <c r="SZ2" s="882">
        <f>'Profit Loss'!D54</f>
        <v>0</v>
      </c>
      <c r="TA2" s="882">
        <f>'Profit Loss'!D56</f>
        <v>0</v>
      </c>
      <c r="TB2" s="882">
        <f>'Profit Loss'!D57</f>
        <v>0</v>
      </c>
      <c r="TC2" s="882">
        <f>'Profit Loss'!D58</f>
        <v>0</v>
      </c>
      <c r="TD2" s="882">
        <f>'Profit Loss'!D60</f>
        <v>0</v>
      </c>
      <c r="TE2" s="882">
        <f>'Profit Loss'!D61</f>
        <v>0</v>
      </c>
      <c r="TF2" s="882">
        <f>'Profit Loss'!D62</f>
        <v>0</v>
      </c>
      <c r="TG2" s="882">
        <f>'Profit Loss'!D64</f>
        <v>0</v>
      </c>
      <c r="TH2" s="882">
        <f>'Profit Loss'!D65</f>
        <v>0</v>
      </c>
      <c r="TI2" s="882">
        <f>'Profit Loss'!D66</f>
        <v>0</v>
      </c>
      <c r="TJ2" s="882">
        <f>'Profit Loss'!D68</f>
        <v>0</v>
      </c>
      <c r="TK2" s="882">
        <f>'Profit Loss'!D69</f>
        <v>0</v>
      </c>
      <c r="TL2" s="882">
        <f>'Profit Loss'!D70</f>
        <v>0</v>
      </c>
      <c r="TM2" s="882">
        <f>'Profit Loss'!D71</f>
        <v>0</v>
      </c>
      <c r="TN2" s="882">
        <f>'Profit Loss'!D72</f>
        <v>0</v>
      </c>
      <c r="TO2" s="882">
        <f>'Profit Loss'!D74</f>
        <v>0</v>
      </c>
      <c r="TP2" s="882">
        <f>'Profit Loss'!D75</f>
        <v>0</v>
      </c>
      <c r="TQ2" s="882">
        <f>'Profit Loss'!D76</f>
        <v>0</v>
      </c>
      <c r="TR2" s="882">
        <f>'Profit Loss'!D77</f>
        <v>0</v>
      </c>
      <c r="TS2" s="882">
        <f>'Profit Loss'!D79</f>
        <v>0</v>
      </c>
      <c r="TT2" s="882">
        <f>'Profit Loss'!D80</f>
        <v>0</v>
      </c>
      <c r="TU2" s="882">
        <f>'Profit Loss'!D81</f>
        <v>0</v>
      </c>
      <c r="TV2" s="882">
        <f>'Profit Loss'!$D$83</f>
        <v>0</v>
      </c>
      <c r="TW2" s="882">
        <f>'Profit Loss'!$D$84</f>
        <v>0</v>
      </c>
      <c r="TX2" s="882">
        <f>'Profit Loss'!$D$85</f>
        <v>0</v>
      </c>
      <c r="TY2" s="882">
        <f>'Profit Loss'!$D$86</f>
        <v>0</v>
      </c>
      <c r="TZ2" s="882">
        <f>'Profit Loss'!D88</f>
        <v>0</v>
      </c>
      <c r="UA2" s="882">
        <f>'Profit Loss'!D89</f>
        <v>0</v>
      </c>
      <c r="UB2" s="882">
        <f>'Profit Loss'!D90</f>
        <v>0</v>
      </c>
      <c r="UC2" s="882">
        <f>'Profit Loss'!D92</f>
        <v>0</v>
      </c>
      <c r="UD2" s="882">
        <f>'Profit Loss'!D93</f>
        <v>0</v>
      </c>
      <c r="UE2" s="882">
        <f>'Profit Loss'!D94</f>
        <v>0</v>
      </c>
      <c r="UF2" s="882">
        <f>'Profit Loss'!D95</f>
        <v>0</v>
      </c>
      <c r="UG2" s="882">
        <f>'Profit Loss'!D96</f>
        <v>0</v>
      </c>
      <c r="UH2" s="882">
        <f>'Profit Loss'!D97</f>
        <v>0</v>
      </c>
      <c r="UI2" s="882">
        <f>'Profit Loss'!D98</f>
        <v>0</v>
      </c>
      <c r="UJ2" s="882">
        <f>'Profit Loss'!D99</f>
        <v>0</v>
      </c>
      <c r="UK2" s="882">
        <f>'Profit Loss'!D100</f>
        <v>0</v>
      </c>
      <c r="UL2" s="882">
        <f>'Profit Loss'!D101</f>
        <v>0</v>
      </c>
      <c r="UM2" s="882">
        <f>'Profit Loss'!D102</f>
        <v>0</v>
      </c>
      <c r="UN2" s="882">
        <f>'Profit Loss'!D103</f>
        <v>0</v>
      </c>
      <c r="UO2" s="882">
        <f>'Profit Loss'!D104</f>
        <v>0</v>
      </c>
      <c r="UP2" s="882">
        <f>'Profit Loss'!D105</f>
        <v>0</v>
      </c>
      <c r="UQ2" s="882">
        <f>'Profit Loss'!D106</f>
        <v>0</v>
      </c>
      <c r="UR2" s="882">
        <f>'Profit Loss'!D107</f>
        <v>0</v>
      </c>
      <c r="US2" s="882">
        <f>'Profit Loss'!D108</f>
        <v>0</v>
      </c>
      <c r="UT2" s="882">
        <f>'Profit Loss'!D109</f>
        <v>0</v>
      </c>
      <c r="UU2" s="882">
        <f>'Profit Loss'!D110</f>
        <v>0</v>
      </c>
      <c r="UV2" s="882">
        <f>'Profit Loss'!D111</f>
        <v>0</v>
      </c>
      <c r="UW2" s="882">
        <f>'Profit Loss'!D112</f>
        <v>0</v>
      </c>
      <c r="UX2" s="882">
        <f>'Profit Loss'!D113</f>
        <v>0</v>
      </c>
      <c r="UY2" s="882">
        <f>'Profit Loss'!D114</f>
        <v>0</v>
      </c>
      <c r="UZ2" s="882">
        <f>'Profit Loss'!D115</f>
        <v>0</v>
      </c>
      <c r="VA2" s="882">
        <f>'Profit Loss'!D116</f>
        <v>0</v>
      </c>
      <c r="VB2" s="882">
        <f>'Profit Loss'!D117</f>
        <v>0</v>
      </c>
      <c r="VC2" s="882">
        <f>'Profit Loss'!D119</f>
        <v>0</v>
      </c>
      <c r="VD2" s="882">
        <f>'Profit Loss'!D120</f>
        <v>0</v>
      </c>
      <c r="VE2" s="882">
        <f>'Profit Loss'!D121</f>
        <v>0</v>
      </c>
      <c r="VF2" s="882">
        <f>'Profit Loss'!D122</f>
        <v>0</v>
      </c>
      <c r="VG2" s="882">
        <f>'Profit Loss'!D123</f>
        <v>0</v>
      </c>
      <c r="VH2" s="882">
        <f>'Profit Loss'!D124</f>
        <v>0</v>
      </c>
      <c r="VI2" s="882">
        <f>'Profit Loss'!D126</f>
        <v>0</v>
      </c>
      <c r="VJ2" s="882">
        <f>'Profit Loss'!$D$127</f>
        <v>0</v>
      </c>
      <c r="VK2" s="882">
        <f>'Profit Loss'!$D$128</f>
        <v>0</v>
      </c>
      <c r="VL2" s="882">
        <f>'Profit Loss'!$D$129</f>
        <v>0</v>
      </c>
      <c r="VM2" s="882">
        <f>'Profit Loss'!$D$130</f>
        <v>0</v>
      </c>
      <c r="VN2" s="882">
        <f>'Profit Loss'!$D$131</f>
        <v>0</v>
      </c>
      <c r="VO2" s="882">
        <f>'Profit Loss'!$D$132</f>
        <v>0</v>
      </c>
      <c r="VP2" s="882">
        <f>'Profit Loss'!D134</f>
        <v>0</v>
      </c>
      <c r="VQ2" s="882">
        <f>'Profit Loss'!D135</f>
        <v>0</v>
      </c>
      <c r="VR2" s="882">
        <f>'Profit Loss'!D136</f>
        <v>0</v>
      </c>
      <c r="VS2" s="882">
        <f>'Profit Loss'!D137</f>
        <v>0</v>
      </c>
      <c r="VT2" s="882">
        <f>'Profit Loss'!D138</f>
        <v>0</v>
      </c>
      <c r="VU2" s="882">
        <f>'Profit Loss'!D140</f>
        <v>0</v>
      </c>
      <c r="VV2" s="882">
        <f>'Profit Loss'!D141</f>
        <v>0</v>
      </c>
      <c r="VW2" s="882">
        <f>'Profit Loss'!D142</f>
        <v>0</v>
      </c>
      <c r="VX2" s="882">
        <f>'Profit Loss'!D143</f>
        <v>0</v>
      </c>
      <c r="VY2" s="882">
        <f>'Profit Loss'!D146</f>
        <v>0</v>
      </c>
      <c r="VZ2" s="882">
        <f>'Profit Loss'!D147</f>
        <v>0</v>
      </c>
      <c r="WA2" s="882">
        <f>'Profit Loss'!D149</f>
        <v>0</v>
      </c>
      <c r="WB2" s="882">
        <f>'Profit Loss'!D150</f>
        <v>0</v>
      </c>
      <c r="WC2" s="882">
        <f>'Profit Loss'!D152</f>
        <v>0</v>
      </c>
      <c r="WD2" s="882">
        <f>'Profit Loss'!D153</f>
        <v>0</v>
      </c>
      <c r="WE2" s="882">
        <f>'Profit Loss'!D154</f>
        <v>0</v>
      </c>
      <c r="WF2" s="882">
        <f>'Profit Loss'!D156</f>
        <v>0</v>
      </c>
      <c r="WG2" s="882">
        <f>'Profit Loss'!D157</f>
        <v>0</v>
      </c>
      <c r="WH2" s="882">
        <f>'Profit Loss'!D159</f>
        <v>0</v>
      </c>
      <c r="WI2" s="882">
        <f>'Profit Loss'!D160</f>
        <v>0</v>
      </c>
      <c r="WJ2" s="882">
        <f>'Profit Loss'!D161</f>
        <v>0</v>
      </c>
      <c r="WK2" s="882">
        <f>'Profit Loss'!D163</f>
        <v>0</v>
      </c>
      <c r="WL2" s="882">
        <f>'Profit Loss'!D164</f>
        <v>0</v>
      </c>
      <c r="WM2" s="882">
        <f>'Profit Loss'!D165</f>
        <v>0</v>
      </c>
      <c r="WN2" s="882">
        <f>'Profit Loss'!D166</f>
        <v>0</v>
      </c>
      <c r="WO2" s="882">
        <f>'Profit Loss'!D167</f>
        <v>0</v>
      </c>
      <c r="WP2" s="882">
        <f>'Profit Loss'!D168</f>
        <v>0</v>
      </c>
      <c r="WQ2" s="882">
        <f>'Profit Loss'!D169</f>
        <v>0</v>
      </c>
      <c r="WR2" s="882">
        <f>'Profit Loss'!D172</f>
        <v>0</v>
      </c>
      <c r="WS2" s="882">
        <f>'Profit Loss'!D173</f>
        <v>0</v>
      </c>
      <c r="WT2" s="882">
        <f>'Profit Loss'!D174</f>
        <v>0</v>
      </c>
      <c r="WU2" s="882">
        <f>'Profit Loss'!D175</f>
        <v>0</v>
      </c>
      <c r="WV2" s="882">
        <f>'Profit Loss'!D176</f>
        <v>0</v>
      </c>
      <c r="WW2" s="882">
        <f>'Profit Loss'!D177</f>
        <v>0</v>
      </c>
      <c r="WX2" s="882">
        <f>'Profit Loss'!D179</f>
        <v>0</v>
      </c>
      <c r="WY2" s="882">
        <f>'Profit Loss'!D180</f>
        <v>0</v>
      </c>
      <c r="WZ2" s="882">
        <f>'Profit Loss'!D181</f>
        <v>0</v>
      </c>
      <c r="XA2" s="882">
        <f>'Profit Loss'!D182</f>
        <v>0</v>
      </c>
      <c r="XB2" s="882">
        <f>'Profit Loss'!D183</f>
        <v>0</v>
      </c>
      <c r="XC2" s="882">
        <f>'Profit Loss'!D184</f>
        <v>0</v>
      </c>
      <c r="XD2" s="882">
        <f>'Profit Loss'!D186</f>
        <v>0</v>
      </c>
      <c r="XE2" s="882">
        <f>'Profit Loss'!D187</f>
        <v>0</v>
      </c>
      <c r="XF2" s="882">
        <f>'Profit Loss'!D188</f>
        <v>0</v>
      </c>
      <c r="XG2" s="882">
        <f>'Profit Loss'!D189</f>
        <v>0</v>
      </c>
      <c r="XH2" s="882">
        <f>'Profit Loss'!D190</f>
        <v>0</v>
      </c>
      <c r="XI2" s="882">
        <f>'Profit Loss'!D191</f>
        <v>0</v>
      </c>
      <c r="XJ2" s="882">
        <f>'Profit Loss'!D192</f>
        <v>0</v>
      </c>
      <c r="XK2" s="882">
        <f>'Profit Loss'!D193</f>
        <v>0</v>
      </c>
      <c r="XL2" s="882">
        <f>'Profit Loss'!D194</f>
        <v>0</v>
      </c>
      <c r="XM2" s="882">
        <f>'Profit Loss'!E40</f>
        <v>0</v>
      </c>
      <c r="XN2" s="842">
        <f>'Profit Loss'!E43</f>
        <v>0</v>
      </c>
      <c r="XO2" s="842">
        <f>'Profit Loss'!E44</f>
        <v>0</v>
      </c>
      <c r="XP2" s="882">
        <f>'Profit Loss'!E47</f>
        <v>0</v>
      </c>
      <c r="XQ2" s="882">
        <f>'Profit Loss'!E48</f>
        <v>0</v>
      </c>
      <c r="XR2" s="842">
        <f>'Profit Loss'!E50</f>
        <v>0</v>
      </c>
      <c r="XS2" s="842">
        <f>'Profit Loss'!E52</f>
        <v>0</v>
      </c>
      <c r="XT2" s="882">
        <f>'Profit Loss'!E54</f>
        <v>0</v>
      </c>
      <c r="XU2" s="842">
        <f>'Profit Loss'!E56</f>
        <v>0</v>
      </c>
      <c r="XV2" s="842">
        <f>'Profit Loss'!E57</f>
        <v>0</v>
      </c>
      <c r="XW2" s="882">
        <f>'Profit Loss'!E58</f>
        <v>0</v>
      </c>
      <c r="XX2" s="842">
        <f>'Profit Loss'!E60</f>
        <v>0</v>
      </c>
      <c r="XY2" s="882">
        <f>'Profit Loss'!E62</f>
        <v>0</v>
      </c>
      <c r="XZ2" s="842">
        <f>'Profit Loss'!E64</f>
        <v>0</v>
      </c>
      <c r="YA2" s="882">
        <f>'Profit Loss'!E66</f>
        <v>0</v>
      </c>
      <c r="YB2" s="842">
        <f>'Profit Loss'!E68</f>
        <v>0</v>
      </c>
      <c r="YC2" s="842">
        <f>'Profit Loss'!E69</f>
        <v>0</v>
      </c>
      <c r="YD2" s="842">
        <f>'Profit Loss'!E70</f>
        <v>0</v>
      </c>
      <c r="YE2" s="842">
        <f>'Profit Loss'!E71</f>
        <v>0</v>
      </c>
      <c r="YF2" s="882">
        <f>'Profit Loss'!E72</f>
        <v>0</v>
      </c>
      <c r="YG2" s="842">
        <f>'Profit Loss'!E74</f>
        <v>0</v>
      </c>
      <c r="YH2" s="842">
        <f>'Profit Loss'!E75</f>
        <v>0</v>
      </c>
      <c r="YI2" s="882">
        <f>'Profit Loss'!E77</f>
        <v>0</v>
      </c>
      <c r="YJ2" s="842">
        <f>'Profit Loss'!E80</f>
        <v>0</v>
      </c>
      <c r="YK2" s="882">
        <f>'Profit Loss'!E81</f>
        <v>0</v>
      </c>
      <c r="YL2" s="842">
        <f>'Profit Loss'!E88</f>
        <v>0</v>
      </c>
      <c r="YM2" s="882">
        <f>'Profit Loss'!E90</f>
        <v>0</v>
      </c>
      <c r="YN2" s="842">
        <f>'Profit Loss'!E92</f>
        <v>0</v>
      </c>
      <c r="YO2" s="842">
        <f>'Profit Loss'!E93</f>
        <v>0</v>
      </c>
      <c r="YP2" s="842">
        <f>'Profit Loss'!E96</f>
        <v>0</v>
      </c>
      <c r="YQ2" s="842">
        <f>'Profit Loss'!E98</f>
        <v>0</v>
      </c>
      <c r="YR2" s="882">
        <f>'Profit Loss'!E100</f>
        <v>0</v>
      </c>
      <c r="YS2" s="842">
        <f>'Profit Loss'!E104</f>
        <v>0</v>
      </c>
      <c r="YT2" s="882">
        <f>'Profit Loss'!E105</f>
        <v>0</v>
      </c>
      <c r="YU2" s="842">
        <f>'Profit Loss'!E119</f>
        <v>0</v>
      </c>
      <c r="YV2" s="842">
        <f>'Profit Loss'!E120</f>
        <v>0</v>
      </c>
      <c r="YW2" s="842">
        <f>'Profit Loss'!E121</f>
        <v>0</v>
      </c>
      <c r="YX2" s="842">
        <f>'Profit Loss'!E122</f>
        <v>0</v>
      </c>
      <c r="YY2" s="842">
        <f>'Profit Loss'!E123</f>
        <v>0</v>
      </c>
      <c r="YZ2" s="882">
        <f>'Profit Loss'!E124</f>
        <v>0</v>
      </c>
      <c r="ZA2" s="842">
        <f>'Profit Loss'!E126</f>
        <v>0</v>
      </c>
      <c r="ZB2" s="842">
        <f>'Profit Loss'!E127</f>
        <v>0</v>
      </c>
      <c r="ZC2" s="842">
        <f>'Profit Loss'!E128</f>
        <v>0</v>
      </c>
      <c r="ZD2" s="842">
        <f>'Profit Loss'!E129</f>
        <v>0</v>
      </c>
      <c r="ZE2" s="842">
        <f>'Profit Loss'!E130</f>
        <v>0</v>
      </c>
      <c r="ZF2" s="842">
        <f>'Profit Loss'!E131</f>
        <v>0</v>
      </c>
      <c r="ZG2" s="882">
        <f>'Profit Loss'!E132</f>
        <v>0</v>
      </c>
      <c r="ZH2" s="842">
        <f>'Profit Loss'!E134</f>
        <v>0</v>
      </c>
      <c r="ZI2" s="842">
        <f>'Profit Loss'!E135</f>
        <v>0</v>
      </c>
      <c r="ZJ2" s="842">
        <f>'Profit Loss'!E136</f>
        <v>0</v>
      </c>
      <c r="ZK2" s="842">
        <f>'Profit Loss'!E137</f>
        <v>0</v>
      </c>
      <c r="ZL2" s="882">
        <f>'Profit Loss'!E138</f>
        <v>0</v>
      </c>
      <c r="ZM2" s="842">
        <f>'Profit Loss'!E140</f>
        <v>0</v>
      </c>
      <c r="ZN2" s="842">
        <f>'Profit Loss'!E141</f>
        <v>0</v>
      </c>
      <c r="ZO2" s="842">
        <f>'Profit Loss'!E142</f>
        <v>0</v>
      </c>
      <c r="ZP2" s="882">
        <f>'Profit Loss'!E143</f>
        <v>0</v>
      </c>
      <c r="ZQ2" s="882">
        <f>'Profit Loss'!E146</f>
        <v>0</v>
      </c>
      <c r="ZR2" s="882">
        <f>'Profit Loss'!E147</f>
        <v>0</v>
      </c>
      <c r="ZS2" s="882">
        <f>'Profit Loss'!E149</f>
        <v>0</v>
      </c>
      <c r="ZT2" s="882">
        <f>'Profit Loss'!E150</f>
        <v>0</v>
      </c>
      <c r="ZU2" s="882">
        <f>'Profit Loss'!E152</f>
        <v>0</v>
      </c>
      <c r="ZV2" s="882">
        <f>'Profit Loss'!E153</f>
        <v>0</v>
      </c>
      <c r="ZW2" s="882">
        <f>'Profit Loss'!E154</f>
        <v>0</v>
      </c>
      <c r="ZX2" s="882">
        <f>'Profit Loss'!E156</f>
        <v>0</v>
      </c>
      <c r="ZY2" s="882">
        <f>'Profit Loss'!E157</f>
        <v>0</v>
      </c>
      <c r="ZZ2" s="882">
        <f>'Profit Loss'!E159</f>
        <v>0</v>
      </c>
      <c r="AAA2" s="882">
        <f>'Profit Loss'!E160</f>
        <v>0</v>
      </c>
      <c r="AAB2" s="882">
        <f>'Profit Loss'!E161</f>
        <v>0</v>
      </c>
      <c r="AAC2" s="882">
        <f>'Profit Loss'!E164</f>
        <v>0</v>
      </c>
      <c r="AAD2" s="882">
        <f>'Profit Loss'!E166</f>
        <v>0</v>
      </c>
      <c r="AAE2" s="882">
        <f>'Profit Loss'!E167</f>
        <v>0</v>
      </c>
      <c r="AAF2" s="882">
        <f>'Profit Loss'!E168</f>
        <v>0</v>
      </c>
      <c r="AAG2" s="882">
        <f>'Profit Loss'!E169</f>
        <v>0</v>
      </c>
      <c r="AAH2" s="882">
        <f>'Profit Loss'!E172</f>
        <v>0</v>
      </c>
      <c r="AAI2" s="882">
        <f>'Profit Loss'!E175</f>
        <v>0</v>
      </c>
      <c r="AAJ2" s="882">
        <f>'Profit Loss'!E177</f>
        <v>0</v>
      </c>
      <c r="AAK2" s="882">
        <f>'Profit Loss'!E179</f>
        <v>0</v>
      </c>
      <c r="AAL2" s="882">
        <f>'Profit Loss'!E180</f>
        <v>0</v>
      </c>
      <c r="AAM2" s="882">
        <f>'Profit Loss'!E181</f>
        <v>0</v>
      </c>
      <c r="AAN2" s="882">
        <f>'Profit Loss'!E183</f>
        <v>0</v>
      </c>
      <c r="AAO2" s="882">
        <f>'Profit Loss'!E184</f>
        <v>0</v>
      </c>
      <c r="AAP2" s="882">
        <f>'Profit Loss'!E194</f>
        <v>0</v>
      </c>
      <c r="AAQ2" s="882">
        <f>'Profit Loss'!F41</f>
        <v>0</v>
      </c>
      <c r="AAR2" s="882">
        <f>'Profit Loss'!F45</f>
        <v>0</v>
      </c>
      <c r="AAS2" s="882">
        <f>'Profit Loss'!F46</f>
        <v>0</v>
      </c>
      <c r="AAT2" s="882">
        <f>'Profit Loss'!F47</f>
        <v>0</v>
      </c>
      <c r="AAU2" s="882">
        <f>'Profit Loss'!F48</f>
        <v>0</v>
      </c>
      <c r="AAV2" s="882">
        <f>'Profit Loss'!F53</f>
        <v>0</v>
      </c>
      <c r="AAW2" s="882">
        <f>'Profit Loss'!F54</f>
        <v>0</v>
      </c>
      <c r="AAX2" s="882">
        <f>'Profit Loss'!F61</f>
        <v>0</v>
      </c>
      <c r="AAY2" s="882">
        <f>'Profit Loss'!F62</f>
        <v>0</v>
      </c>
      <c r="AAZ2" s="882">
        <f>'Profit Loss'!F65</f>
        <v>0</v>
      </c>
      <c r="ABA2" s="882">
        <f>'Profit Loss'!F66</f>
        <v>0</v>
      </c>
      <c r="ABB2" s="882">
        <f>'Profit Loss'!F76</f>
        <v>0</v>
      </c>
      <c r="ABC2" s="882">
        <f>'Profit Loss'!F77</f>
        <v>0</v>
      </c>
      <c r="ABD2" s="882">
        <f>'Profit Loss'!F79</f>
        <v>0</v>
      </c>
      <c r="ABE2" s="882">
        <f>'Profit Loss'!F81</f>
        <v>0</v>
      </c>
      <c r="ABF2" s="882">
        <f>'Profit Loss'!F83</f>
        <v>0</v>
      </c>
      <c r="ABG2" s="882">
        <f>'Profit Loss'!F84</f>
        <v>0</v>
      </c>
      <c r="ABH2" s="882">
        <f>'Profit Loss'!F85</f>
        <v>0</v>
      </c>
      <c r="ABI2" s="882">
        <f>'Profit Loss'!F86</f>
        <v>0</v>
      </c>
      <c r="ABJ2" s="882">
        <f>'Profit Loss'!F89</f>
        <v>0</v>
      </c>
      <c r="ABK2" s="882">
        <f>'Profit Loss'!F90</f>
        <v>0</v>
      </c>
      <c r="ABL2" s="882">
        <f>'Profit Loss'!F94</f>
        <v>0</v>
      </c>
      <c r="ABM2" s="882">
        <f>'Profit Loss'!F95</f>
        <v>0</v>
      </c>
      <c r="ABN2" s="882">
        <f>'Profit Loss'!F97</f>
        <v>0</v>
      </c>
      <c r="ABO2" s="882">
        <f>'Profit Loss'!F99</f>
        <v>0</v>
      </c>
      <c r="ABP2" s="882">
        <f>'Profit Loss'!F100</f>
        <v>0</v>
      </c>
      <c r="ABQ2" s="882">
        <f>'Profit Loss'!F101</f>
        <v>0</v>
      </c>
      <c r="ABR2" s="882">
        <f>'Profit Loss'!F102</f>
        <v>0</v>
      </c>
      <c r="ABS2" s="882">
        <f>'Profit Loss'!F103</f>
        <v>0</v>
      </c>
      <c r="ABT2" s="882">
        <f>'Profit Loss'!F105</f>
        <v>0</v>
      </c>
      <c r="ABU2" s="882">
        <f>'Profit Loss'!F106</f>
        <v>0</v>
      </c>
      <c r="ABV2" s="882">
        <f>'Profit Loss'!F107</f>
        <v>0</v>
      </c>
      <c r="ABW2" s="882">
        <f>'Profit Loss'!F108</f>
        <v>0</v>
      </c>
      <c r="ABX2" s="882">
        <f>'Profit Loss'!F109</f>
        <v>0</v>
      </c>
      <c r="ABY2" s="882">
        <f>'Profit Loss'!F110</f>
        <v>0</v>
      </c>
      <c r="ABZ2" s="882">
        <f>'Profit Loss'!F111</f>
        <v>0</v>
      </c>
      <c r="ACA2" s="882">
        <f>'Profit Loss'!F112</f>
        <v>0</v>
      </c>
      <c r="ACB2" s="882">
        <f>'Profit Loss'!F113</f>
        <v>0</v>
      </c>
      <c r="ACC2" s="882">
        <f>'Profit Loss'!F114</f>
        <v>0</v>
      </c>
      <c r="ACD2" s="882">
        <f>'Profit Loss'!F115</f>
        <v>0</v>
      </c>
      <c r="ACE2" s="882">
        <f>'Profit Loss'!F116</f>
        <v>0</v>
      </c>
      <c r="ACF2" s="882">
        <f>'Profit Loss'!F117</f>
        <v>0</v>
      </c>
      <c r="ACG2" s="882">
        <f>'Profit Loss'!F163</f>
        <v>0</v>
      </c>
      <c r="ACH2" s="882">
        <f>'Profit Loss'!F165</f>
        <v>0</v>
      </c>
      <c r="ACI2" s="882">
        <f>'Profit Loss'!F166</f>
        <v>0</v>
      </c>
      <c r="ACJ2" s="882">
        <f>'Profit Loss'!F169</f>
        <v>0</v>
      </c>
      <c r="ACK2" s="882">
        <f>'Profit Loss'!F173</f>
        <v>0</v>
      </c>
      <c r="ACL2" s="882">
        <f>'Profit Loss'!F174</f>
        <v>0</v>
      </c>
      <c r="ACM2" s="882">
        <f>'Profit Loss'!F176</f>
        <v>0</v>
      </c>
      <c r="ACN2" s="882">
        <f>'Profit Loss'!F177</f>
        <v>0</v>
      </c>
      <c r="ACO2" s="882">
        <f>'Profit Loss'!F182</f>
        <v>0</v>
      </c>
      <c r="ACP2" s="882">
        <f>'Profit Loss'!F183</f>
        <v>0</v>
      </c>
      <c r="ACQ2" s="882">
        <f>'Profit Loss'!F184</f>
        <v>0</v>
      </c>
      <c r="ACR2" s="882">
        <f>'Profit Loss'!F186</f>
        <v>0</v>
      </c>
      <c r="ACS2" s="882">
        <f>'Profit Loss'!F187</f>
        <v>0</v>
      </c>
      <c r="ACT2" s="882">
        <f>'Profit Loss'!F188</f>
        <v>0</v>
      </c>
      <c r="ACU2" s="882">
        <f>'Profit Loss'!F189</f>
        <v>0</v>
      </c>
      <c r="ACV2" s="882">
        <f>'Profit Loss'!F190</f>
        <v>0</v>
      </c>
      <c r="ACW2" s="882">
        <f>'Profit Loss'!F191</f>
        <v>0</v>
      </c>
      <c r="ACX2" s="882">
        <f>'Profit Loss'!F192</f>
        <v>0</v>
      </c>
      <c r="ACY2" s="882">
        <f>'Profit Loss'!F193</f>
        <v>0</v>
      </c>
      <c r="ACZ2" s="882">
        <f>'Profit Loss'!F194</f>
        <v>0</v>
      </c>
      <c r="ADA2" s="882">
        <f>'Profit Loss'!G40</f>
        <v>0</v>
      </c>
      <c r="ADB2" s="882">
        <f>'Profit Loss'!G41</f>
        <v>0</v>
      </c>
      <c r="ADC2" s="882">
        <f>'Profit Loss'!G43</f>
        <v>0</v>
      </c>
      <c r="ADD2" s="882">
        <f>'Profit Loss'!G44</f>
        <v>0</v>
      </c>
      <c r="ADE2" s="882">
        <f>'Profit Loss'!G45</f>
        <v>0</v>
      </c>
      <c r="ADF2" s="882">
        <f>'Profit Loss'!G46</f>
        <v>0</v>
      </c>
      <c r="ADG2" s="882">
        <f>'Profit Loss'!G47</f>
        <v>0</v>
      </c>
      <c r="ADH2" s="882">
        <f>'Profit Loss'!G48</f>
        <v>0</v>
      </c>
      <c r="ADI2" s="882">
        <f>'Profit Loss'!G50</f>
        <v>0</v>
      </c>
      <c r="ADJ2" s="882">
        <f>'Profit Loss'!G52</f>
        <v>0</v>
      </c>
      <c r="ADK2" s="882">
        <f>'Profit Loss'!G53</f>
        <v>0</v>
      </c>
      <c r="ADL2" s="882">
        <f>'Profit Loss'!G54</f>
        <v>0</v>
      </c>
      <c r="ADM2" s="882">
        <f>'Profit Loss'!G56</f>
        <v>0</v>
      </c>
      <c r="ADN2" s="882">
        <f>'Profit Loss'!G57</f>
        <v>0</v>
      </c>
      <c r="ADO2" s="882">
        <f>'Profit Loss'!G58</f>
        <v>0</v>
      </c>
      <c r="ADP2" s="882">
        <f>'Profit Loss'!G60</f>
        <v>0</v>
      </c>
      <c r="ADQ2" s="882">
        <f>'Profit Loss'!G61</f>
        <v>0</v>
      </c>
      <c r="ADR2" s="882">
        <f>'Profit Loss'!G62</f>
        <v>0</v>
      </c>
      <c r="ADS2" s="882">
        <f>'Profit Loss'!G64</f>
        <v>0</v>
      </c>
      <c r="ADT2" s="882">
        <f>'Profit Loss'!G65</f>
        <v>0</v>
      </c>
      <c r="ADU2" s="882">
        <f>'Profit Loss'!G66</f>
        <v>0</v>
      </c>
      <c r="ADV2" s="882">
        <f>'Profit Loss'!G68</f>
        <v>0</v>
      </c>
      <c r="ADW2" s="882">
        <f>'Profit Loss'!G69</f>
        <v>0</v>
      </c>
      <c r="ADX2" s="882">
        <f>'Profit Loss'!G70</f>
        <v>0</v>
      </c>
      <c r="ADY2" s="882">
        <f>'Profit Loss'!G71</f>
        <v>0</v>
      </c>
      <c r="ADZ2" s="882">
        <f>'Profit Loss'!G72</f>
        <v>0</v>
      </c>
      <c r="AEA2" s="882">
        <f>'Profit Loss'!G74</f>
        <v>0</v>
      </c>
      <c r="AEB2" s="882">
        <f>'Profit Loss'!G75</f>
        <v>0</v>
      </c>
      <c r="AEC2" s="882">
        <f>'Profit Loss'!G76</f>
        <v>0</v>
      </c>
      <c r="AED2" s="882">
        <f>'Profit Loss'!G77</f>
        <v>0</v>
      </c>
      <c r="AEE2" s="882">
        <f>'Profit Loss'!G79</f>
        <v>0</v>
      </c>
      <c r="AEF2" s="882">
        <f>'Profit Loss'!G80</f>
        <v>0</v>
      </c>
      <c r="AEG2" s="882">
        <f>'Profit Loss'!G81</f>
        <v>0</v>
      </c>
      <c r="AEH2" s="882">
        <f>'Profit Loss'!G83</f>
        <v>0</v>
      </c>
      <c r="AEI2" s="882">
        <f>'Profit Loss'!G84</f>
        <v>0</v>
      </c>
      <c r="AEJ2" s="882">
        <f>'Profit Loss'!G85</f>
        <v>0</v>
      </c>
      <c r="AEK2" s="882">
        <f>'Profit Loss'!G86</f>
        <v>0</v>
      </c>
      <c r="AEL2" s="882">
        <f>'Profit Loss'!G88</f>
        <v>0</v>
      </c>
      <c r="AEM2" s="882">
        <f>'Profit Loss'!G89</f>
        <v>0</v>
      </c>
      <c r="AEN2" s="882">
        <f>'Profit Loss'!G90</f>
        <v>0</v>
      </c>
      <c r="AEO2" s="882">
        <f>'Profit Loss'!G92</f>
        <v>0</v>
      </c>
      <c r="AEP2" s="882">
        <f>'Profit Loss'!G93</f>
        <v>0</v>
      </c>
      <c r="AEQ2" s="882">
        <f>'Profit Loss'!G94</f>
        <v>0</v>
      </c>
      <c r="AER2" s="882">
        <f>'Profit Loss'!G95</f>
        <v>0</v>
      </c>
      <c r="AES2" s="882">
        <f>'Profit Loss'!G96</f>
        <v>0</v>
      </c>
      <c r="AET2" s="882">
        <f>'Profit Loss'!G97</f>
        <v>0</v>
      </c>
      <c r="AEU2" s="882">
        <f>'Profit Loss'!G98</f>
        <v>0</v>
      </c>
      <c r="AEV2" s="882">
        <f>'Profit Loss'!G99</f>
        <v>0</v>
      </c>
      <c r="AEW2" s="882">
        <f>'Profit Loss'!G100</f>
        <v>0</v>
      </c>
      <c r="AEX2" s="882">
        <f>'Profit Loss'!G101</f>
        <v>0</v>
      </c>
      <c r="AEY2" s="882">
        <f>'Profit Loss'!G102</f>
        <v>0</v>
      </c>
      <c r="AEZ2" s="882">
        <f>'Profit Loss'!G103</f>
        <v>0</v>
      </c>
      <c r="AFA2" s="882">
        <f>'Profit Loss'!G104</f>
        <v>0</v>
      </c>
      <c r="AFB2" s="882">
        <f>'Profit Loss'!G105</f>
        <v>0</v>
      </c>
      <c r="AFC2" s="882">
        <f>'Profit Loss'!G106</f>
        <v>0</v>
      </c>
      <c r="AFD2" s="882">
        <f>'Profit Loss'!G107</f>
        <v>0</v>
      </c>
      <c r="AFE2" s="882">
        <f>'Profit Loss'!G108</f>
        <v>0</v>
      </c>
      <c r="AFF2" s="882">
        <f>'Profit Loss'!G109</f>
        <v>0</v>
      </c>
      <c r="AFG2" s="882">
        <f>'Profit Loss'!G110</f>
        <v>0</v>
      </c>
      <c r="AFH2" s="882">
        <f>'Profit Loss'!G111</f>
        <v>0</v>
      </c>
      <c r="AFI2" s="882">
        <f>'Profit Loss'!G112</f>
        <v>0</v>
      </c>
      <c r="AFJ2" s="882">
        <f>'Profit Loss'!G113</f>
        <v>0</v>
      </c>
      <c r="AFK2" s="882">
        <f>'Profit Loss'!G114</f>
        <v>0</v>
      </c>
      <c r="AFL2" s="882">
        <f>'Profit Loss'!G115</f>
        <v>0</v>
      </c>
      <c r="AFM2" s="882">
        <f>'Profit Loss'!G116</f>
        <v>0</v>
      </c>
      <c r="AFN2" s="882">
        <f>'Profit Loss'!G117</f>
        <v>0</v>
      </c>
      <c r="AFO2" s="882">
        <f>'Profit Loss'!G119</f>
        <v>0</v>
      </c>
      <c r="AFP2" s="882">
        <f>'Profit Loss'!G120</f>
        <v>0</v>
      </c>
      <c r="AFQ2" s="882">
        <f>'Profit Loss'!G121</f>
        <v>0</v>
      </c>
      <c r="AFR2" s="882">
        <f>'Profit Loss'!G122</f>
        <v>0</v>
      </c>
      <c r="AFS2" s="882">
        <f>'Profit Loss'!G123</f>
        <v>0</v>
      </c>
      <c r="AFT2" s="882">
        <f>'Profit Loss'!G124</f>
        <v>0</v>
      </c>
      <c r="AFU2" s="882">
        <f>'Profit Loss'!G126</f>
        <v>0</v>
      </c>
      <c r="AFV2" s="882">
        <f>'Profit Loss'!G127</f>
        <v>0</v>
      </c>
      <c r="AFW2" s="882">
        <f>'Profit Loss'!G128</f>
        <v>0</v>
      </c>
      <c r="AFX2" s="882">
        <f>'Profit Loss'!G129</f>
        <v>0</v>
      </c>
      <c r="AFY2" s="882">
        <f>'Profit Loss'!G130</f>
        <v>0</v>
      </c>
      <c r="AFZ2" s="882">
        <f>'Profit Loss'!G131</f>
        <v>0</v>
      </c>
      <c r="AGA2" s="882">
        <f>'Profit Loss'!G132</f>
        <v>0</v>
      </c>
      <c r="AGB2" s="882">
        <f>'Profit Loss'!G134</f>
        <v>0</v>
      </c>
      <c r="AGC2" s="882">
        <f>'Profit Loss'!G135</f>
        <v>0</v>
      </c>
      <c r="AGD2" s="882">
        <f>'Profit Loss'!G136</f>
        <v>0</v>
      </c>
      <c r="AGE2" s="882">
        <f>'Profit Loss'!G137</f>
        <v>0</v>
      </c>
      <c r="AGF2" s="882">
        <f>'Profit Loss'!G138</f>
        <v>0</v>
      </c>
      <c r="AGG2" s="882">
        <f>'Profit Loss'!G140</f>
        <v>0</v>
      </c>
      <c r="AGH2" s="882">
        <f>'Profit Loss'!G141</f>
        <v>0</v>
      </c>
      <c r="AGI2" s="882">
        <f>'Profit Loss'!G142</f>
        <v>0</v>
      </c>
      <c r="AGJ2" s="882">
        <f>'Profit Loss'!G143</f>
        <v>0</v>
      </c>
      <c r="AGK2" s="882">
        <f>'Profit Loss'!G146</f>
        <v>0</v>
      </c>
      <c r="AGL2" s="882">
        <f>'Profit Loss'!G147</f>
        <v>0</v>
      </c>
      <c r="AGM2" s="882">
        <f>'Profit Loss'!G149</f>
        <v>0</v>
      </c>
      <c r="AGN2" s="882">
        <f>'Profit Loss'!G150</f>
        <v>0</v>
      </c>
      <c r="AGO2" s="882">
        <f>'Profit Loss'!G152</f>
        <v>0</v>
      </c>
      <c r="AGP2" s="882">
        <f>'Profit Loss'!G153</f>
        <v>0</v>
      </c>
      <c r="AGQ2" s="882">
        <f>'Profit Loss'!G154</f>
        <v>0</v>
      </c>
      <c r="AGR2" s="882">
        <f>'Profit Loss'!G156</f>
        <v>0</v>
      </c>
      <c r="AGS2" s="882">
        <f>'Profit Loss'!G157</f>
        <v>0</v>
      </c>
      <c r="AGT2" s="882">
        <f>'Profit Loss'!G159</f>
        <v>0</v>
      </c>
      <c r="AGU2" s="882">
        <f>'Profit Loss'!G160</f>
        <v>0</v>
      </c>
      <c r="AGV2" s="882">
        <f>'Profit Loss'!G161</f>
        <v>0</v>
      </c>
      <c r="AGW2" s="882">
        <f>'Profit Loss'!G163</f>
        <v>0</v>
      </c>
      <c r="AGX2" s="882">
        <f>'Profit Loss'!G164</f>
        <v>0</v>
      </c>
      <c r="AGY2" s="882">
        <f>'Profit Loss'!G165</f>
        <v>0</v>
      </c>
      <c r="AGZ2" s="882">
        <f>'Profit Loss'!G166</f>
        <v>0</v>
      </c>
      <c r="AHA2" s="882">
        <f>'Profit Loss'!G167</f>
        <v>0</v>
      </c>
      <c r="AHB2" s="882">
        <f>'Profit Loss'!G168</f>
        <v>0</v>
      </c>
      <c r="AHC2" s="882">
        <f>'Profit Loss'!G169</f>
        <v>0</v>
      </c>
      <c r="AHD2" s="882">
        <f>'Profit Loss'!G172</f>
        <v>0</v>
      </c>
      <c r="AHE2" s="882">
        <f>'Profit Loss'!G173</f>
        <v>0</v>
      </c>
      <c r="AHF2" s="882">
        <f>'Profit Loss'!G174</f>
        <v>0</v>
      </c>
      <c r="AHG2" s="882">
        <f>'Profit Loss'!G175</f>
        <v>0</v>
      </c>
      <c r="AHH2" s="882">
        <f>'Profit Loss'!G176</f>
        <v>0</v>
      </c>
      <c r="AHI2" s="882">
        <f>'Profit Loss'!G177</f>
        <v>0</v>
      </c>
      <c r="AHJ2" s="882">
        <f>'Profit Loss'!G179</f>
        <v>0</v>
      </c>
      <c r="AHK2" s="882">
        <f>'Profit Loss'!G180</f>
        <v>0</v>
      </c>
      <c r="AHL2" s="882">
        <f>'Profit Loss'!G181</f>
        <v>0</v>
      </c>
      <c r="AHM2" s="882">
        <f>'Profit Loss'!G182</f>
        <v>0</v>
      </c>
      <c r="AHN2" s="882">
        <f>'Profit Loss'!G183</f>
        <v>0</v>
      </c>
      <c r="AHO2" s="882">
        <f>'Profit Loss'!G184</f>
        <v>0</v>
      </c>
      <c r="AHP2" s="882">
        <f>'Profit Loss'!G186</f>
        <v>0</v>
      </c>
      <c r="AHQ2" s="882">
        <f>'Profit Loss'!G187</f>
        <v>0</v>
      </c>
      <c r="AHR2" s="882">
        <f>'Profit Loss'!G188</f>
        <v>0</v>
      </c>
      <c r="AHS2" s="882">
        <f>'Profit Loss'!G189</f>
        <v>0</v>
      </c>
      <c r="AHT2" s="882">
        <f>'Profit Loss'!G190</f>
        <v>0</v>
      </c>
      <c r="AHU2" s="882">
        <f>'Profit Loss'!G191</f>
        <v>0</v>
      </c>
      <c r="AHV2" s="882">
        <f>'Profit Loss'!G192</f>
        <v>0</v>
      </c>
      <c r="AHW2" s="882">
        <f>'Profit Loss'!G193</f>
        <v>0</v>
      </c>
      <c r="AHX2" s="882">
        <f>'Profit Loss'!G194</f>
        <v>0</v>
      </c>
      <c r="AHY2" s="882" cm="1">
        <f t="array" ref="AHY2:AIL2">TRANSPOSE('Profit Loss'!D200:D213)</f>
        <v>0</v>
      </c>
      <c r="AHZ2" s="842">
        <v>0</v>
      </c>
      <c r="AIA2" s="842">
        <v>0</v>
      </c>
      <c r="AIB2" s="842">
        <v>0</v>
      </c>
      <c r="AIC2" s="842">
        <v>0</v>
      </c>
      <c r="AID2" s="842">
        <v>0</v>
      </c>
      <c r="AIE2" s="842">
        <v>0</v>
      </c>
      <c r="AIF2" s="842">
        <v>0</v>
      </c>
      <c r="AIG2" s="842">
        <v>0</v>
      </c>
      <c r="AIH2" s="842">
        <v>0</v>
      </c>
      <c r="AII2" s="842">
        <v>0</v>
      </c>
      <c r="AIJ2" s="842">
        <v>0</v>
      </c>
      <c r="AIK2" s="842">
        <v>0</v>
      </c>
      <c r="AIL2" s="842">
        <v>0</v>
      </c>
      <c r="AIM2" s="842" cm="1">
        <f t="array" ref="AIM2:AIO2">TRANSPOSE('Profit Loss'!D220:D222)</f>
        <v>0</v>
      </c>
      <c r="AIN2" s="842">
        <v>0</v>
      </c>
      <c r="AIO2" s="842">
        <v>0</v>
      </c>
      <c r="AIP2" s="842">
        <f>'Profit Loss'!D224</f>
        <v>0</v>
      </c>
      <c r="AIQ2" s="842">
        <f>'Profit Loss'!D225</f>
        <v>0</v>
      </c>
      <c r="AIR2" s="882">
        <f>'Profit Loss'!D226</f>
        <v>0</v>
      </c>
      <c r="AIS2" s="882">
        <f>'Profit Loss'!D228</f>
        <v>0</v>
      </c>
      <c r="AIT2" s="882">
        <f>'Profit Loss'!D229</f>
        <v>0</v>
      </c>
      <c r="AIU2" s="882">
        <f>'Profit Loss'!D230</f>
        <v>0</v>
      </c>
      <c r="AIV2" s="842" cm="1">
        <f t="array" ref="AIV2:AJA2">TRANSPOSE('Profit Loss'!D232:D237)</f>
        <v>0</v>
      </c>
      <c r="AIW2" s="842">
        <v>0</v>
      </c>
      <c r="AIX2" s="842">
        <v>0</v>
      </c>
      <c r="AIY2" s="842">
        <v>0</v>
      </c>
      <c r="AIZ2" s="842">
        <v>0</v>
      </c>
      <c r="AJA2" s="842">
        <v>0</v>
      </c>
      <c r="AJB2" s="882">
        <f>'Profit Loss'!D239</f>
        <v>0</v>
      </c>
      <c r="AJC2" s="842" cm="1">
        <f t="array" ref="AJC2:AJG2">TRANSPOSE('Profit Loss'!G20:G24)</f>
        <v>0</v>
      </c>
      <c r="AJD2" s="842">
        <v>0</v>
      </c>
      <c r="AJE2" s="842">
        <v>0</v>
      </c>
      <c r="AJF2" s="842">
        <v>0</v>
      </c>
      <c r="AJG2" s="842">
        <v>0</v>
      </c>
      <c r="AJH2" s="842" cm="1">
        <f t="array" ref="AJH2:AJL2">TRANSPOSE('Profit Loss'!H20:H24)</f>
        <v>0</v>
      </c>
      <c r="AJI2" s="842">
        <v>0</v>
      </c>
      <c r="AJJ2" s="842">
        <v>0</v>
      </c>
      <c r="AJK2" s="842">
        <v>0</v>
      </c>
      <c r="AJL2" s="842">
        <v>0</v>
      </c>
      <c r="AJM2" s="842" cm="1">
        <f t="array" ref="AJM2:AJQ2">TRANSPOSE('Profit Loss'!I20:I24)</f>
        <v>0</v>
      </c>
      <c r="AJN2" s="842">
        <v>0</v>
      </c>
      <c r="AJO2" s="842">
        <v>0</v>
      </c>
      <c r="AJP2" s="842">
        <v>0</v>
      </c>
      <c r="AJQ2" s="842">
        <v>0</v>
      </c>
      <c r="AJR2" s="882">
        <f>'Profit Loss'!I25</f>
        <v>0</v>
      </c>
      <c r="AJS2" s="842" cm="1">
        <f t="array" ref="AJS2:AKH2">TRANSPOSE('Profit Loss'!J46:J61)</f>
        <v>0</v>
      </c>
      <c r="AJT2" s="842">
        <v>0</v>
      </c>
      <c r="AJU2" s="842">
        <v>0</v>
      </c>
      <c r="AJV2" s="842">
        <v>0</v>
      </c>
      <c r="AJW2" s="842">
        <v>0</v>
      </c>
      <c r="AJX2" s="842">
        <v>0</v>
      </c>
      <c r="AJY2" s="842">
        <v>0</v>
      </c>
      <c r="AJZ2" s="842">
        <v>0</v>
      </c>
      <c r="AKA2" s="842">
        <v>0</v>
      </c>
      <c r="AKB2" s="842">
        <v>0</v>
      </c>
      <c r="AKC2" s="842">
        <v>0</v>
      </c>
      <c r="AKD2" s="842">
        <v>0</v>
      </c>
      <c r="AKE2" s="842">
        <v>0</v>
      </c>
      <c r="AKF2" s="842">
        <v>0</v>
      </c>
      <c r="AKG2" s="842">
        <v>0</v>
      </c>
      <c r="AKH2" s="842">
        <v>0</v>
      </c>
      <c r="AKI2" s="842" cm="1">
        <f t="array" ref="AKI2:AKX2">TRANSPOSE('Profit Loss'!K46:K61)</f>
        <v>0</v>
      </c>
      <c r="AKJ2" s="842">
        <v>0</v>
      </c>
      <c r="AKK2" s="842">
        <v>0</v>
      </c>
      <c r="AKL2" s="842">
        <v>0</v>
      </c>
      <c r="AKM2" s="842">
        <v>0</v>
      </c>
      <c r="AKN2" s="842">
        <v>0</v>
      </c>
      <c r="AKO2" s="842">
        <v>0</v>
      </c>
      <c r="AKP2" s="842">
        <v>0</v>
      </c>
      <c r="AKQ2" s="842">
        <v>0</v>
      </c>
      <c r="AKR2" s="842">
        <v>0</v>
      </c>
      <c r="AKS2" s="842">
        <v>0</v>
      </c>
      <c r="AKT2" s="842">
        <v>0</v>
      </c>
      <c r="AKU2" s="842">
        <v>0</v>
      </c>
      <c r="AKV2" s="842">
        <v>0</v>
      </c>
      <c r="AKW2" s="842">
        <v>0</v>
      </c>
      <c r="AKX2" s="842">
        <v>0</v>
      </c>
      <c r="AKY2" s="842" cm="1">
        <f t="array" ref="AKY2:ALN2">TRANSPOSE('Profit Loss'!L46:L61)</f>
        <v>0</v>
      </c>
      <c r="AKZ2" s="842">
        <v>0</v>
      </c>
      <c r="ALA2" s="842">
        <v>0</v>
      </c>
      <c r="ALB2" s="842">
        <v>0</v>
      </c>
      <c r="ALC2" s="842">
        <v>0</v>
      </c>
      <c r="ALD2" s="842">
        <v>0</v>
      </c>
      <c r="ALE2" s="842">
        <v>0</v>
      </c>
      <c r="ALF2" s="842">
        <v>0</v>
      </c>
      <c r="ALG2" s="842">
        <v>0</v>
      </c>
      <c r="ALH2" s="842">
        <v>0</v>
      </c>
      <c r="ALI2" s="842">
        <v>0</v>
      </c>
      <c r="ALJ2" s="842">
        <v>0</v>
      </c>
      <c r="ALK2" s="842">
        <v>0</v>
      </c>
      <c r="ALL2" s="842">
        <v>0</v>
      </c>
      <c r="ALM2" s="842">
        <v>0</v>
      </c>
      <c r="ALN2" s="842">
        <v>0</v>
      </c>
      <c r="ALO2" s="842" cm="1">
        <f t="array" ref="ALO2:AMD2">TRANSPOSE('Profit Loss'!M46:M61)</f>
        <v>0</v>
      </c>
      <c r="ALP2" s="842">
        <v>0</v>
      </c>
      <c r="ALQ2" s="842">
        <v>0</v>
      </c>
      <c r="ALR2" s="842">
        <v>0</v>
      </c>
      <c r="ALS2" s="842">
        <v>0</v>
      </c>
      <c r="ALT2" s="842">
        <v>0</v>
      </c>
      <c r="ALU2" s="842">
        <v>0</v>
      </c>
      <c r="ALV2" s="842">
        <v>0</v>
      </c>
      <c r="ALW2" s="842">
        <v>0</v>
      </c>
      <c r="ALX2" s="842">
        <v>0</v>
      </c>
      <c r="ALY2" s="842">
        <v>0</v>
      </c>
      <c r="ALZ2" s="842">
        <v>0</v>
      </c>
      <c r="AMA2" s="842">
        <v>0</v>
      </c>
      <c r="AMB2" s="842">
        <v>0</v>
      </c>
      <c r="AMC2" s="842">
        <v>0</v>
      </c>
      <c r="AMD2" s="842">
        <v>0</v>
      </c>
      <c r="AME2" s="882">
        <f>'Profit Loss'!M62</f>
        <v>0</v>
      </c>
      <c r="AMF2" s="842" cm="1">
        <f t="array" ref="AMF2:AMJ2">TRANSPOSE('Profit Loss'!J83:J87)</f>
        <v>0</v>
      </c>
      <c r="AMG2" s="842">
        <v>0</v>
      </c>
      <c r="AMH2" s="842">
        <v>0</v>
      </c>
      <c r="AMI2" s="842">
        <v>0</v>
      </c>
      <c r="AMJ2" s="842">
        <v>0</v>
      </c>
      <c r="AMK2" s="883" cm="1">
        <f t="array" ref="AMK2:AMO2">TRANSPOSE('Profit Loss'!K83:K87)</f>
        <v>0</v>
      </c>
      <c r="AML2" s="883">
        <v>0</v>
      </c>
      <c r="AMM2" s="883">
        <v>0</v>
      </c>
      <c r="AMN2" s="883">
        <v>0</v>
      </c>
      <c r="AMO2" s="883">
        <v>0</v>
      </c>
      <c r="AMP2" s="842" cm="1">
        <f t="array" ref="AMP2:AMU2">TRANSPOSE('Profit Loss'!L83:L88)</f>
        <v>0</v>
      </c>
      <c r="AMQ2" s="842">
        <v>0</v>
      </c>
      <c r="AMR2" s="842">
        <v>0</v>
      </c>
      <c r="AMS2" s="842">
        <v>0</v>
      </c>
      <c r="AMT2" s="842">
        <v>0</v>
      </c>
      <c r="AMU2" s="842">
        <v>0</v>
      </c>
      <c r="AMV2" s="842" cm="1">
        <f t="array" ref="AMV2:AMZ2">TRANSPOSE('Profit Loss'!M83:M87)</f>
        <v>0</v>
      </c>
      <c r="AMW2" s="842">
        <v>0</v>
      </c>
      <c r="AMX2" s="842">
        <v>0</v>
      </c>
      <c r="AMY2" s="842">
        <v>0</v>
      </c>
      <c r="AMZ2" s="842">
        <v>0</v>
      </c>
      <c r="ANA2" s="842" cm="1">
        <f t="array" ref="ANA2:ANE2">TRANSPOSE('Profit Loss'!N83:N87)</f>
        <v>0</v>
      </c>
      <c r="ANB2" s="842">
        <v>0</v>
      </c>
      <c r="ANC2" s="842">
        <v>0</v>
      </c>
      <c r="AND2" s="842">
        <v>0</v>
      </c>
      <c r="ANE2" s="842">
        <v>0</v>
      </c>
      <c r="ANF2" s="842" cm="1">
        <f t="array" ref="ANF2:ANI2">TRANSPOSE('Profit Loss'!J91:J94)</f>
        <v>0</v>
      </c>
      <c r="ANG2" s="842">
        <v>0</v>
      </c>
      <c r="ANH2" s="842">
        <v>0</v>
      </c>
      <c r="ANI2" s="842">
        <v>0</v>
      </c>
      <c r="ANJ2" s="842" cm="1">
        <f t="array" ref="ANJ2:ANM2">TRANSPOSE('Profit Loss'!K91:K94)</f>
        <v>0</v>
      </c>
      <c r="ANK2" s="842">
        <v>0</v>
      </c>
      <c r="ANL2" s="842">
        <v>0</v>
      </c>
      <c r="ANM2" s="842">
        <v>0</v>
      </c>
      <c r="ANN2" s="842" cm="1">
        <f t="array" ref="ANN2:ANQ2">TRANSPOSE('Profit Loss'!L91:L94)</f>
        <v>0</v>
      </c>
      <c r="ANO2" s="842">
        <v>0</v>
      </c>
      <c r="ANP2" s="842">
        <v>0</v>
      </c>
      <c r="ANQ2" s="842">
        <v>0</v>
      </c>
      <c r="ANR2" s="882">
        <f>'Profit Loss'!L95</f>
        <v>0</v>
      </c>
      <c r="ANS2" s="882">
        <f>'Profit Loss'!L96</f>
        <v>0</v>
      </c>
      <c r="ANT2" s="842" cm="1">
        <f t="array" ref="ANT2:ANW2">TRANSPOSE('Profit Loss'!M91:M94)</f>
        <v>0</v>
      </c>
      <c r="ANU2" s="842">
        <v>0</v>
      </c>
      <c r="ANV2" s="842">
        <v>0</v>
      </c>
      <c r="ANW2" s="842">
        <v>0</v>
      </c>
      <c r="ANX2" s="842" cm="1">
        <f t="array" ref="ANX2:AOA2">TRANSPOSE('Profit Loss'!N91:N94)</f>
        <v>0</v>
      </c>
      <c r="ANY2" s="842">
        <v>0</v>
      </c>
      <c r="ANZ2" s="842">
        <v>0</v>
      </c>
      <c r="AOA2" s="842">
        <v>0</v>
      </c>
      <c r="AOB2" s="884" cm="1">
        <f t="array" ref="AOB2:AOE2">TRANSPOSE('Profit Loss'!O91:O94)</f>
        <v>0</v>
      </c>
      <c r="AOC2" s="884">
        <v>0</v>
      </c>
      <c r="AOD2" s="884">
        <v>0</v>
      </c>
      <c r="AOE2" s="884">
        <v>0</v>
      </c>
      <c r="AOF2" s="842" t="str">
        <f>_xlfn.CONCAT('Profit Loss'!K102:N102)</f>
        <v/>
      </c>
      <c r="AOG2" s="842" cm="1">
        <f t="array" ref="AOG2:AOI2">TRANSPOSE('Profit Loss'!J108:J110)</f>
        <v>0</v>
      </c>
      <c r="AOH2" s="842">
        <v>0</v>
      </c>
      <c r="AOI2" s="842">
        <v>0</v>
      </c>
      <c r="AOJ2" s="842" cm="1">
        <f t="array" ref="AOJ2:AOL2">TRANSPOSE('Profit Loss'!K108:K110)</f>
        <v>0</v>
      </c>
      <c r="AOK2" s="842">
        <v>0</v>
      </c>
      <c r="AOL2" s="842">
        <v>0</v>
      </c>
      <c r="AOM2" s="882">
        <f>'Profit Loss'!K111</f>
        <v>0</v>
      </c>
      <c r="AON2" s="842" t="str" cm="1">
        <f t="array" ref="AON2:AOQ2">TRANSPOSE('Profit Loss'!J115:J118)</f>
        <v>Equipment Rental</v>
      </c>
      <c r="AOO2" s="842">
        <v>0</v>
      </c>
      <c r="AOP2" s="842">
        <v>0</v>
      </c>
      <c r="AOQ2" s="842">
        <v>0</v>
      </c>
      <c r="AOR2" s="842" cm="1">
        <f t="array" ref="AOR2:AOV2">TRANSPOSE('Profit Loss'!K115:K119)</f>
        <v>0</v>
      </c>
      <c r="AOS2" s="842">
        <v>0</v>
      </c>
      <c r="AOT2" s="842">
        <v>0</v>
      </c>
      <c r="AOU2" s="842">
        <v>0</v>
      </c>
      <c r="AOV2" s="842">
        <v>0</v>
      </c>
      <c r="AOW2" s="842" cm="1">
        <f t="array" ref="AOW2:AOZ2">TRANSPOSE('Profit Loss'!J160:J163)</f>
        <v>0</v>
      </c>
      <c r="AOX2" s="842">
        <v>0</v>
      </c>
      <c r="AOY2" s="842">
        <v>0</v>
      </c>
      <c r="AOZ2" s="842">
        <v>0</v>
      </c>
      <c r="APA2" s="842" cm="1">
        <f t="array" ref="APA2:APE2">TRANSPOSE('Profit Loss'!K160:K164)</f>
        <v>0</v>
      </c>
      <c r="APB2" s="842">
        <v>0</v>
      </c>
      <c r="APC2" s="842">
        <v>0</v>
      </c>
      <c r="APD2" s="842">
        <v>0</v>
      </c>
      <c r="APE2" s="842">
        <v>0</v>
      </c>
      <c r="APF2" s="868" cm="1">
        <f t="array" ref="APF2:APL2">TRANSPOSE('Resident Days'!D10:D16)</f>
        <v>0</v>
      </c>
      <c r="APG2" s="846">
        <v>0</v>
      </c>
      <c r="APH2" s="846">
        <v>0</v>
      </c>
      <c r="API2" s="846">
        <v>0</v>
      </c>
      <c r="APJ2" s="846">
        <v>0</v>
      </c>
      <c r="APK2" s="846">
        <v>0</v>
      </c>
      <c r="APL2" s="846">
        <v>0</v>
      </c>
      <c r="APM2" s="846" cm="1">
        <f t="array" ref="APM2:APS2">TRANSPOSE('Resident Days'!D21:D27)</f>
        <v>0</v>
      </c>
      <c r="APN2" s="846">
        <v>0</v>
      </c>
      <c r="APO2" s="846">
        <v>0</v>
      </c>
      <c r="APP2" s="846">
        <v>0</v>
      </c>
      <c r="APQ2" s="846">
        <v>0</v>
      </c>
      <c r="APR2" s="846">
        <v>0</v>
      </c>
      <c r="APS2" s="846">
        <v>0</v>
      </c>
      <c r="APT2" s="846" cm="1">
        <f t="array" ref="APT2:APZ2">TRANSPOSE('Resident Days'!D32:D38)</f>
        <v>0</v>
      </c>
      <c r="APU2" s="846">
        <v>0</v>
      </c>
      <c r="APV2" s="846">
        <v>0</v>
      </c>
      <c r="APW2" s="846">
        <v>0</v>
      </c>
      <c r="APX2" s="846">
        <v>0</v>
      </c>
      <c r="APY2" s="846">
        <v>0</v>
      </c>
      <c r="APZ2" s="846">
        <v>0</v>
      </c>
      <c r="AQA2" s="846" cm="1">
        <f t="array" ref="AQA2:AQG2">TRANSPOSE('Resident Days'!D43:D49)</f>
        <v>0</v>
      </c>
      <c r="AQB2" s="846">
        <v>0</v>
      </c>
      <c r="AQC2" s="846">
        <v>0</v>
      </c>
      <c r="AQD2" s="846">
        <v>0</v>
      </c>
      <c r="AQE2" s="846">
        <v>0</v>
      </c>
      <c r="AQF2" s="846">
        <v>0</v>
      </c>
      <c r="AQG2" s="846">
        <v>0</v>
      </c>
      <c r="AQH2" s="846" cm="1">
        <f t="array" ref="AQH2:AQN2">TRANSPOSE('Resident Days'!D54:D60)</f>
        <v>0</v>
      </c>
      <c r="AQI2" s="846">
        <v>0</v>
      </c>
      <c r="AQJ2" s="846">
        <v>0</v>
      </c>
      <c r="AQK2" s="846">
        <v>0</v>
      </c>
      <c r="AQL2" s="846">
        <v>0</v>
      </c>
      <c r="AQM2" s="846">
        <v>0</v>
      </c>
      <c r="AQN2" s="846">
        <v>0</v>
      </c>
      <c r="AQO2" s="846" cm="1">
        <f t="array" ref="AQO2:AQU2">TRANSPOSE('Resident Days'!D65:D71)</f>
        <v>0</v>
      </c>
      <c r="AQP2" s="846">
        <v>0</v>
      </c>
      <c r="AQQ2" s="846">
        <v>0</v>
      </c>
      <c r="AQR2" s="846">
        <v>0</v>
      </c>
      <c r="AQS2" s="846">
        <v>0</v>
      </c>
      <c r="AQT2" s="846">
        <v>0</v>
      </c>
      <c r="AQU2" s="846">
        <v>0</v>
      </c>
      <c r="AQV2" s="847" cm="1">
        <f t="array" ref="AQV2:ARF2">TRANSPOSE('Claimed Fixed Assets'!C10:C20)</f>
        <v>0</v>
      </c>
      <c r="AQW2" s="847">
        <v>0</v>
      </c>
      <c r="AQX2" s="847">
        <v>0</v>
      </c>
      <c r="AQY2" s="847">
        <v>0</v>
      </c>
      <c r="AQZ2" s="847">
        <v>0</v>
      </c>
      <c r="ARA2" s="847">
        <v>0</v>
      </c>
      <c r="ARB2" s="847">
        <v>0</v>
      </c>
      <c r="ARC2" s="847">
        <v>0</v>
      </c>
      <c r="ARD2" s="847">
        <v>0</v>
      </c>
      <c r="ARE2" s="847">
        <v>0</v>
      </c>
      <c r="ARF2" s="847">
        <v>0</v>
      </c>
      <c r="ARG2" s="847" cm="1">
        <f t="array" ref="ARG2:ARQ2">TRANSPOSE('Claimed Fixed Assets'!D10:D20)</f>
        <v>0</v>
      </c>
      <c r="ARH2" s="847">
        <v>0</v>
      </c>
      <c r="ARI2" s="847">
        <v>0</v>
      </c>
      <c r="ARJ2" s="847">
        <v>0</v>
      </c>
      <c r="ARK2" s="847">
        <v>0</v>
      </c>
      <c r="ARL2" s="847">
        <v>0</v>
      </c>
      <c r="ARM2" s="847">
        <v>0</v>
      </c>
      <c r="ARN2" s="847">
        <v>0</v>
      </c>
      <c r="ARO2" s="847">
        <v>0</v>
      </c>
      <c r="ARP2" s="847">
        <v>0</v>
      </c>
      <c r="ARQ2" s="847">
        <v>0</v>
      </c>
      <c r="ARR2" s="847" cm="1">
        <f t="array" ref="ARR2:ASB2">TRANSPOSE('Claimed Fixed Assets'!E10:E20)</f>
        <v>0</v>
      </c>
      <c r="ARS2" s="847">
        <v>0</v>
      </c>
      <c r="ART2" s="847">
        <v>0</v>
      </c>
      <c r="ARU2" s="847">
        <v>0</v>
      </c>
      <c r="ARV2" s="847">
        <v>0</v>
      </c>
      <c r="ARW2" s="847">
        <v>0</v>
      </c>
      <c r="ARX2" s="847">
        <v>0</v>
      </c>
      <c r="ARY2" s="847">
        <v>0</v>
      </c>
      <c r="ARZ2" s="847">
        <v>0</v>
      </c>
      <c r="ASA2" s="847">
        <v>0</v>
      </c>
      <c r="ASB2" s="847">
        <v>0</v>
      </c>
      <c r="ASC2" s="847" cm="1">
        <f t="array" ref="ASC2:ASM2">TRANSPOSE('Claimed Fixed Assets'!F10:F20)</f>
        <v>0</v>
      </c>
      <c r="ASD2" s="847">
        <v>0</v>
      </c>
      <c r="ASE2" s="847">
        <v>0</v>
      </c>
      <c r="ASF2" s="847">
        <v>0</v>
      </c>
      <c r="ASG2" s="847">
        <v>0</v>
      </c>
      <c r="ASH2" s="847">
        <v>0</v>
      </c>
      <c r="ASI2" s="847">
        <v>0</v>
      </c>
      <c r="ASJ2" s="847">
        <v>0</v>
      </c>
      <c r="ASK2" s="847">
        <v>0</v>
      </c>
      <c r="ASL2" s="847">
        <v>0</v>
      </c>
      <c r="ASM2" s="847">
        <v>0</v>
      </c>
      <c r="ASN2" s="869">
        <f>'Claimed Fixed Assets'!G12</f>
        <v>0</v>
      </c>
      <c r="ASO2" s="869">
        <f>'Claimed Fixed Assets'!G13</f>
        <v>0</v>
      </c>
      <c r="ASP2" s="870" cm="1">
        <f t="array" ref="ASP2:ASU2">TRANSPOSE('Claimed Fixed Assets'!G14:G19)</f>
        <v>0.05</v>
      </c>
      <c r="ASQ2" s="870">
        <v>0.05</v>
      </c>
      <c r="ASR2" s="870">
        <v>0.1</v>
      </c>
      <c r="ASS2" s="870">
        <v>0.1</v>
      </c>
      <c r="AST2" s="870">
        <v>0.33329999999999999</v>
      </c>
      <c r="ASU2" s="870">
        <v>0.33329999999999999</v>
      </c>
      <c r="ASV2" s="871">
        <f>'Claimed Fixed Assets'!H12</f>
        <v>0</v>
      </c>
      <c r="ASW2" s="871">
        <f>'Claimed Fixed Assets'!H14</f>
        <v>0</v>
      </c>
      <c r="ASX2" s="871">
        <f>'Claimed Fixed Assets'!H16</f>
        <v>0</v>
      </c>
      <c r="ASY2" s="871">
        <f>'Claimed Fixed Assets'!H18</f>
        <v>0</v>
      </c>
      <c r="ASZ2" s="871">
        <f>'Claimed Fixed Assets'!H20</f>
        <v>0</v>
      </c>
      <c r="ATA2" s="872">
        <f>'Claimed Fixed Assets'!I12</f>
        <v>0</v>
      </c>
      <c r="ATB2" s="872">
        <f>'Claimed Fixed Assets'!I14</f>
        <v>0</v>
      </c>
      <c r="ATC2" s="872">
        <f>'Claimed Fixed Assets'!I16</f>
        <v>0</v>
      </c>
      <c r="ATD2" s="872">
        <f>'Claimed Fixed Assets'!I18</f>
        <v>0</v>
      </c>
      <c r="ATE2" s="872">
        <f>'Claimed Fixed Assets'!I20</f>
        <v>0</v>
      </c>
      <c r="ATF2" s="847">
        <f>'Claimed Fixed Assets'!J13</f>
        <v>0</v>
      </c>
      <c r="ATG2" s="847">
        <f>'Claimed Fixed Assets'!J15</f>
        <v>0</v>
      </c>
      <c r="ATH2" s="847">
        <f>'Claimed Fixed Assets'!J17</f>
        <v>0</v>
      </c>
      <c r="ATI2" s="847">
        <f>'Claimed Fixed Assets'!J19</f>
        <v>0</v>
      </c>
      <c r="ATJ2" s="872">
        <f>'Claimed Fixed Assets'!J20</f>
        <v>0</v>
      </c>
      <c r="ATK2" s="847" cm="1">
        <f t="array" ref="ATK2:ATS2">TRANSPOSE('Claimed Fixed Assets'!K12:K20)</f>
        <v>0</v>
      </c>
      <c r="ATL2" s="847">
        <v>0</v>
      </c>
      <c r="ATM2" s="847">
        <v>0</v>
      </c>
      <c r="ATN2" s="847">
        <v>0</v>
      </c>
      <c r="ATO2" s="847">
        <v>0</v>
      </c>
      <c r="ATP2" s="847">
        <v>0</v>
      </c>
      <c r="ATQ2" s="847">
        <v>0</v>
      </c>
      <c r="ATR2" s="847">
        <v>0</v>
      </c>
      <c r="ATS2" s="847">
        <v>0</v>
      </c>
      <c r="ATT2" s="847" cm="1">
        <f t="array" ref="ATT2:ATZ2">TRANSPOSE('Claimed Fixed Assets'!C26:C32)</f>
        <v>0</v>
      </c>
      <c r="ATU2" s="847">
        <v>0</v>
      </c>
      <c r="ATV2" s="847">
        <v>0</v>
      </c>
      <c r="ATW2" s="847">
        <v>0</v>
      </c>
      <c r="ATX2" s="847">
        <v>0</v>
      </c>
      <c r="ATY2" s="847">
        <v>0</v>
      </c>
      <c r="ATZ2" s="847">
        <v>0</v>
      </c>
      <c r="AUA2" s="847" cm="1">
        <f t="array" ref="AUA2:AUG2">TRANSPOSE('Claimed Fixed Assets'!D26:D32)</f>
        <v>0</v>
      </c>
      <c r="AUB2" s="847">
        <v>0</v>
      </c>
      <c r="AUC2" s="847">
        <v>0</v>
      </c>
      <c r="AUD2" s="847">
        <v>0</v>
      </c>
      <c r="AUE2" s="847">
        <v>0</v>
      </c>
      <c r="AUF2" s="847">
        <v>0</v>
      </c>
      <c r="AUG2" s="847">
        <v>0</v>
      </c>
      <c r="AUH2" s="847" cm="1">
        <f t="array" ref="AUH2:AUN2">TRANSPOSE('Claimed Fixed Assets'!E26:E32)</f>
        <v>0</v>
      </c>
      <c r="AUI2" s="847">
        <v>0</v>
      </c>
      <c r="AUJ2" s="847">
        <v>0</v>
      </c>
      <c r="AUK2" s="847">
        <v>0</v>
      </c>
      <c r="AUL2" s="847">
        <v>0</v>
      </c>
      <c r="AUM2" s="847">
        <v>0</v>
      </c>
      <c r="AUN2" s="847">
        <v>0</v>
      </c>
      <c r="AUO2" s="872">
        <f>'Claimed Fixed Assets'!C38</f>
        <v>0</v>
      </c>
      <c r="AUP2" s="847" cm="1">
        <f t="array" ref="AUP2:AUS2">TRANSPOSE('Claimed Fixed Assets'!C45:C48)</f>
        <v>0</v>
      </c>
      <c r="AUQ2" s="847">
        <v>0</v>
      </c>
      <c r="AUR2" s="847">
        <v>0</v>
      </c>
      <c r="AUS2" s="847">
        <v>0</v>
      </c>
      <c r="AUT2" s="871" t="str">
        <f>'Claimed Fixed Assets'!B53</f>
        <v>Sale of Residential Care Facility Between Current Owners (e.g. related parties)</v>
      </c>
      <c r="AUU2" s="871" t="str">
        <f>'Claimed Fixed Assets'!B54</f>
        <v>Sale of Residential Care Facility to Unrelated Third Party</v>
      </c>
      <c r="AUV2" s="871" t="str">
        <f>'Claimed Fixed Assets'!B55</f>
        <v>Sale of Realty Company</v>
      </c>
      <c r="AUW2" s="873">
        <f>'Claimed Fixed Assets'!C53</f>
        <v>0</v>
      </c>
      <c r="AUX2" s="873">
        <f>'Claimed Fixed Assets'!C54</f>
        <v>0</v>
      </c>
      <c r="AUY2" s="873">
        <f>'Claimed Fixed Assets'!C55</f>
        <v>0</v>
      </c>
      <c r="AUZ2" s="847">
        <f>'Claimed Fixed Assets'!D53</f>
        <v>0</v>
      </c>
      <c r="AVA2" s="847">
        <f>'Claimed Fixed Assets'!D54</f>
        <v>0</v>
      </c>
      <c r="AVB2" s="871">
        <f>'Claimed Fixed Assets'!D55</f>
        <v>0</v>
      </c>
      <c r="AVC2" s="871">
        <f>'Claimed Fixed Assets'!E53</f>
        <v>0</v>
      </c>
      <c r="AVD2" s="871">
        <f>'Claimed Fixed Assets'!E54</f>
        <v>0</v>
      </c>
      <c r="AVE2" s="871">
        <f>'Claimed Fixed Assets'!E55</f>
        <v>0</v>
      </c>
      <c r="AVF2" s="871">
        <f>'Claimed Fixed Assets'!F53</f>
        <v>0</v>
      </c>
      <c r="AVG2" s="871">
        <f>'Claimed Fixed Assets'!F54</f>
        <v>0</v>
      </c>
      <c r="AVH2" s="871">
        <f>'Claimed Fixed Assets'!F55</f>
        <v>0</v>
      </c>
      <c r="AVI2" s="847" cm="1">
        <f t="array" ref="AVI2:AVN2">TRANSPOSE('Claimed Fixed Assets'!C60:C65)</f>
        <v>0</v>
      </c>
      <c r="AVJ2" s="847">
        <v>0</v>
      </c>
      <c r="AVK2" s="873">
        <v>0</v>
      </c>
      <c r="AVL2" s="847">
        <v>0</v>
      </c>
      <c r="AVM2" s="847">
        <v>0</v>
      </c>
      <c r="AVN2" s="847">
        <v>0</v>
      </c>
      <c r="AVO2" s="847" cm="1">
        <f t="array" ref="AVO2:AVQ2">'Claimed Fixed Assets'!C67:E67</f>
        <v>0</v>
      </c>
      <c r="AVP2" s="847">
        <v>0</v>
      </c>
      <c r="AVQ2" s="847">
        <v>0</v>
      </c>
      <c r="AVR2" s="874">
        <f>'Claimed Fixed Assets'!C73</f>
        <v>0</v>
      </c>
      <c r="AVS2" s="871" t="str">
        <f>_xlfn.CONCAT('Claimed Fixed Assets'!C74:G74)</f>
        <v/>
      </c>
      <c r="AVT2" s="873" cm="1">
        <f t="array" ref="AVT2:AVW2">TRANSPOSE('Claimed Fixed Assets'!C75:C78)</f>
        <v>0</v>
      </c>
      <c r="AVU2" s="847">
        <v>0</v>
      </c>
      <c r="AVV2" s="847">
        <v>0</v>
      </c>
      <c r="AVW2" s="873">
        <v>0</v>
      </c>
      <c r="AVX2" s="847" cm="1">
        <f t="array" ref="AVX2:AVZ2">'Claimed Fixed Assets'!C80:E80</f>
        <v>0</v>
      </c>
      <c r="AVY2" s="847">
        <v>0</v>
      </c>
      <c r="AVZ2" s="847">
        <v>0</v>
      </c>
      <c r="AWA2" s="848" cm="1">
        <f t="array" ref="AWA2:AWH2">TRANSPOSE('Mortgages &amp; Notes'!B9:B16)</f>
        <v>0</v>
      </c>
      <c r="AWB2" s="848">
        <v>0</v>
      </c>
      <c r="AWC2" s="848">
        <v>0</v>
      </c>
      <c r="AWD2" s="848">
        <v>0</v>
      </c>
      <c r="AWE2" s="848">
        <v>0</v>
      </c>
      <c r="AWF2" s="848">
        <v>0</v>
      </c>
      <c r="AWG2" s="848">
        <v>0</v>
      </c>
      <c r="AWH2" s="848">
        <v>0</v>
      </c>
      <c r="AWI2" s="848" cm="1">
        <f t="array" ref="AWI2:AWP2">TRANSPOSE('Mortgages &amp; Notes'!C9:C16)</f>
        <v>0</v>
      </c>
      <c r="AWJ2" s="848">
        <v>0</v>
      </c>
      <c r="AWK2" s="848">
        <v>0</v>
      </c>
      <c r="AWL2" s="848">
        <v>0</v>
      </c>
      <c r="AWM2" s="848">
        <v>0</v>
      </c>
      <c r="AWN2" s="848">
        <v>0</v>
      </c>
      <c r="AWO2" s="848">
        <v>0</v>
      </c>
      <c r="AWP2" s="848">
        <v>0</v>
      </c>
      <c r="AWQ2" s="848" cm="1">
        <f t="array" ref="AWQ2:AWX2">TRANSPOSE('Mortgages &amp; Notes'!D9:D16)</f>
        <v>0</v>
      </c>
      <c r="AWR2" s="848">
        <v>0</v>
      </c>
      <c r="AWS2" s="848">
        <v>0</v>
      </c>
      <c r="AWT2" s="848">
        <v>0</v>
      </c>
      <c r="AWU2" s="848">
        <v>0</v>
      </c>
      <c r="AWV2" s="848">
        <v>0</v>
      </c>
      <c r="AWW2" s="848">
        <v>0</v>
      </c>
      <c r="AWX2" s="848">
        <v>0</v>
      </c>
      <c r="AWY2" s="875" cm="1">
        <f t="array" ref="AWY2:AXF2">TRANSPOSE('Mortgages &amp; Notes'!E9:E16)</f>
        <v>0</v>
      </c>
      <c r="AWZ2" s="875">
        <v>0</v>
      </c>
      <c r="AXA2" s="875">
        <v>0</v>
      </c>
      <c r="AXB2" s="875">
        <v>0</v>
      </c>
      <c r="AXC2" s="875">
        <v>0</v>
      </c>
      <c r="AXD2" s="875">
        <v>0</v>
      </c>
      <c r="AXE2" s="875">
        <v>0</v>
      </c>
      <c r="AXF2" s="875">
        <v>0</v>
      </c>
      <c r="AXG2" s="875" cm="1">
        <f t="array" ref="AXG2:AXN2">TRANSPOSE('Mortgages &amp; Notes'!F9:F16)</f>
        <v>0</v>
      </c>
      <c r="AXH2" s="875">
        <v>0</v>
      </c>
      <c r="AXI2" s="875">
        <v>0</v>
      </c>
      <c r="AXJ2" s="875">
        <v>0</v>
      </c>
      <c r="AXK2" s="875">
        <v>0</v>
      </c>
      <c r="AXL2" s="875">
        <v>0</v>
      </c>
      <c r="AXM2" s="875">
        <v>0</v>
      </c>
      <c r="AXN2" s="875">
        <v>0</v>
      </c>
      <c r="AXO2" s="848" cm="1">
        <f t="array" ref="AXO2:AXV2">TRANSPOSE('Mortgages &amp; Notes'!G9:G16)</f>
        <v>0</v>
      </c>
      <c r="AXP2" s="848">
        <v>0</v>
      </c>
      <c r="AXQ2" s="848">
        <v>0</v>
      </c>
      <c r="AXR2" s="848">
        <v>0</v>
      </c>
      <c r="AXS2" s="848">
        <v>0</v>
      </c>
      <c r="AXT2" s="848">
        <v>0</v>
      </c>
      <c r="AXU2" s="848">
        <v>0</v>
      </c>
      <c r="AXV2" s="848">
        <v>0</v>
      </c>
      <c r="AXW2" s="848" cm="1">
        <f t="array" ref="AXW2:AYD2">TRANSPOSE('Mortgages &amp; Notes'!H9:H16)</f>
        <v>0</v>
      </c>
      <c r="AXX2" s="848">
        <v>0</v>
      </c>
      <c r="AXY2" s="848">
        <v>0</v>
      </c>
      <c r="AXZ2" s="848">
        <v>0</v>
      </c>
      <c r="AYA2" s="848">
        <v>0</v>
      </c>
      <c r="AYB2" s="848">
        <v>0</v>
      </c>
      <c r="AYC2" s="848">
        <v>0</v>
      </c>
      <c r="AYD2" s="848">
        <v>0</v>
      </c>
      <c r="AYE2" s="848" cm="1">
        <f t="array" ref="AYE2:AYL2">TRANSPOSE('Mortgages &amp; Notes'!I9:I16)</f>
        <v>0</v>
      </c>
      <c r="AYF2" s="848">
        <v>0</v>
      </c>
      <c r="AYG2" s="848">
        <v>0</v>
      </c>
      <c r="AYH2" s="848">
        <v>0</v>
      </c>
      <c r="AYI2" s="848">
        <v>0</v>
      </c>
      <c r="AYJ2" s="848">
        <v>0</v>
      </c>
      <c r="AYK2" s="848">
        <v>0</v>
      </c>
      <c r="AYL2" s="848">
        <v>0</v>
      </c>
      <c r="AYM2" s="848" cm="1">
        <f t="array" ref="AYM2:AYT2">TRANSPOSE('Mortgages &amp; Notes'!J9:J16)</f>
        <v>0</v>
      </c>
      <c r="AYN2" s="848">
        <v>0</v>
      </c>
      <c r="AYO2" s="848">
        <v>0</v>
      </c>
      <c r="AYP2" s="848">
        <v>0</v>
      </c>
      <c r="AYQ2" s="848">
        <v>0</v>
      </c>
      <c r="AYR2" s="848">
        <v>0</v>
      </c>
      <c r="AYS2" s="848">
        <v>0</v>
      </c>
      <c r="AYT2" s="848">
        <v>0</v>
      </c>
      <c r="AYU2" s="848">
        <f>'Mortgages &amp; Notes'!J17</f>
        <v>0</v>
      </c>
      <c r="AYV2" s="848" cm="1">
        <f t="array" ref="AYV2:AZD2">TRANSPOSE('Mortgages &amp; Notes'!K9:K17)</f>
        <v>0</v>
      </c>
      <c r="AYW2" s="848">
        <v>0</v>
      </c>
      <c r="AYX2" s="848">
        <v>0</v>
      </c>
      <c r="AYY2" s="848">
        <v>0</v>
      </c>
      <c r="AYZ2" s="848">
        <v>0</v>
      </c>
      <c r="AZA2" s="848">
        <v>0</v>
      </c>
      <c r="AZB2" s="848">
        <v>0</v>
      </c>
      <c r="AZC2" s="848">
        <v>0</v>
      </c>
      <c r="AZD2" s="848">
        <v>0</v>
      </c>
      <c r="AZE2" s="848" cm="1">
        <f t="array" ref="AZE2:AZL2">TRANSPOSE('Mortgages &amp; Notes'!L9:L16)</f>
        <v>0</v>
      </c>
      <c r="AZF2" s="848">
        <v>0</v>
      </c>
      <c r="AZG2" s="848">
        <v>0</v>
      </c>
      <c r="AZH2" s="848">
        <v>0</v>
      </c>
      <c r="AZI2" s="848">
        <v>0</v>
      </c>
      <c r="AZJ2" s="848">
        <v>0</v>
      </c>
      <c r="AZK2" s="848">
        <v>0</v>
      </c>
      <c r="AZL2" s="848">
        <v>0</v>
      </c>
      <c r="AZM2" s="848" cm="1">
        <f t="array" ref="AZM2:AZT2">TRANSPOSE('Mortgages &amp; Notes'!M9:M16)</f>
        <v>0</v>
      </c>
      <c r="AZN2" s="848">
        <v>0</v>
      </c>
      <c r="AZO2" s="848">
        <v>0</v>
      </c>
      <c r="AZP2" s="848">
        <v>0</v>
      </c>
      <c r="AZQ2" s="848">
        <v>0</v>
      </c>
      <c r="AZR2" s="848">
        <v>0</v>
      </c>
      <c r="AZS2" s="848">
        <v>0</v>
      </c>
      <c r="AZT2" s="848">
        <v>0</v>
      </c>
      <c r="AZU2" s="848" cm="1">
        <f t="array" ref="AZU2:BAB2">TRANSPOSE('Mortgages &amp; Notes'!N9:N16)</f>
        <v>0</v>
      </c>
      <c r="AZV2" s="848">
        <v>0</v>
      </c>
      <c r="AZW2" s="848">
        <v>0</v>
      </c>
      <c r="AZX2" s="848">
        <v>0</v>
      </c>
      <c r="AZY2" s="848">
        <v>0</v>
      </c>
      <c r="AZZ2" s="848">
        <v>0</v>
      </c>
      <c r="BAA2" s="848">
        <v>0</v>
      </c>
      <c r="BAB2" s="848">
        <v>0</v>
      </c>
      <c r="BAC2" s="848" cm="1">
        <f t="array" ref="BAC2:BAJ2">TRANSPOSE('Mortgages &amp; Notes'!O9:O16)</f>
        <v>0</v>
      </c>
      <c r="BAD2" s="848">
        <v>0</v>
      </c>
      <c r="BAE2" s="848">
        <v>0</v>
      </c>
      <c r="BAF2" s="848">
        <v>0</v>
      </c>
      <c r="BAG2" s="848">
        <v>0</v>
      </c>
      <c r="BAH2" s="848">
        <v>0</v>
      </c>
      <c r="BAI2" s="848">
        <v>0</v>
      </c>
      <c r="BAJ2" s="848">
        <v>0</v>
      </c>
      <c r="BAK2" s="875" cm="1">
        <f t="array" ref="BAK2:BAR2">TRANSPOSE('Mortgages &amp; Notes'!P9:P16)</f>
        <v>0</v>
      </c>
      <c r="BAL2" s="875">
        <v>0</v>
      </c>
      <c r="BAM2" s="875">
        <v>0</v>
      </c>
      <c r="BAN2" s="875">
        <v>0</v>
      </c>
      <c r="BAO2" s="875">
        <v>0</v>
      </c>
      <c r="BAP2" s="875">
        <v>0</v>
      </c>
      <c r="BAQ2" s="875">
        <v>0</v>
      </c>
      <c r="BAR2" s="875">
        <v>0</v>
      </c>
      <c r="BAS2" s="848" cm="1">
        <f t="array" ref="BAS2:BBA2">TRANSPOSE('Mortgages &amp; Notes'!Q9:Q17)</f>
        <v>0</v>
      </c>
      <c r="BAT2" s="848">
        <v>0</v>
      </c>
      <c r="BAU2" s="848">
        <v>0</v>
      </c>
      <c r="BAV2" s="848">
        <v>0</v>
      </c>
      <c r="BAW2" s="848">
        <v>0</v>
      </c>
      <c r="BAX2" s="848">
        <v>0</v>
      </c>
      <c r="BAY2" s="848">
        <v>0</v>
      </c>
      <c r="BAZ2" s="848">
        <v>0</v>
      </c>
      <c r="BBA2" s="848">
        <v>0</v>
      </c>
      <c r="BBB2" s="876" cm="1">
        <f t="array" ref="BBB2:BBI2">TRANSPOSE('Mortgages &amp; Notes'!R9:R16)</f>
        <v>0</v>
      </c>
      <c r="BBC2" s="876">
        <v>0</v>
      </c>
      <c r="BBD2" s="876">
        <v>0</v>
      </c>
      <c r="BBE2" s="876">
        <v>0</v>
      </c>
      <c r="BBF2" s="876">
        <v>0</v>
      </c>
      <c r="BBG2" s="876">
        <v>0</v>
      </c>
      <c r="BBH2" s="876">
        <v>0</v>
      </c>
      <c r="BBI2" s="876">
        <v>0</v>
      </c>
      <c r="BBJ2" s="848" cm="1">
        <f t="array" ref="BBJ2:BBR2">TRANSPOSE('Mortgages &amp; Notes'!S9:S17)</f>
        <v>0</v>
      </c>
      <c r="BBK2" s="848">
        <v>0</v>
      </c>
      <c r="BBL2" s="848">
        <v>0</v>
      </c>
      <c r="BBM2" s="848">
        <v>0</v>
      </c>
      <c r="BBN2" s="848">
        <v>0</v>
      </c>
      <c r="BBO2" s="848">
        <v>0</v>
      </c>
      <c r="BBP2" s="848">
        <v>0</v>
      </c>
      <c r="BBQ2" s="848">
        <v>0</v>
      </c>
      <c r="BBR2" s="848">
        <v>0</v>
      </c>
      <c r="BBS2" s="848" cm="1">
        <f t="array" ref="BBS2:BCA2">TRANSPOSE('Mortgages &amp; Notes'!T9:T17)</f>
        <v>0</v>
      </c>
      <c r="BBT2" s="848">
        <v>0</v>
      </c>
      <c r="BBU2" s="848">
        <v>0</v>
      </c>
      <c r="BBV2" s="848">
        <v>0</v>
      </c>
      <c r="BBW2" s="848">
        <v>0</v>
      </c>
      <c r="BBX2" s="848">
        <v>0</v>
      </c>
      <c r="BBY2" s="848">
        <v>0</v>
      </c>
      <c r="BBZ2" s="848">
        <v>0</v>
      </c>
      <c r="BCA2" s="848">
        <v>0</v>
      </c>
      <c r="BCB2" s="848" cm="1">
        <f t="array" ref="BCB2:BCJ2">TRANSPOSE('Mortgages &amp; Notes'!U9:U17)</f>
        <v>0</v>
      </c>
      <c r="BCC2" s="848">
        <v>0</v>
      </c>
      <c r="BCD2" s="848">
        <v>0</v>
      </c>
      <c r="BCE2" s="848">
        <v>0</v>
      </c>
      <c r="BCF2" s="848">
        <v>0</v>
      </c>
      <c r="BCG2" s="848">
        <v>0</v>
      </c>
      <c r="BCH2" s="848">
        <v>0</v>
      </c>
      <c r="BCI2" s="848">
        <v>0</v>
      </c>
      <c r="BCJ2" s="848">
        <v>0</v>
      </c>
      <c r="BCK2" s="848" cm="1">
        <f t="array" ref="BCK2:BCP2">TRANSPOSE('Mortgages &amp; Notes'!B23:B28)</f>
        <v>0</v>
      </c>
      <c r="BCL2" s="848">
        <v>0</v>
      </c>
      <c r="BCM2" s="848">
        <v>0</v>
      </c>
      <c r="BCN2" s="848">
        <v>0</v>
      </c>
      <c r="BCO2" s="848">
        <v>0</v>
      </c>
      <c r="BCP2" s="848">
        <v>0</v>
      </c>
      <c r="BCQ2" s="848" cm="1">
        <f t="array" ref="BCQ2:BCV2">TRANSPOSE('Mortgages &amp; Notes'!C23:C28)</f>
        <v>0</v>
      </c>
      <c r="BCR2" s="848">
        <v>0</v>
      </c>
      <c r="BCS2" s="848">
        <v>0</v>
      </c>
      <c r="BCT2" s="848">
        <v>0</v>
      </c>
      <c r="BCU2" s="848">
        <v>0</v>
      </c>
      <c r="BCV2" s="848">
        <v>0</v>
      </c>
      <c r="BCW2" s="848" cm="1">
        <f t="array" ref="BCW2:BDB2">TRANSPOSE('Mortgages &amp; Notes'!D23:D28)</f>
        <v>0</v>
      </c>
      <c r="BCX2" s="848">
        <v>0</v>
      </c>
      <c r="BCY2" s="848">
        <v>0</v>
      </c>
      <c r="BCZ2" s="848">
        <v>0</v>
      </c>
      <c r="BDA2" s="848">
        <v>0</v>
      </c>
      <c r="BDB2" s="848">
        <v>0</v>
      </c>
      <c r="BDC2" s="848" cm="1">
        <f t="array" ref="BDC2:BDH2">TRANSPOSE('Mortgages &amp; Notes'!E23:E28)</f>
        <v>0</v>
      </c>
      <c r="BDD2" s="848">
        <v>0</v>
      </c>
      <c r="BDE2" s="848">
        <v>0</v>
      </c>
      <c r="BDF2" s="848">
        <v>0</v>
      </c>
      <c r="BDG2" s="848">
        <v>0</v>
      </c>
      <c r="BDH2" s="848">
        <v>0</v>
      </c>
      <c r="BDI2" s="875" cm="1">
        <f t="array" ref="BDI2:BDN2">TRANSPOSE('Mortgages &amp; Notes'!F23:F28)</f>
        <v>0</v>
      </c>
      <c r="BDJ2" s="875">
        <v>0</v>
      </c>
      <c r="BDK2" s="875">
        <v>0</v>
      </c>
      <c r="BDL2" s="875">
        <v>0</v>
      </c>
      <c r="BDM2" s="875">
        <v>0</v>
      </c>
      <c r="BDN2" s="875">
        <v>0</v>
      </c>
      <c r="BDO2" s="848" cm="1">
        <f t="array" ref="BDO2:BDT2">TRANSPOSE('Mortgages &amp; Notes'!G23:G28)</f>
        <v>0</v>
      </c>
      <c r="BDP2" s="848">
        <v>0</v>
      </c>
      <c r="BDQ2" s="848">
        <v>0</v>
      </c>
      <c r="BDR2" s="848">
        <v>0</v>
      </c>
      <c r="BDS2" s="848">
        <v>0</v>
      </c>
      <c r="BDT2" s="848">
        <v>0</v>
      </c>
      <c r="BDU2" s="848" cm="1">
        <f t="array" ref="BDU2:BEA2">TRANSPOSE('Mortgages &amp; Notes'!H23:H29)</f>
        <v>0</v>
      </c>
      <c r="BDV2" s="848">
        <v>0</v>
      </c>
      <c r="BDW2" s="848">
        <v>0</v>
      </c>
      <c r="BDX2" s="848">
        <v>0</v>
      </c>
      <c r="BDY2" s="848">
        <v>0</v>
      </c>
      <c r="BDZ2" s="848">
        <v>0</v>
      </c>
      <c r="BEA2" s="848">
        <v>0</v>
      </c>
      <c r="BEB2" s="876" cm="1">
        <f t="array" ref="BEB2:BEG2">TRANSPOSE('Mortgages &amp; Notes'!I23:I28)</f>
        <v>0</v>
      </c>
      <c r="BEC2" s="876">
        <v>0</v>
      </c>
      <c r="BED2" s="876">
        <v>0</v>
      </c>
      <c r="BEE2" s="876">
        <v>0</v>
      </c>
      <c r="BEF2" s="876">
        <v>0</v>
      </c>
      <c r="BEG2" s="876">
        <v>0</v>
      </c>
      <c r="BEH2" s="877" cm="1">
        <f t="array" ref="BEH2:BEN2">TRANSPOSE('Mortgages &amp; Notes'!J23:J29)</f>
        <v>0</v>
      </c>
      <c r="BEI2" s="877">
        <v>0</v>
      </c>
      <c r="BEJ2" s="877">
        <v>0</v>
      </c>
      <c r="BEK2" s="877">
        <v>0</v>
      </c>
      <c r="BEL2" s="877">
        <v>0</v>
      </c>
      <c r="BEM2" s="877">
        <v>0</v>
      </c>
      <c r="BEN2" s="877">
        <v>0</v>
      </c>
      <c r="BEO2" s="849">
        <f>'Wages &amp; Benefits'!$C$10</f>
        <v>0</v>
      </c>
      <c r="BEP2" s="849">
        <f>'Wages &amp; Benefits'!$C$12</f>
        <v>0</v>
      </c>
      <c r="BEQ2" s="849">
        <f>'Wages &amp; Benefits'!$C$14</f>
        <v>0</v>
      </c>
      <c r="BER2" s="849">
        <f>'Wages &amp; Benefits'!$C$16</f>
        <v>0</v>
      </c>
      <c r="BES2" s="849">
        <f>'Wages &amp; Benefits'!$C$18</f>
        <v>0</v>
      </c>
      <c r="BET2" s="849">
        <f>'Wages &amp; Benefits'!$C$20</f>
        <v>0</v>
      </c>
      <c r="BEU2" s="849">
        <f>'Wages &amp; Benefits'!$C$22</f>
        <v>0</v>
      </c>
      <c r="BEV2" s="849">
        <f>'Wages &amp; Benefits'!$C$24</f>
        <v>0</v>
      </c>
      <c r="BEW2" s="849">
        <f>'Wages &amp; Benefits'!$C$26</f>
        <v>0</v>
      </c>
      <c r="BEX2" s="849">
        <f>'Wages &amp; Benefits'!$C$28</f>
        <v>0</v>
      </c>
      <c r="BEY2" s="849">
        <f>'Wages &amp; Benefits'!$C$30</f>
        <v>0</v>
      </c>
      <c r="BEZ2" s="849">
        <f>'Wages &amp; Benefits'!$C$32</f>
        <v>0</v>
      </c>
      <c r="BFA2" s="849">
        <f>'Wages &amp; Benefits'!$C$34</f>
        <v>0</v>
      </c>
      <c r="BFB2" s="849">
        <f>'Wages &amp; Benefits'!$C$36</f>
        <v>0</v>
      </c>
      <c r="BFC2" s="849">
        <f>'Wages &amp; Benefits'!$C$38</f>
        <v>0</v>
      </c>
      <c r="BFD2" s="849">
        <f>'Wages &amp; Benefits'!$C$40</f>
        <v>0</v>
      </c>
      <c r="BFE2" s="849">
        <f>'Wages &amp; Benefits'!$C$42</f>
        <v>0</v>
      </c>
      <c r="BFF2" s="849">
        <f>'Wages &amp; Benefits'!$C$44</f>
        <v>0</v>
      </c>
      <c r="BFG2" s="849">
        <f>'Wages &amp; Benefits'!$D$10</f>
        <v>0</v>
      </c>
      <c r="BFH2" s="849">
        <f>'Wages &amp; Benefits'!$D$12</f>
        <v>0</v>
      </c>
      <c r="BFI2" s="849">
        <f>'Wages &amp; Benefits'!$D$14</f>
        <v>0</v>
      </c>
      <c r="BFJ2" s="849">
        <f>'Wages &amp; Benefits'!$D$16</f>
        <v>0</v>
      </c>
      <c r="BFK2" s="849">
        <f>'Wages &amp; Benefits'!$D$18</f>
        <v>0</v>
      </c>
      <c r="BFL2" s="849">
        <f>'Wages &amp; Benefits'!$D$20</f>
        <v>0</v>
      </c>
      <c r="BFM2" s="849">
        <f>'Wages &amp; Benefits'!$D$22</f>
        <v>0</v>
      </c>
      <c r="BFN2" s="849">
        <f>'Wages &amp; Benefits'!$D$24</f>
        <v>0</v>
      </c>
      <c r="BFO2" s="849">
        <f>'Wages &amp; Benefits'!$D$26</f>
        <v>0</v>
      </c>
      <c r="BFP2" s="849">
        <f>'Wages &amp; Benefits'!$D$28</f>
        <v>0</v>
      </c>
      <c r="BFQ2" s="849">
        <f>'Wages &amp; Benefits'!$D$30</f>
        <v>0</v>
      </c>
      <c r="BFR2" s="849">
        <f>'Wages &amp; Benefits'!$D$32</f>
        <v>0</v>
      </c>
      <c r="BFS2" s="849">
        <f>'Wages &amp; Benefits'!$D$34</f>
        <v>0</v>
      </c>
      <c r="BFT2" s="849">
        <f>'Wages &amp; Benefits'!$D$36</f>
        <v>0</v>
      </c>
      <c r="BFU2" s="849">
        <f>'Wages &amp; Benefits'!$D$38</f>
        <v>0</v>
      </c>
      <c r="BFV2" s="849">
        <f>'Wages &amp; Benefits'!$D$40</f>
        <v>0</v>
      </c>
      <c r="BFW2" s="849">
        <f>'Wages &amp; Benefits'!$D$42</f>
        <v>0</v>
      </c>
      <c r="BFX2" s="849">
        <f>'Wages &amp; Benefits'!$D$44</f>
        <v>0</v>
      </c>
      <c r="BFY2" s="849">
        <f>'Wages &amp; Benefits'!$E$10</f>
        <v>0</v>
      </c>
      <c r="BFZ2" s="849">
        <f>'Wages &amp; Benefits'!$E$12</f>
        <v>0</v>
      </c>
      <c r="BGA2" s="849">
        <f>'Wages &amp; Benefits'!$E$14</f>
        <v>0</v>
      </c>
      <c r="BGB2" s="849">
        <f>'Wages &amp; Benefits'!$E$16</f>
        <v>0</v>
      </c>
      <c r="BGC2" s="849">
        <f>'Wages &amp; Benefits'!$E$18</f>
        <v>0</v>
      </c>
      <c r="BGD2" s="849">
        <f>'Wages &amp; Benefits'!$E$20</f>
        <v>0</v>
      </c>
      <c r="BGE2" s="849">
        <f>'Wages &amp; Benefits'!$E$22</f>
        <v>0</v>
      </c>
      <c r="BGF2" s="849">
        <f>'Wages &amp; Benefits'!$E$24</f>
        <v>0</v>
      </c>
      <c r="BGG2" s="849">
        <f>'Wages &amp; Benefits'!$E$26</f>
        <v>0</v>
      </c>
      <c r="BGH2" s="849">
        <f>'Wages &amp; Benefits'!$E$28</f>
        <v>0</v>
      </c>
      <c r="BGI2" s="849">
        <f>'Wages &amp; Benefits'!$E$30</f>
        <v>0</v>
      </c>
      <c r="BGJ2" s="849">
        <f>'Wages &amp; Benefits'!$E$32</f>
        <v>0</v>
      </c>
      <c r="BGK2" s="849">
        <f>'Wages &amp; Benefits'!$E$34</f>
        <v>0</v>
      </c>
      <c r="BGL2" s="849">
        <f>'Wages &amp; Benefits'!$E$36</f>
        <v>0</v>
      </c>
      <c r="BGM2" s="849">
        <f>'Wages &amp; Benefits'!$E$38</f>
        <v>0</v>
      </c>
      <c r="BGN2" s="849">
        <f>'Wages &amp; Benefits'!$E$40</f>
        <v>0</v>
      </c>
      <c r="BGO2" s="849">
        <f>'Wages &amp; Benefits'!$E$42</f>
        <v>0</v>
      </c>
      <c r="BGP2" s="849">
        <f>'Wages &amp; Benefits'!$E$44</f>
        <v>0</v>
      </c>
      <c r="BGQ2" s="849">
        <f>'Wages &amp; Benefits'!$F$10</f>
        <v>0</v>
      </c>
      <c r="BGR2" s="849">
        <f>'Wages &amp; Benefits'!$F$12</f>
        <v>0</v>
      </c>
      <c r="BGS2" s="849">
        <f>'Wages &amp; Benefits'!$F$14</f>
        <v>0</v>
      </c>
      <c r="BGT2" s="849">
        <f>'Wages &amp; Benefits'!$F$16</f>
        <v>0</v>
      </c>
      <c r="BGU2" s="849">
        <f>'Wages &amp; Benefits'!$F$18</f>
        <v>0</v>
      </c>
      <c r="BGV2" s="849">
        <f>'Wages &amp; Benefits'!$F$20</f>
        <v>0</v>
      </c>
      <c r="BGW2" s="849">
        <f>'Wages &amp; Benefits'!$F$22</f>
        <v>0</v>
      </c>
      <c r="BGX2" s="849">
        <f>'Wages &amp; Benefits'!$F$24</f>
        <v>0</v>
      </c>
      <c r="BGY2" s="849">
        <f>'Wages &amp; Benefits'!$F$26</f>
        <v>0</v>
      </c>
      <c r="BGZ2" s="849">
        <f>'Wages &amp; Benefits'!$F$28</f>
        <v>0</v>
      </c>
      <c r="BHA2" s="849">
        <f>'Wages &amp; Benefits'!$F$30</f>
        <v>0</v>
      </c>
      <c r="BHB2" s="849">
        <f>'Wages &amp; Benefits'!$F$32</f>
        <v>0</v>
      </c>
      <c r="BHC2" s="849">
        <f>'Wages &amp; Benefits'!$F$34</f>
        <v>0</v>
      </c>
      <c r="BHD2" s="849">
        <f>'Wages &amp; Benefits'!$F$36</f>
        <v>0</v>
      </c>
      <c r="BHE2" s="849">
        <f>'Wages &amp; Benefits'!$F$38</f>
        <v>0</v>
      </c>
      <c r="BHF2" s="849">
        <f>'Wages &amp; Benefits'!$F$40</f>
        <v>0</v>
      </c>
      <c r="BHG2" s="849">
        <f>'Wages &amp; Benefits'!$F$42</f>
        <v>0</v>
      </c>
      <c r="BHH2" s="849">
        <f>'Wages &amp; Benefits'!$F$44</f>
        <v>0</v>
      </c>
      <c r="BHI2" s="849">
        <f>'Wages &amp; Benefits'!$G$10</f>
        <v>0</v>
      </c>
      <c r="BHJ2" s="849">
        <f>'Wages &amp; Benefits'!$G$12</f>
        <v>0</v>
      </c>
      <c r="BHK2" s="849">
        <f>'Wages &amp; Benefits'!$G$14</f>
        <v>0</v>
      </c>
      <c r="BHL2" s="849">
        <f>'Wages &amp; Benefits'!$G$16</f>
        <v>0</v>
      </c>
      <c r="BHM2" s="849">
        <f>'Wages &amp; Benefits'!$G$18</f>
        <v>0</v>
      </c>
      <c r="BHN2" s="849">
        <f>'Wages &amp; Benefits'!$G$20</f>
        <v>0</v>
      </c>
      <c r="BHO2" s="849">
        <f>'Wages &amp; Benefits'!$G$22</f>
        <v>0</v>
      </c>
      <c r="BHP2" s="849">
        <f>'Wages &amp; Benefits'!$G$24</f>
        <v>0</v>
      </c>
      <c r="BHQ2" s="849">
        <f>'Wages &amp; Benefits'!$G$26</f>
        <v>0</v>
      </c>
      <c r="BHR2" s="849">
        <f>'Wages &amp; Benefits'!$G$28</f>
        <v>0</v>
      </c>
      <c r="BHS2" s="849">
        <f>'Wages &amp; Benefits'!$G$30</f>
        <v>0</v>
      </c>
      <c r="BHT2" s="849">
        <f>'Wages &amp; Benefits'!$G$32</f>
        <v>0</v>
      </c>
      <c r="BHU2" s="849">
        <f>'Wages &amp; Benefits'!$G$34</f>
        <v>0</v>
      </c>
      <c r="BHV2" s="849">
        <f>'Wages &amp; Benefits'!$G$36</f>
        <v>0</v>
      </c>
      <c r="BHW2" s="849">
        <f>'Wages &amp; Benefits'!$G$38</f>
        <v>0</v>
      </c>
      <c r="BHX2" s="849">
        <f>'Wages &amp; Benefits'!$G$40</f>
        <v>0</v>
      </c>
      <c r="BHY2" s="849">
        <f>'Wages &amp; Benefits'!$G$42</f>
        <v>0</v>
      </c>
      <c r="BHZ2" s="849">
        <f>'Wages &amp; Benefits'!$G$44</f>
        <v>0</v>
      </c>
      <c r="BIA2" s="849">
        <f>'Wages &amp; Benefits'!$H$10</f>
        <v>0</v>
      </c>
      <c r="BIB2" s="849">
        <f>'Wages &amp; Benefits'!$H$12</f>
        <v>0</v>
      </c>
      <c r="BIC2" s="849">
        <f>'Wages &amp; Benefits'!$H$14</f>
        <v>0</v>
      </c>
      <c r="BID2" s="849">
        <f>'Wages &amp; Benefits'!$H$16</f>
        <v>0</v>
      </c>
      <c r="BIE2" s="849">
        <f>'Wages &amp; Benefits'!$H$18</f>
        <v>0</v>
      </c>
      <c r="BIF2" s="849">
        <f>'Wages &amp; Benefits'!$H$20</f>
        <v>0</v>
      </c>
      <c r="BIG2" s="849">
        <f>'Wages &amp; Benefits'!$H$22</f>
        <v>0</v>
      </c>
      <c r="BIH2" s="849">
        <f>'Wages &amp; Benefits'!$H$24</f>
        <v>0</v>
      </c>
      <c r="BII2" s="849">
        <f>'Wages &amp; Benefits'!$H$26</f>
        <v>0</v>
      </c>
      <c r="BIJ2" s="849">
        <f>'Wages &amp; Benefits'!$H$28</f>
        <v>0</v>
      </c>
      <c r="BIK2" s="849">
        <f>'Wages &amp; Benefits'!$H$30</f>
        <v>0</v>
      </c>
      <c r="BIL2" s="849">
        <f>'Wages &amp; Benefits'!$H$32</f>
        <v>0</v>
      </c>
      <c r="BIM2" s="849">
        <f>'Wages &amp; Benefits'!$H$34</f>
        <v>0</v>
      </c>
      <c r="BIN2" s="849">
        <f>'Wages &amp; Benefits'!$H$36</f>
        <v>0</v>
      </c>
      <c r="BIO2" s="849">
        <f>'Wages &amp; Benefits'!$H$38</f>
        <v>0</v>
      </c>
      <c r="BIP2" s="849">
        <f>'Wages &amp; Benefits'!$H$40</f>
        <v>0</v>
      </c>
      <c r="BIQ2" s="849">
        <f>'Wages &amp; Benefits'!$H$42</f>
        <v>0</v>
      </c>
      <c r="BIR2" s="849">
        <f>'Wages &amp; Benefits'!$H$44</f>
        <v>0</v>
      </c>
      <c r="BIS2" s="849">
        <f>'Wages &amp; Benefits'!$I$10</f>
        <v>0</v>
      </c>
      <c r="BIT2" s="849">
        <f>'Wages &amp; Benefits'!$I$12</f>
        <v>0</v>
      </c>
      <c r="BIU2" s="849">
        <f>'Wages &amp; Benefits'!$I$14</f>
        <v>0</v>
      </c>
      <c r="BIV2" s="849">
        <f>'Wages &amp; Benefits'!$I$16</f>
        <v>0</v>
      </c>
      <c r="BIW2" s="849">
        <f>'Wages &amp; Benefits'!$I$18</f>
        <v>0</v>
      </c>
      <c r="BIX2" s="849">
        <f>'Wages &amp; Benefits'!$I$20</f>
        <v>0</v>
      </c>
      <c r="BIY2" s="849">
        <f>'Wages &amp; Benefits'!$I$22</f>
        <v>0</v>
      </c>
      <c r="BIZ2" s="849">
        <f>'Wages &amp; Benefits'!$I$24</f>
        <v>0</v>
      </c>
      <c r="BJA2" s="849">
        <f>'Wages &amp; Benefits'!$I$26</f>
        <v>0</v>
      </c>
      <c r="BJB2" s="849">
        <f>'Wages &amp; Benefits'!$I$28</f>
        <v>0</v>
      </c>
      <c r="BJC2" s="849">
        <f>'Wages &amp; Benefits'!$I$30</f>
        <v>0</v>
      </c>
      <c r="BJD2" s="849">
        <f>'Wages &amp; Benefits'!$I$32</f>
        <v>0</v>
      </c>
      <c r="BJE2" s="849">
        <f>'Wages &amp; Benefits'!$I$34</f>
        <v>0</v>
      </c>
      <c r="BJF2" s="849">
        <f>'Wages &amp; Benefits'!$I$36</f>
        <v>0</v>
      </c>
      <c r="BJG2" s="849">
        <f>'Wages &amp; Benefits'!$I$38</f>
        <v>0</v>
      </c>
      <c r="BJH2" s="849">
        <f>'Wages &amp; Benefits'!$I$40</f>
        <v>0</v>
      </c>
      <c r="BJI2" s="849">
        <f>'Wages &amp; Benefits'!$I$42</f>
        <v>0</v>
      </c>
      <c r="BJJ2" s="849">
        <f>'Wages &amp; Benefits'!$I$44</f>
        <v>0</v>
      </c>
      <c r="BJK2" s="850">
        <f>Footnotes!D8</f>
        <v>0</v>
      </c>
      <c r="BJL2" s="850" cm="1">
        <f t="array" ref="BJL2:BJY2">TRANSPOSE(Footnotes!D9:D22)</f>
        <v>0</v>
      </c>
      <c r="BJM2" s="850">
        <v>0</v>
      </c>
      <c r="BJN2" s="850">
        <v>0</v>
      </c>
      <c r="BJO2" s="850">
        <v>0</v>
      </c>
      <c r="BJP2" s="850">
        <v>0</v>
      </c>
      <c r="BJQ2" s="850">
        <v>0</v>
      </c>
      <c r="BJR2" s="850">
        <v>0</v>
      </c>
      <c r="BJS2" s="850">
        <v>0</v>
      </c>
      <c r="BJT2" s="850">
        <v>0</v>
      </c>
      <c r="BJU2" s="850">
        <v>0</v>
      </c>
      <c r="BJV2" s="850">
        <v>0</v>
      </c>
      <c r="BJW2" s="850">
        <v>0</v>
      </c>
      <c r="BJX2" s="850">
        <v>0</v>
      </c>
      <c r="BJY2" s="850">
        <v>0</v>
      </c>
      <c r="BJZ2" s="843">
        <f>Footnotes!$D$23</f>
        <v>0</v>
      </c>
      <c r="BKA2" s="843">
        <f>Footnotes!$D$24</f>
        <v>0</v>
      </c>
      <c r="BKB2" s="843">
        <f>Footnotes!$D$25</f>
        <v>0</v>
      </c>
      <c r="BKC2" s="843">
        <f>Footnotes!$D$26</f>
        <v>0</v>
      </c>
      <c r="BKD2" s="843">
        <f>Footnotes!$D$27</f>
        <v>0</v>
      </c>
      <c r="BKE2" s="843">
        <f>Footnotes!$D$28</f>
        <v>0</v>
      </c>
      <c r="BKF2" s="843">
        <f>Footnotes!$D$29</f>
        <v>0</v>
      </c>
      <c r="BKG2" s="843">
        <f>Footnotes!$D$30</f>
        <v>0</v>
      </c>
      <c r="BKH2" s="843">
        <f>Footnotes!$D$31</f>
        <v>0</v>
      </c>
      <c r="BKI2" s="843">
        <f>Footnotes!$D$32</f>
        <v>0</v>
      </c>
      <c r="BKJ2" s="843">
        <f>Footnotes!$D$33</f>
        <v>0</v>
      </c>
      <c r="BKK2" s="843">
        <f>Footnotes!$D$34</f>
        <v>0</v>
      </c>
      <c r="BKL2" s="843">
        <f>Footnotes!$D$35</f>
        <v>0</v>
      </c>
      <c r="BKM2" s="843">
        <f>Footnotes!$D$36</f>
        <v>0</v>
      </c>
      <c r="BKN2" s="843">
        <f>Footnotes!$D$37</f>
        <v>0</v>
      </c>
      <c r="BKO2" s="843">
        <f>Footnotes!$D$38</f>
        <v>0</v>
      </c>
      <c r="BKP2" s="843">
        <f>Footnotes!$D$39</f>
        <v>0</v>
      </c>
      <c r="BKQ2" s="843">
        <f>Footnotes!$D$40</f>
        <v>0</v>
      </c>
      <c r="BKR2" s="843">
        <f>Footnotes!$D$41</f>
        <v>0</v>
      </c>
      <c r="BKS2" s="843">
        <f>Footnotes!$D$42</f>
        <v>0</v>
      </c>
      <c r="BKT2" s="843">
        <f>Footnotes!$D$43</f>
        <v>0</v>
      </c>
      <c r="BKU2" s="843">
        <f>Footnotes!$D$44</f>
        <v>0</v>
      </c>
      <c r="BKV2" s="843">
        <f>Footnotes!$D$45</f>
        <v>0</v>
      </c>
      <c r="BKW2" s="843">
        <f>Footnotes!$D$46</f>
        <v>0</v>
      </c>
      <c r="BKX2" s="843">
        <f>Footnotes!$D$47</f>
        <v>0</v>
      </c>
      <c r="BKY2" s="843">
        <f>Footnotes!$D$48</f>
        <v>0</v>
      </c>
      <c r="BKZ2" s="843">
        <f>Footnotes!$D$49</f>
        <v>0</v>
      </c>
      <c r="BLA2" s="843">
        <f>Footnotes!$D$50</f>
        <v>0</v>
      </c>
      <c r="BLB2" s="843">
        <f>Footnotes!$D$51</f>
        <v>0</v>
      </c>
      <c r="BLC2" s="843">
        <f>Footnotes!$D$52</f>
        <v>0</v>
      </c>
      <c r="BLD2" s="843">
        <f>Footnotes!$D$53</f>
        <v>0</v>
      </c>
      <c r="BLE2" s="843">
        <f>Footnotes!$D$54</f>
        <v>0</v>
      </c>
      <c r="BLF2" s="843">
        <f>Footnotes!$D$55</f>
        <v>0</v>
      </c>
      <c r="BLG2" s="851" cm="1">
        <f t="array" ref="BLG2:BLQ2">TRANSPOSE(Certification!C8:C18)</f>
        <v>0</v>
      </c>
      <c r="BLH2" s="851">
        <v>0</v>
      </c>
      <c r="BLI2" s="851">
        <v>0</v>
      </c>
      <c r="BLJ2" s="851">
        <v>0</v>
      </c>
      <c r="BLK2" s="851">
        <v>0</v>
      </c>
      <c r="BLL2" s="851">
        <v>0</v>
      </c>
      <c r="BLM2" s="851">
        <v>0</v>
      </c>
      <c r="BLN2" s="851">
        <v>0</v>
      </c>
      <c r="BLO2" s="851">
        <v>0</v>
      </c>
      <c r="BLP2" s="851">
        <v>0</v>
      </c>
      <c r="BLQ2" s="851">
        <v>0</v>
      </c>
      <c r="BLR2" s="851" t="b">
        <v>0</v>
      </c>
      <c r="BLS2" s="878">
        <f>Certification!C20</f>
        <v>0</v>
      </c>
      <c r="BLT2" s="851" cm="1">
        <f t="array" ref="BLT2:BLW2">TRANSPOSE(Certification!C26:C29)</f>
        <v>0</v>
      </c>
      <c r="BLU2" s="851">
        <v>0</v>
      </c>
      <c r="BLV2" s="851">
        <v>0</v>
      </c>
      <c r="BLW2" s="851">
        <v>0</v>
      </c>
      <c r="BLX2" s="851" t="b">
        <v>0</v>
      </c>
      <c r="BLY2" s="878">
        <f>Certification!C31</f>
        <v>0</v>
      </c>
      <c r="BLZ2" s="852" cm="1">
        <f t="array" ref="BLZ2:BMG2">TRANSPOSE('HCF-2 RH'!C11:C18)</f>
        <v>0</v>
      </c>
      <c r="BMA2" s="852">
        <v>0</v>
      </c>
      <c r="BMB2" s="852">
        <v>0</v>
      </c>
      <c r="BMC2" s="852">
        <v>0</v>
      </c>
      <c r="BMD2" s="852">
        <v>0</v>
      </c>
      <c r="BME2" s="852">
        <v>0</v>
      </c>
      <c r="BMF2" s="852">
        <v>0</v>
      </c>
      <c r="BMG2" s="852">
        <v>0</v>
      </c>
      <c r="BMH2" s="852" cm="1">
        <f t="array" ref="BMH2:BMM2">TRANSPOSE('HCF-2 RH'!B26:B31)</f>
        <v>0</v>
      </c>
      <c r="BMI2" s="852">
        <v>0</v>
      </c>
      <c r="BMJ2" s="852">
        <v>0</v>
      </c>
      <c r="BMK2" s="852">
        <v>0</v>
      </c>
      <c r="BML2" s="852">
        <v>0</v>
      </c>
      <c r="BMM2" s="852">
        <v>0</v>
      </c>
      <c r="BMN2" s="852" cm="1">
        <f t="array" ref="BMN2:BMS2">TRANSPOSE('HCF-2 RH'!C26:C31)</f>
        <v>0</v>
      </c>
      <c r="BMO2" s="852">
        <v>0</v>
      </c>
      <c r="BMP2" s="852">
        <v>0</v>
      </c>
      <c r="BMQ2" s="852">
        <v>0</v>
      </c>
      <c r="BMR2" s="852">
        <v>0</v>
      </c>
      <c r="BMS2" s="852">
        <v>0</v>
      </c>
      <c r="BMT2" s="879" cm="1">
        <f t="array" ref="BMT2:BMY2">TRANSPOSE('HCF-2 RH'!D26:D31)</f>
        <v>0</v>
      </c>
      <c r="BMU2" s="879">
        <v>0</v>
      </c>
      <c r="BMV2" s="879">
        <v>0</v>
      </c>
      <c r="BMW2" s="879">
        <v>0</v>
      </c>
      <c r="BMX2" s="879">
        <v>0</v>
      </c>
      <c r="BMY2" s="879">
        <v>0</v>
      </c>
      <c r="BMZ2" s="852" cm="1">
        <f t="array" ref="BMZ2:BNE2">TRANSPOSE('HCF-2 RH'!E26:E31)</f>
        <v>0</v>
      </c>
      <c r="BNA2" s="852">
        <v>0</v>
      </c>
      <c r="BNB2" s="852">
        <v>0</v>
      </c>
      <c r="BNC2" s="852">
        <v>0</v>
      </c>
      <c r="BND2" s="852">
        <v>0</v>
      </c>
      <c r="BNE2" s="852">
        <v>0</v>
      </c>
      <c r="BNF2" s="852" cm="1">
        <f t="array" ref="BNF2:BNK2">TRANSPOSE('HCF-2 RH'!F26:F31)</f>
        <v>0</v>
      </c>
      <c r="BNG2" s="852">
        <v>0</v>
      </c>
      <c r="BNH2" s="852">
        <v>0</v>
      </c>
      <c r="BNI2" s="852">
        <v>0</v>
      </c>
      <c r="BNJ2" s="852">
        <v>0</v>
      </c>
      <c r="BNK2" s="852">
        <v>0</v>
      </c>
      <c r="BNL2" s="852" cm="1">
        <f t="array" ref="BNL2:BNP2">TRANSPOSE('HCF-2 RH'!B37:B41)</f>
        <v>0</v>
      </c>
      <c r="BNM2" s="852">
        <v>0</v>
      </c>
      <c r="BNN2" s="852">
        <v>0</v>
      </c>
      <c r="BNO2" s="852">
        <v>0</v>
      </c>
      <c r="BNP2" s="852">
        <v>0</v>
      </c>
      <c r="BNQ2" s="852" cm="1">
        <f t="array" ref="BNQ2:BNU2">TRANSPOSE('HCF-2 RH'!C37:C41)</f>
        <v>0</v>
      </c>
      <c r="BNR2" s="852">
        <v>0</v>
      </c>
      <c r="BNS2" s="852">
        <v>0</v>
      </c>
      <c r="BNT2" s="852">
        <v>0</v>
      </c>
      <c r="BNU2" s="852">
        <v>0</v>
      </c>
      <c r="BNV2" s="852" cm="1">
        <f t="array" ref="BNV2:BNZ2">TRANSPOSE('HCF-2 RH'!D37:D41)</f>
        <v>0</v>
      </c>
      <c r="BNW2" s="852">
        <v>0</v>
      </c>
      <c r="BNX2" s="852">
        <v>0</v>
      </c>
      <c r="BNY2" s="852">
        <v>0</v>
      </c>
      <c r="BNZ2" s="852">
        <v>0</v>
      </c>
      <c r="BOA2" s="852" cm="1">
        <f t="array" ref="BOA2:BOE2">TRANSPOSE('HCF-2 RH'!E37:E41)</f>
        <v>0</v>
      </c>
      <c r="BOB2" s="852">
        <v>0</v>
      </c>
      <c r="BOC2" s="852">
        <v>0</v>
      </c>
      <c r="BOD2" s="852">
        <v>0</v>
      </c>
      <c r="BOE2" s="852">
        <v>0</v>
      </c>
      <c r="BOF2" s="879" cm="1">
        <f t="array" ref="BOF2:BOJ2">TRANSPOSE('HCF-2 RH'!F37:F41)</f>
        <v>0</v>
      </c>
      <c r="BOG2" s="879">
        <v>0</v>
      </c>
      <c r="BOH2" s="879">
        <v>0</v>
      </c>
      <c r="BOI2" s="879">
        <v>0</v>
      </c>
      <c r="BOJ2" s="879">
        <v>0</v>
      </c>
      <c r="BOK2" s="852" cm="1">
        <f t="array" ref="BOK2:BOO2">TRANSPOSE('HCF-2 RH'!B47:B51)</f>
        <v>0</v>
      </c>
      <c r="BOL2" s="852">
        <v>0</v>
      </c>
      <c r="BOM2" s="852">
        <v>0</v>
      </c>
      <c r="BON2" s="852">
        <v>0</v>
      </c>
      <c r="BOO2" s="852">
        <v>0</v>
      </c>
      <c r="BOP2" s="852" cm="1">
        <f t="array" ref="BOP2:BOT2">TRANSPOSE('HCF-2 RH'!C47:C51)</f>
        <v>0</v>
      </c>
      <c r="BOQ2" s="852">
        <v>0</v>
      </c>
      <c r="BOR2" s="852">
        <v>0</v>
      </c>
      <c r="BOS2" s="852">
        <v>0</v>
      </c>
      <c r="BOT2" s="852">
        <v>0</v>
      </c>
      <c r="BOU2" s="852" cm="1">
        <f t="array" ref="BOU2:BOY2">TRANSPOSE('HCF-2 RH'!D47:D51)</f>
        <v>0</v>
      </c>
      <c r="BOV2" s="852">
        <v>0</v>
      </c>
      <c r="BOW2" s="852">
        <v>0</v>
      </c>
      <c r="BOX2" s="852">
        <v>0</v>
      </c>
      <c r="BOY2" s="852">
        <v>0</v>
      </c>
      <c r="BOZ2" s="880" cm="1">
        <f t="array" ref="BOZ2:BPD2">TRANSPOSE('HCF-2 RH'!E47:E51)</f>
        <v>0</v>
      </c>
      <c r="BPA2" s="880">
        <v>0</v>
      </c>
      <c r="BPB2" s="880">
        <v>0</v>
      </c>
      <c r="BPC2" s="880">
        <v>0</v>
      </c>
      <c r="BPD2" s="880">
        <v>0</v>
      </c>
      <c r="BPE2" s="852" cm="1">
        <f t="array" ref="BPE2:BPI2">TRANSPOSE('HCF-2 RH'!F47:F51)</f>
        <v>0</v>
      </c>
      <c r="BPF2" s="852">
        <v>0</v>
      </c>
      <c r="BPG2" s="852">
        <v>0</v>
      </c>
      <c r="BPH2" s="852">
        <v>0</v>
      </c>
      <c r="BPI2" s="852">
        <v>0</v>
      </c>
      <c r="BPJ2" s="852" cm="1">
        <f t="array" ref="BPJ2:BPN2">TRANSPOSE('HCF-2 RH'!G47:G51)</f>
        <v>0</v>
      </c>
      <c r="BPK2" s="852">
        <v>0</v>
      </c>
      <c r="BPL2" s="852">
        <v>0</v>
      </c>
      <c r="BPM2" s="852">
        <v>0</v>
      </c>
      <c r="BPN2" s="852">
        <v>0</v>
      </c>
      <c r="BPO2" s="852" cm="1">
        <f t="array" ref="BPO2:BPS2">TRANSPOSE('HCF-2 RH'!H47:H51)</f>
        <v>0</v>
      </c>
      <c r="BPP2" s="852">
        <v>0</v>
      </c>
      <c r="BPQ2" s="852">
        <v>0</v>
      </c>
      <c r="BPR2" s="852">
        <v>0</v>
      </c>
      <c r="BPS2" s="852">
        <v>0</v>
      </c>
      <c r="BPT2" s="852" cm="1">
        <f t="array" ref="BPT2:BPY2">TRANSPOSE('HCF-2 RH'!B57:B62)</f>
        <v>0</v>
      </c>
      <c r="BPU2" s="852">
        <v>0</v>
      </c>
      <c r="BPV2" s="852">
        <v>0</v>
      </c>
      <c r="BPW2" s="852">
        <v>0</v>
      </c>
      <c r="BPX2" s="852">
        <v>0</v>
      </c>
      <c r="BPY2" s="852">
        <v>0</v>
      </c>
      <c r="BPZ2" s="852" cm="1">
        <f t="array" ref="BPZ2:BQE2">TRANSPOSE('HCF-2 RH'!C57:C62)</f>
        <v>0</v>
      </c>
      <c r="BQA2" s="852">
        <v>0</v>
      </c>
      <c r="BQB2" s="852">
        <v>0</v>
      </c>
      <c r="BQC2" s="852">
        <v>0</v>
      </c>
      <c r="BQD2" s="852">
        <v>0</v>
      </c>
      <c r="BQE2" s="852">
        <v>0</v>
      </c>
      <c r="BQF2" s="852" cm="1">
        <f t="array" ref="BQF2:BQK2">TRANSPOSE('HCF-2 RH'!D57:D62)</f>
        <v>0</v>
      </c>
      <c r="BQG2" s="852">
        <v>0</v>
      </c>
      <c r="BQH2" s="852">
        <v>0</v>
      </c>
      <c r="BQI2" s="852">
        <v>0</v>
      </c>
      <c r="BQJ2" s="852">
        <v>0</v>
      </c>
      <c r="BQK2" s="852">
        <v>0</v>
      </c>
      <c r="BQL2" s="852" cm="1">
        <f t="array" ref="BQL2:BQQ2">TRANSPOSE('HCF-2 RH'!E57:E62)</f>
        <v>0</v>
      </c>
      <c r="BQM2" s="852">
        <v>0</v>
      </c>
      <c r="BQN2" s="852">
        <v>0</v>
      </c>
      <c r="BQO2" s="852">
        <v>0</v>
      </c>
      <c r="BQP2" s="852">
        <v>0</v>
      </c>
      <c r="BQQ2" s="852">
        <v>0</v>
      </c>
      <c r="BQR2" s="852" cm="1">
        <f t="array" ref="BQR2:BQW2">TRANSPOSE('HCF-2 RH'!F57:F62)</f>
        <v>0</v>
      </c>
      <c r="BQS2" s="852">
        <v>0</v>
      </c>
      <c r="BQT2" s="852">
        <v>0</v>
      </c>
      <c r="BQU2" s="852">
        <v>0</v>
      </c>
      <c r="BQV2" s="852">
        <v>0</v>
      </c>
      <c r="BQW2" s="852">
        <v>0</v>
      </c>
      <c r="BQX2" s="852" cm="1">
        <f t="array" ref="BQX2:BRC2">TRANSPOSE('HCF-2 RH'!G57:G62)</f>
        <v>0</v>
      </c>
      <c r="BQY2" s="852">
        <v>0</v>
      </c>
      <c r="BQZ2" s="852">
        <v>0</v>
      </c>
      <c r="BRA2" s="852">
        <v>0</v>
      </c>
      <c r="BRB2" s="852">
        <v>0</v>
      </c>
      <c r="BRC2" s="852">
        <v>0</v>
      </c>
      <c r="BRD2" s="852" cm="1">
        <f t="array" ref="BRD2:BRI2">TRANSPOSE('HCF-2 RH'!H57:H62)</f>
        <v>0</v>
      </c>
      <c r="BRE2" s="852">
        <v>0</v>
      </c>
      <c r="BRF2" s="852">
        <v>0</v>
      </c>
      <c r="BRG2" s="852">
        <v>0</v>
      </c>
      <c r="BRH2" s="852">
        <v>0</v>
      </c>
      <c r="BRI2" s="852">
        <v>0</v>
      </c>
      <c r="BRJ2" s="879" cm="1">
        <f t="array" ref="BRJ2:BRO2">TRANSPOSE('HCF-2 RH'!I57:I62)</f>
        <v>0</v>
      </c>
      <c r="BRK2" s="879">
        <v>0</v>
      </c>
      <c r="BRL2" s="879">
        <v>0</v>
      </c>
      <c r="BRM2" s="879">
        <v>0</v>
      </c>
      <c r="BRN2" s="879">
        <v>0</v>
      </c>
      <c r="BRO2" s="879">
        <v>0</v>
      </c>
      <c r="BRP2" s="852" cm="1">
        <f t="array" ref="BRP2:BRW2">TRANSPOSE('HCF-2 RH'!B68:B75)</f>
        <v>0</v>
      </c>
      <c r="BRQ2" s="852">
        <v>0</v>
      </c>
      <c r="BRR2" s="852">
        <v>0</v>
      </c>
      <c r="BRS2" s="852">
        <v>0</v>
      </c>
      <c r="BRT2" s="852">
        <v>0</v>
      </c>
      <c r="BRU2" s="852">
        <v>0</v>
      </c>
      <c r="BRV2" s="852">
        <v>0</v>
      </c>
      <c r="BRW2" s="852">
        <v>0</v>
      </c>
      <c r="BRX2" s="852" t="str" cm="1">
        <f t="array" ref="BRX2:BSE2">TRANSPOSE('HCF-2 RH'!C68:C75)</f>
        <v xml:space="preserve"> </v>
      </c>
      <c r="BRY2" s="852" t="str">
        <v xml:space="preserve"> </v>
      </c>
      <c r="BRZ2" s="852">
        <v>0</v>
      </c>
      <c r="BSA2" s="852">
        <v>0</v>
      </c>
      <c r="BSB2" s="852">
        <v>0</v>
      </c>
      <c r="BSC2" s="852">
        <v>0</v>
      </c>
      <c r="BSD2" s="852">
        <v>0</v>
      </c>
      <c r="BSE2" s="852">
        <v>0</v>
      </c>
      <c r="BSF2" s="852" t="str" cm="1">
        <f t="array" ref="BSF2:BSM2">TRANSPOSE('HCF-2 RH'!D68:D75)</f>
        <v xml:space="preserve"> </v>
      </c>
      <c r="BSG2" s="852" t="str">
        <v xml:space="preserve"> </v>
      </c>
      <c r="BSH2" s="852">
        <v>0</v>
      </c>
      <c r="BSI2" s="852">
        <v>0</v>
      </c>
      <c r="BSJ2" s="852">
        <v>0</v>
      </c>
      <c r="BSK2" s="852">
        <v>0</v>
      </c>
      <c r="BSL2" s="852">
        <v>0</v>
      </c>
      <c r="BSM2" s="852">
        <v>0</v>
      </c>
      <c r="BSN2" s="879" t="str" cm="1">
        <f t="array" ref="BSN2:BSU2">TRANSPOSE('HCF-2 RH'!E68:E75)</f>
        <v xml:space="preserve"> </v>
      </c>
      <c r="BSO2" s="879" t="str">
        <v xml:space="preserve"> </v>
      </c>
      <c r="BSP2" s="879">
        <v>0</v>
      </c>
      <c r="BSQ2" s="879">
        <v>0</v>
      </c>
      <c r="BSR2" s="879">
        <v>0</v>
      </c>
      <c r="BSS2" s="879">
        <v>0</v>
      </c>
      <c r="BST2" s="879">
        <v>0</v>
      </c>
      <c r="BSU2" s="879">
        <v>0</v>
      </c>
      <c r="BSV2" s="852" t="str" cm="1">
        <f t="array" ref="BSV2:BTC2">TRANSPOSE('HCF-2 RH'!F68:F75)</f>
        <v xml:space="preserve"> </v>
      </c>
      <c r="BSW2" s="852" t="str">
        <v xml:space="preserve"> </v>
      </c>
      <c r="BSX2" s="852">
        <v>0</v>
      </c>
      <c r="BSY2" s="852">
        <v>0</v>
      </c>
      <c r="BSZ2" s="852">
        <v>0</v>
      </c>
      <c r="BTA2" s="852">
        <v>0</v>
      </c>
      <c r="BTB2" s="852">
        <v>0</v>
      </c>
      <c r="BTC2" s="852">
        <v>0</v>
      </c>
      <c r="BTD2" s="852" t="str" cm="1">
        <f t="array" ref="BTD2:BTK2">TRANSPOSE('HCF-2 RH'!G68:G75)</f>
        <v xml:space="preserve"> </v>
      </c>
      <c r="BTE2" s="852" t="str">
        <v xml:space="preserve"> </v>
      </c>
      <c r="BTF2" s="852">
        <v>0</v>
      </c>
      <c r="BTG2" s="852">
        <v>0</v>
      </c>
      <c r="BTH2" s="852">
        <v>0</v>
      </c>
      <c r="BTI2" s="852">
        <v>0</v>
      </c>
      <c r="BTJ2" s="852">
        <v>0</v>
      </c>
      <c r="BTK2" s="852">
        <v>0</v>
      </c>
      <c r="BTL2" s="852" t="str" cm="1">
        <f t="array" ref="BTL2:BTS2">TRANSPOSE('HCF-2 RH'!H68:H75)</f>
        <v xml:space="preserve"> </v>
      </c>
      <c r="BTM2" s="852" t="str">
        <v xml:space="preserve"> </v>
      </c>
      <c r="BTN2" s="852" t="str">
        <v xml:space="preserve"> </v>
      </c>
      <c r="BTO2" s="852">
        <v>0</v>
      </c>
      <c r="BTP2" s="852">
        <v>0</v>
      </c>
      <c r="BTQ2" s="852">
        <v>0</v>
      </c>
      <c r="BTR2" s="852">
        <v>0</v>
      </c>
      <c r="BTS2" s="852">
        <v>0</v>
      </c>
      <c r="BTT2" s="852" t="str" cm="1">
        <f t="array" ref="BTT2:BUA2">TRANSPOSE('HCF-2 RH'!I68:I75)</f>
        <v xml:space="preserve"> </v>
      </c>
      <c r="BTU2" s="852" t="str">
        <v xml:space="preserve"> </v>
      </c>
      <c r="BTV2" s="852">
        <v>0</v>
      </c>
      <c r="BTW2" s="852">
        <v>0</v>
      </c>
      <c r="BTX2" s="852">
        <v>0</v>
      </c>
      <c r="BTY2" s="852">
        <v>0</v>
      </c>
      <c r="BTZ2" s="852">
        <v>0</v>
      </c>
      <c r="BUA2" s="852">
        <v>0</v>
      </c>
      <c r="BUB2" s="852" t="str" cm="1">
        <f t="array" ref="BUB2:BUI2">TRANSPOSE('HCF-2 RH'!J68:J75)</f>
        <v xml:space="preserve"> </v>
      </c>
      <c r="BUC2" s="852">
        <v>0</v>
      </c>
      <c r="BUD2" s="852">
        <v>0</v>
      </c>
      <c r="BUE2" s="852">
        <v>0</v>
      </c>
      <c r="BUF2" s="852">
        <v>0</v>
      </c>
      <c r="BUG2" s="852">
        <v>0</v>
      </c>
      <c r="BUH2" s="852">
        <v>0</v>
      </c>
      <c r="BUI2" s="852">
        <v>0</v>
      </c>
      <c r="BUJ2" s="852" t="str" cm="1">
        <f t="array" ref="BUJ2:BUQ2">TRANSPOSE('HCF-2 RH'!K68:K75)</f>
        <v xml:space="preserve"> </v>
      </c>
      <c r="BUK2" s="852" t="str">
        <v xml:space="preserve"> </v>
      </c>
      <c r="BUL2" s="852">
        <v>0</v>
      </c>
      <c r="BUM2" s="852">
        <v>0</v>
      </c>
      <c r="BUN2" s="852">
        <v>0</v>
      </c>
      <c r="BUO2" s="852">
        <v>0</v>
      </c>
      <c r="BUP2" s="852">
        <v>0</v>
      </c>
      <c r="BUQ2" s="852">
        <v>0</v>
      </c>
      <c r="BUR2" s="852" t="str" cm="1">
        <f t="array" ref="BUR2:BUY2">TRANSPOSE('HCF-2 RH'!L68:L75)</f>
        <v xml:space="preserve"> </v>
      </c>
      <c r="BUS2" s="852" t="str">
        <v xml:space="preserve"> </v>
      </c>
      <c r="BUT2" s="852">
        <v>0</v>
      </c>
      <c r="BUU2" s="852">
        <v>0</v>
      </c>
      <c r="BUV2" s="852">
        <v>0</v>
      </c>
      <c r="BUW2" s="852">
        <v>0</v>
      </c>
      <c r="BUX2" s="852">
        <v>0</v>
      </c>
      <c r="BUY2" s="852">
        <v>0</v>
      </c>
      <c r="BUZ2" s="852" cm="1">
        <f t="array" ref="BUZ2:BVG2">TRANSPOSE('HCF-2 RH'!M68:M75)</f>
        <v>0</v>
      </c>
      <c r="BVA2" s="852">
        <v>0</v>
      </c>
      <c r="BVB2" s="852">
        <v>0</v>
      </c>
      <c r="BVC2" s="852">
        <v>0</v>
      </c>
      <c r="BVD2" s="852">
        <v>0</v>
      </c>
      <c r="BVE2" s="852">
        <v>0</v>
      </c>
      <c r="BVF2" s="852">
        <v>0</v>
      </c>
      <c r="BVG2" s="852">
        <v>0</v>
      </c>
      <c r="BVH2" s="852" cm="1">
        <f t="array" ref="BVH2:BVL2">TRANSPOSE('HCF-2 RH'!B81:B85)</f>
        <v>0</v>
      </c>
      <c r="BVI2" s="852">
        <v>0</v>
      </c>
      <c r="BVJ2" s="852">
        <v>0</v>
      </c>
      <c r="BVK2" s="852">
        <v>0</v>
      </c>
      <c r="BVL2" s="852">
        <v>0</v>
      </c>
      <c r="BVM2" s="852" cm="1">
        <f t="array" ref="BVM2:BVQ2">TRANSPOSE('HCF-2 RH'!C81:C85)</f>
        <v>0</v>
      </c>
      <c r="BVN2" s="852">
        <v>0</v>
      </c>
      <c r="BVO2" s="852">
        <v>0</v>
      </c>
      <c r="BVP2" s="852">
        <v>0</v>
      </c>
      <c r="BVQ2" s="852">
        <v>0</v>
      </c>
      <c r="BVR2" s="879" cm="1">
        <f t="array" ref="BVR2:BVV2">TRANSPOSE('HCF-2 RH'!D81:D85)</f>
        <v>0</v>
      </c>
      <c r="BVS2" s="879">
        <v>0</v>
      </c>
      <c r="BVT2" s="879">
        <v>0</v>
      </c>
      <c r="BVU2" s="879">
        <v>0</v>
      </c>
      <c r="BVV2" s="879">
        <v>0</v>
      </c>
      <c r="BVW2" s="879" cm="1">
        <f t="array" ref="BVW2:BWA2">TRANSPOSE('HCF-2 RH'!E81:E85)</f>
        <v>0</v>
      </c>
      <c r="BVX2" s="879">
        <v>0</v>
      </c>
      <c r="BVY2" s="879">
        <v>0</v>
      </c>
      <c r="BVZ2" s="879">
        <v>0</v>
      </c>
      <c r="BWA2" s="879">
        <v>0</v>
      </c>
      <c r="BWB2" s="879" cm="1">
        <f t="array" ref="BWB2:BWF2">TRANSPOSE('HCF-2 RH'!F81:F85)</f>
        <v>0</v>
      </c>
      <c r="BWC2" s="879">
        <v>0</v>
      </c>
      <c r="BWD2" s="879">
        <v>0</v>
      </c>
      <c r="BWE2" s="879">
        <v>0</v>
      </c>
      <c r="BWF2" s="879">
        <v>0</v>
      </c>
      <c r="BWG2" s="879" cm="1">
        <f t="array" ref="BWG2:BWK2">TRANSPOSE('HCF-2 RH'!G81:G85)</f>
        <v>0</v>
      </c>
      <c r="BWH2" s="879">
        <v>0</v>
      </c>
      <c r="BWI2" s="879">
        <v>0</v>
      </c>
      <c r="BWJ2" s="879">
        <v>0</v>
      </c>
      <c r="BWK2" s="879">
        <v>0</v>
      </c>
      <c r="BWL2" s="879" cm="1">
        <f t="array" ref="BWL2:BWP2">TRANSPOSE('HCF-2 RH'!H81:H85)</f>
        <v>0</v>
      </c>
      <c r="BWM2" s="879">
        <v>0</v>
      </c>
      <c r="BWN2" s="879">
        <v>0</v>
      </c>
      <c r="BWO2" s="879">
        <v>0</v>
      </c>
      <c r="BWP2" s="879">
        <v>0</v>
      </c>
      <c r="BWQ2" s="852" cm="1">
        <f t="array" ref="BWQ2:BWU2">TRANSPOSE('HCF-2 RH'!I81:I85)</f>
        <v>0</v>
      </c>
      <c r="BWR2" s="852">
        <v>0</v>
      </c>
      <c r="BWS2" s="852">
        <v>0</v>
      </c>
      <c r="BWT2" s="852">
        <v>0</v>
      </c>
      <c r="BWU2" s="852">
        <v>0</v>
      </c>
      <c r="BWV2" s="852" cm="1">
        <f t="array" ref="BWV2:BWZ2">TRANSPOSE('HCF-2 RH'!J81:J85)</f>
        <v>0</v>
      </c>
      <c r="BWW2" s="852">
        <v>0</v>
      </c>
      <c r="BWX2" s="852">
        <v>0</v>
      </c>
      <c r="BWY2" s="852">
        <v>0</v>
      </c>
      <c r="BWZ2" s="852">
        <v>0</v>
      </c>
      <c r="BXA2" s="852" cm="1">
        <f t="array" ref="BXA2:BXE2">TRANSPOSE('HCF-2 RH'!K81:K85)</f>
        <v>0</v>
      </c>
      <c r="BXB2" s="852">
        <v>0</v>
      </c>
      <c r="BXC2" s="852">
        <v>0</v>
      </c>
      <c r="BXD2" s="852">
        <v>0</v>
      </c>
      <c r="BXE2" s="852">
        <v>0</v>
      </c>
      <c r="BXF2" s="852" cm="1">
        <f t="array" ref="BXF2:BXJ2">TRANSPOSE('HCF-2 RH'!L81:L85)</f>
        <v>0</v>
      </c>
      <c r="BXG2" s="852">
        <v>0</v>
      </c>
      <c r="BXH2" s="852">
        <v>0</v>
      </c>
      <c r="BXI2" s="852">
        <v>0</v>
      </c>
      <c r="BXJ2" s="852">
        <v>0</v>
      </c>
      <c r="BXK2" s="852" cm="1">
        <f t="array" ref="BXK2:BXO2">TRANSPOSE('HCF-2 RH'!M81:M85)</f>
        <v>0</v>
      </c>
      <c r="BXL2" s="852">
        <v>0</v>
      </c>
      <c r="BXM2" s="852">
        <v>0</v>
      </c>
      <c r="BXN2" s="852">
        <v>0</v>
      </c>
      <c r="BXO2" s="852">
        <v>0</v>
      </c>
      <c r="BXP2" s="852" cm="1">
        <f t="array" ref="BXP2:BXT2">TRANSPOSE('HCF-2 RH'!N81:N85)</f>
        <v>0</v>
      </c>
      <c r="BXQ2" s="852">
        <v>0</v>
      </c>
      <c r="BXR2" s="852">
        <v>0</v>
      </c>
      <c r="BXS2" s="852">
        <v>0</v>
      </c>
      <c r="BXT2" s="852">
        <v>0</v>
      </c>
      <c r="BXU2" s="852" cm="1">
        <f t="array" ref="BXU2:BXY2">TRANSPOSE('HCF-2 RH'!O81:O85)</f>
        <v>0</v>
      </c>
      <c r="BXV2" s="852">
        <v>0</v>
      </c>
      <c r="BXW2" s="852">
        <v>0</v>
      </c>
      <c r="BXX2" s="852">
        <v>0</v>
      </c>
      <c r="BXY2" s="852">
        <v>0</v>
      </c>
      <c r="BXZ2" s="852" cm="1">
        <f t="array" ref="BXZ2:BYD2">TRANSPOSE('HCF-2 RH'!P81:P85)</f>
        <v>0</v>
      </c>
      <c r="BYA2" s="852">
        <v>0</v>
      </c>
      <c r="BYB2" s="852">
        <v>0</v>
      </c>
      <c r="BYC2" s="852">
        <v>0</v>
      </c>
      <c r="BYD2" s="852">
        <v>0</v>
      </c>
      <c r="BYE2" s="881">
        <f>'HCF-2 RH'!D94</f>
        <v>0</v>
      </c>
      <c r="BYF2" s="881">
        <f>'HCF-2 RH'!D95</f>
        <v>0</v>
      </c>
      <c r="BYG2" s="852">
        <f>'HCF-2 RH'!E95</f>
        <v>0</v>
      </c>
      <c r="BYH2" s="881" cm="1">
        <f t="array" ref="BYH2:BYI2">'HCF-2 RH'!D96:E96</f>
        <v>0</v>
      </c>
      <c r="BYI2" s="852">
        <v>0</v>
      </c>
      <c r="BYJ2" s="881" cm="1">
        <f t="array" ref="BYJ2:BYK2">'HCF-2 RH'!D97:E97</f>
        <v>0</v>
      </c>
      <c r="BYK2" s="852">
        <v>0</v>
      </c>
      <c r="BYL2" s="881">
        <f>'HCF-2 RH'!D98</f>
        <v>0</v>
      </c>
      <c r="BYM2" s="852" cm="1">
        <f t="array" ref="BYM2:BYR2">TRANSPOSE('HCF-2 RH'!D101:D106)</f>
        <v>0</v>
      </c>
      <c r="BYN2" s="852">
        <v>0</v>
      </c>
      <c r="BYO2" s="852">
        <v>0</v>
      </c>
      <c r="BYP2" s="852">
        <v>0</v>
      </c>
      <c r="BYQ2" s="852">
        <v>0</v>
      </c>
      <c r="BYR2" s="852">
        <v>0</v>
      </c>
      <c r="BYS2" s="852" t="str">
        <f>_xlfn.CONCAT('HCF-2 RH'!E106:I106)</f>
        <v xml:space="preserve">Explain: </v>
      </c>
      <c r="BYT2" s="881">
        <f>'HCF-2 RH'!D107</f>
        <v>0</v>
      </c>
      <c r="BYU2" s="852" cm="1">
        <f t="array" ref="BYU2:BYY2">TRANSPOSE('HCF-2 RH'!D108:D112)</f>
        <v>0</v>
      </c>
      <c r="BYV2" s="852">
        <v>0</v>
      </c>
      <c r="BYW2" s="852">
        <v>0</v>
      </c>
      <c r="BYX2" s="852">
        <v>0</v>
      </c>
      <c r="BYY2" s="852">
        <v>0</v>
      </c>
      <c r="BYZ2" s="852" t="str">
        <f>_xlfn.CONCAT('HCF-2 RH'!E112:I112)</f>
        <v xml:space="preserve">Explain: </v>
      </c>
      <c r="BZA2" s="881">
        <f>'HCF-2 RH'!D113</f>
        <v>0</v>
      </c>
      <c r="BZB2" s="881">
        <f>'HCF-2 RH'!D116</f>
        <v>0</v>
      </c>
      <c r="BZC2" s="852" cm="1">
        <f t="array" ref="BZC2:BZK2">TRANSPOSE('HCF-2 RH'!D117:D125)</f>
        <v>0</v>
      </c>
      <c r="BZD2" s="852">
        <v>0</v>
      </c>
      <c r="BZE2" s="852">
        <v>0</v>
      </c>
      <c r="BZF2" s="852">
        <v>0</v>
      </c>
      <c r="BZG2" s="852">
        <v>0</v>
      </c>
      <c r="BZH2" s="852">
        <v>0</v>
      </c>
      <c r="BZI2" s="852">
        <v>0</v>
      </c>
      <c r="BZJ2" s="852">
        <v>0</v>
      </c>
      <c r="BZK2" s="852">
        <v>0</v>
      </c>
      <c r="BZL2" s="881" t="str">
        <f>_xlfn.CONCAT('HCF-2 RH'!E125:I125)</f>
        <v xml:space="preserve">Explain: </v>
      </c>
      <c r="BZM2" s="881">
        <f>'HCF-2 RH'!D126</f>
        <v>0</v>
      </c>
      <c r="BZN2" s="852" t="str">
        <f>_xlfn.CONCAT('HCF-2 RH'!E126:I126)</f>
        <v xml:space="preserve">Explain: </v>
      </c>
      <c r="BZO2" s="852" cm="1">
        <f t="array" ref="BZO2:CAF2">TRANSPOSE('HCF-2 RH'!D127:D144)</f>
        <v>0</v>
      </c>
      <c r="BZP2" s="852">
        <v>0</v>
      </c>
      <c r="BZQ2" s="852">
        <v>0</v>
      </c>
      <c r="BZR2" s="852">
        <v>0</v>
      </c>
      <c r="BZS2" s="852">
        <v>0</v>
      </c>
      <c r="BZT2" s="852">
        <v>0</v>
      </c>
      <c r="BZU2" s="852">
        <v>0</v>
      </c>
      <c r="BZV2" s="852">
        <v>0</v>
      </c>
      <c r="BZW2" s="852">
        <v>0</v>
      </c>
      <c r="BZX2" s="852">
        <v>0</v>
      </c>
      <c r="BZY2" s="852">
        <v>0</v>
      </c>
      <c r="BZZ2" s="852">
        <v>0</v>
      </c>
      <c r="CAA2" s="852">
        <v>0</v>
      </c>
      <c r="CAB2" s="852">
        <v>0</v>
      </c>
      <c r="CAC2" s="852">
        <v>0</v>
      </c>
      <c r="CAD2" s="852">
        <v>0</v>
      </c>
      <c r="CAE2" s="852">
        <v>0</v>
      </c>
      <c r="CAF2" s="852">
        <v>0</v>
      </c>
      <c r="CAG2" s="881">
        <f>'HCF-2 RH'!D147</f>
        <v>0</v>
      </c>
      <c r="CAH2" s="852" cm="1">
        <f t="array" ref="CAH2:CAP2">TRANSPOSE('HCF-2 RH'!D148:D156)</f>
        <v>0</v>
      </c>
      <c r="CAI2" s="852">
        <v>0</v>
      </c>
      <c r="CAJ2" s="852">
        <v>0</v>
      </c>
      <c r="CAK2" s="852">
        <v>0</v>
      </c>
      <c r="CAL2" s="852">
        <v>0</v>
      </c>
      <c r="CAM2" s="852">
        <v>0</v>
      </c>
      <c r="CAN2" s="852">
        <v>0</v>
      </c>
      <c r="CAO2" s="852">
        <v>0</v>
      </c>
      <c r="CAP2" s="852">
        <v>0</v>
      </c>
      <c r="CAQ2" s="852" cm="1">
        <f t="array" ref="CAQ2:CBA2">TRANSPOSE('HCF-2 RH'!D159:D169)</f>
        <v>0</v>
      </c>
      <c r="CAR2" s="852">
        <v>0</v>
      </c>
      <c r="CAS2" s="852">
        <v>0</v>
      </c>
      <c r="CAT2" s="852">
        <v>0</v>
      </c>
      <c r="CAU2" s="852">
        <v>0</v>
      </c>
      <c r="CAV2" s="852">
        <v>0</v>
      </c>
      <c r="CAW2" s="852">
        <v>0</v>
      </c>
      <c r="CAX2" s="852">
        <v>0</v>
      </c>
      <c r="CAY2" s="852">
        <v>0</v>
      </c>
      <c r="CAZ2" s="852">
        <v>0</v>
      </c>
      <c r="CBA2" s="852">
        <v>0</v>
      </c>
      <c r="CBB2" s="852" cm="1">
        <f t="array" ref="CBB2:CBG2">TRANSPOSE('HCF-2 RH'!C178:C183)</f>
        <v>0</v>
      </c>
      <c r="CBC2" s="852">
        <v>0</v>
      </c>
      <c r="CBD2" s="852">
        <v>0</v>
      </c>
      <c r="CBE2" s="852">
        <v>0</v>
      </c>
      <c r="CBF2" s="852">
        <v>0</v>
      </c>
      <c r="CBG2" s="852">
        <v>0</v>
      </c>
      <c r="CBH2" s="852" cm="1">
        <f t="array" ref="CBH2:CBM2">TRANSPOSE('HCF-2 RH'!D178:D183)</f>
        <v>0</v>
      </c>
      <c r="CBI2" s="852">
        <v>0</v>
      </c>
      <c r="CBJ2" s="852">
        <v>0</v>
      </c>
      <c r="CBK2" s="852">
        <v>0</v>
      </c>
      <c r="CBL2" s="852">
        <v>0</v>
      </c>
      <c r="CBM2" s="852">
        <v>0</v>
      </c>
      <c r="CBN2" s="852" cm="1">
        <f t="array" ref="CBN2:CBS2">TRANSPOSE('HCF-2 RH'!E178:E183)</f>
        <v>0</v>
      </c>
      <c r="CBO2" s="852">
        <v>0</v>
      </c>
      <c r="CBP2" s="852">
        <v>0</v>
      </c>
      <c r="CBQ2" s="852">
        <v>0</v>
      </c>
      <c r="CBR2" s="852">
        <v>0</v>
      </c>
      <c r="CBS2" s="852">
        <v>0</v>
      </c>
      <c r="CBT2" s="852" cm="1">
        <f t="array" ref="CBT2:CBY2">TRANSPOSE('HCF-2 RH'!F178:F183)</f>
        <v>0</v>
      </c>
      <c r="CBU2" s="852">
        <v>0</v>
      </c>
      <c r="CBV2" s="852">
        <v>0</v>
      </c>
      <c r="CBW2" s="852">
        <v>0</v>
      </c>
      <c r="CBX2" s="852">
        <v>0</v>
      </c>
      <c r="CBY2" s="852">
        <v>0</v>
      </c>
      <c r="CBZ2" s="879" cm="1">
        <f t="array" ref="CBZ2:CCC2">TRANSPOSE('HCF-2 RH'!G179:G182)</f>
        <v>0</v>
      </c>
      <c r="CCA2" s="879">
        <v>0.05</v>
      </c>
      <c r="CCB2" s="879">
        <v>0.1</v>
      </c>
      <c r="CCC2" s="879">
        <v>0.33329999999999999</v>
      </c>
      <c r="CCD2" s="852" cm="1">
        <f t="array" ref="CCD2:CCH2">TRANSPOSE('HCF-2 RH'!H179:H183)</f>
        <v>0</v>
      </c>
      <c r="CCE2" s="852">
        <v>0</v>
      </c>
      <c r="CCF2" s="852">
        <v>0</v>
      </c>
      <c r="CCG2" s="852">
        <v>0</v>
      </c>
      <c r="CCH2" s="852">
        <v>0</v>
      </c>
      <c r="CCI2" s="852" cm="1">
        <f t="array" ref="CCI2:CCM2">TRANSPOSE('HCF-2 RH'!I179:I183)</f>
        <v>0</v>
      </c>
      <c r="CCJ2" s="852">
        <v>0</v>
      </c>
      <c r="CCK2" s="852">
        <v>0</v>
      </c>
      <c r="CCL2" s="852">
        <v>0</v>
      </c>
      <c r="CCM2" s="852">
        <v>0</v>
      </c>
      <c r="CCN2" s="852" cm="1">
        <f t="array" ref="CCN2:CCR2">TRANSPOSE('HCF-2 RH'!J179:J183)</f>
        <v>0</v>
      </c>
      <c r="CCO2" s="852">
        <v>0</v>
      </c>
      <c r="CCP2" s="852">
        <v>0</v>
      </c>
      <c r="CCQ2" s="852">
        <v>0</v>
      </c>
      <c r="CCR2" s="852">
        <v>0</v>
      </c>
      <c r="CCS2" s="852" cm="1">
        <f t="array" ref="CCS2:CCZ2">TRANSPOSE('HCF-2 RH'!C189:C196)</f>
        <v>0</v>
      </c>
      <c r="CCT2" s="852">
        <v>0</v>
      </c>
      <c r="CCU2" s="852">
        <v>0</v>
      </c>
      <c r="CCV2" s="852">
        <v>0</v>
      </c>
      <c r="CCW2" s="852">
        <v>0</v>
      </c>
      <c r="CCX2" s="852">
        <v>0</v>
      </c>
      <c r="CCY2" s="852">
        <v>0</v>
      </c>
      <c r="CCZ2" s="852">
        <v>0</v>
      </c>
      <c r="CDA2" s="881">
        <f>'HCF-2 RH'!C202</f>
        <v>0</v>
      </c>
      <c r="CDB2" s="852" cm="1">
        <f t="array" ref="CDB2:CDG2">TRANSPOSE('HCF-2 RH'!B208:B213)</f>
        <v>0</v>
      </c>
      <c r="CDC2" s="852">
        <v>0</v>
      </c>
      <c r="CDD2" s="852">
        <v>0</v>
      </c>
      <c r="CDE2" s="852">
        <v>0</v>
      </c>
      <c r="CDF2" s="852">
        <v>0</v>
      </c>
      <c r="CDG2" s="852" t="str">
        <v>Total Other Operating  Expenses</v>
      </c>
      <c r="CDH2" s="852" cm="1">
        <f t="array" ref="CDH2:CDM2">TRANSPOSE('HCF-2 RH'!C208:C213)</f>
        <v>0</v>
      </c>
      <c r="CDI2" s="852">
        <v>0</v>
      </c>
      <c r="CDJ2" s="852">
        <v>0</v>
      </c>
      <c r="CDK2" s="852">
        <v>0</v>
      </c>
      <c r="CDL2" s="852">
        <v>0</v>
      </c>
      <c r="CDM2" s="852">
        <v>0</v>
      </c>
      <c r="CDN2" s="852" cm="1">
        <f t="array" ref="CDN2:CDS2">TRANSPOSE('HCF-2 RH'!D208:D213)</f>
        <v>0</v>
      </c>
      <c r="CDO2" s="852">
        <v>0</v>
      </c>
      <c r="CDP2" s="852">
        <v>0</v>
      </c>
      <c r="CDQ2" s="852">
        <v>0</v>
      </c>
      <c r="CDR2" s="852">
        <v>0</v>
      </c>
      <c r="CDS2" s="852">
        <v>0</v>
      </c>
      <c r="CDT2" s="852" cm="1">
        <f t="array" ref="CDT2:CDY2">TRANSPOSE('HCF-2 RH'!E208:E213)</f>
        <v>0</v>
      </c>
      <c r="CDU2" s="852">
        <v>0</v>
      </c>
      <c r="CDV2" s="852">
        <v>0</v>
      </c>
      <c r="CDW2" s="852">
        <v>0</v>
      </c>
      <c r="CDX2" s="852">
        <v>0</v>
      </c>
      <c r="CDY2" s="852">
        <v>0</v>
      </c>
      <c r="CDZ2" s="852" cm="1">
        <f t="array" ref="CDZ2:CEG2">TRANSPOSE('HCF-2 RH'!B223:B230)</f>
        <v>0</v>
      </c>
      <c r="CEA2" s="852">
        <v>0</v>
      </c>
      <c r="CEB2" s="852">
        <v>0</v>
      </c>
      <c r="CEC2" s="852">
        <v>0</v>
      </c>
      <c r="CED2" s="852">
        <v>0</v>
      </c>
      <c r="CEE2" s="852">
        <v>0</v>
      </c>
      <c r="CEF2" s="852">
        <v>0</v>
      </c>
      <c r="CEG2" s="852">
        <v>0</v>
      </c>
      <c r="CEH2" s="852" cm="1">
        <f t="array" ref="CEH2:CEO2">TRANSPOSE('HCF-2 RH'!C223:C230)</f>
        <v>0</v>
      </c>
      <c r="CEI2" s="852">
        <v>0</v>
      </c>
      <c r="CEJ2" s="852">
        <v>0</v>
      </c>
      <c r="CEK2" s="852">
        <v>0</v>
      </c>
      <c r="CEL2" s="852">
        <v>0</v>
      </c>
      <c r="CEM2" s="852">
        <v>0</v>
      </c>
      <c r="CEN2" s="852">
        <v>0</v>
      </c>
      <c r="CEO2" s="852">
        <v>0</v>
      </c>
      <c r="CEP2" s="852" cm="1">
        <f t="array" ref="CEP2:CEW2">TRANSPOSE('HCF-2 RH'!D223:D230)</f>
        <v>0</v>
      </c>
      <c r="CEQ2" s="852">
        <v>0</v>
      </c>
      <c r="CER2" s="852">
        <v>0</v>
      </c>
      <c r="CES2" s="852">
        <v>0</v>
      </c>
      <c r="CET2" s="852">
        <v>0</v>
      </c>
      <c r="CEU2" s="852">
        <v>0</v>
      </c>
      <c r="CEV2" s="852">
        <v>0</v>
      </c>
      <c r="CEW2" s="852">
        <v>0</v>
      </c>
      <c r="CEX2" s="852" cm="1">
        <f t="array" ref="CEX2:CFE2">TRANSPOSE('HCF-2 RH'!E223:E230)</f>
        <v>0</v>
      </c>
      <c r="CEY2" s="852">
        <v>0</v>
      </c>
      <c r="CEZ2" s="852">
        <v>0</v>
      </c>
      <c r="CFA2" s="852">
        <v>0</v>
      </c>
      <c r="CFB2" s="852">
        <v>0</v>
      </c>
      <c r="CFC2" s="852">
        <v>0</v>
      </c>
      <c r="CFD2" s="852">
        <v>0</v>
      </c>
      <c r="CFE2" s="852">
        <v>0</v>
      </c>
      <c r="CFF2" s="852" cm="1">
        <f t="array" ref="CFF2:CFM2">TRANSPOSE('HCF-2 RH'!F223:F230)</f>
        <v>0</v>
      </c>
      <c r="CFG2" s="852">
        <v>0</v>
      </c>
      <c r="CFH2" s="852">
        <v>0</v>
      </c>
      <c r="CFI2" s="852">
        <v>0</v>
      </c>
      <c r="CFJ2" s="852">
        <v>0</v>
      </c>
      <c r="CFK2" s="852">
        <v>0</v>
      </c>
      <c r="CFL2" s="852">
        <v>0</v>
      </c>
      <c r="CFM2" s="852">
        <v>0</v>
      </c>
      <c r="CFN2" s="852" cm="1">
        <f t="array" ref="CFN2:CFU2">TRANSPOSE('HCF-2 RH'!G223:G230)</f>
        <v>0</v>
      </c>
      <c r="CFO2" s="852">
        <v>0</v>
      </c>
      <c r="CFP2" s="852">
        <v>0</v>
      </c>
      <c r="CFQ2" s="852">
        <v>0</v>
      </c>
      <c r="CFR2" s="852">
        <v>0</v>
      </c>
      <c r="CFS2" s="852">
        <v>0</v>
      </c>
      <c r="CFT2" s="852">
        <v>0</v>
      </c>
      <c r="CFU2" s="852">
        <v>0</v>
      </c>
      <c r="CFV2" s="852" cm="1">
        <f t="array" ref="CFV2:CGC2">TRANSPOSE('HCF-2 RH'!H223:H230)</f>
        <v>0</v>
      </c>
      <c r="CFW2" s="852">
        <v>0</v>
      </c>
      <c r="CFX2" s="852">
        <v>0</v>
      </c>
      <c r="CFY2" s="852">
        <v>0</v>
      </c>
      <c r="CFZ2" s="852">
        <v>0</v>
      </c>
      <c r="CGA2" s="852">
        <v>0</v>
      </c>
      <c r="CGB2" s="852">
        <v>0</v>
      </c>
      <c r="CGC2" s="852">
        <v>0</v>
      </c>
      <c r="CGD2" s="852" cm="1">
        <f t="array" ref="CGD2:CGK2">TRANSPOSE('HCF-2 RH'!I223:I230)</f>
        <v>0</v>
      </c>
      <c r="CGE2" s="852">
        <v>0</v>
      </c>
      <c r="CGF2" s="852">
        <v>0</v>
      </c>
      <c r="CGG2" s="852">
        <v>0</v>
      </c>
      <c r="CGH2" s="852">
        <v>0</v>
      </c>
      <c r="CGI2" s="852">
        <v>0</v>
      </c>
      <c r="CGJ2" s="852">
        <v>0</v>
      </c>
      <c r="CGK2" s="852">
        <v>0</v>
      </c>
      <c r="CGL2" s="852" cm="1">
        <f t="array" ref="CGL2:CGT2">TRANSPOSE('HCF-2 RH'!J223:J231)</f>
        <v>0</v>
      </c>
      <c r="CGM2" s="852">
        <v>0</v>
      </c>
      <c r="CGN2" s="852">
        <v>0</v>
      </c>
      <c r="CGO2" s="852">
        <v>0</v>
      </c>
      <c r="CGP2" s="852">
        <v>0</v>
      </c>
      <c r="CGQ2" s="852">
        <v>0</v>
      </c>
      <c r="CGR2" s="852">
        <v>0</v>
      </c>
      <c r="CGS2" s="852">
        <v>0</v>
      </c>
      <c r="CGT2" s="852">
        <v>0</v>
      </c>
      <c r="CGU2" s="852" cm="1">
        <f t="array" ref="CGU2:CHC2">TRANSPOSE('HCF-2 RH'!K223:K231)</f>
        <v>0</v>
      </c>
      <c r="CGV2" s="852">
        <v>0</v>
      </c>
      <c r="CGW2" s="852">
        <v>0</v>
      </c>
      <c r="CGX2" s="852">
        <v>0</v>
      </c>
      <c r="CGY2" s="852">
        <v>0</v>
      </c>
      <c r="CGZ2" s="852">
        <v>0</v>
      </c>
      <c r="CHA2" s="852">
        <v>0</v>
      </c>
      <c r="CHB2" s="852">
        <v>0</v>
      </c>
      <c r="CHC2" s="852">
        <v>0</v>
      </c>
      <c r="CHD2" s="852" cm="1">
        <f t="array" ref="CHD2:CHK2">TRANSPOSE('HCF-2 RH'!L223:L230)</f>
        <v>0</v>
      </c>
      <c r="CHE2" s="852">
        <v>0</v>
      </c>
      <c r="CHF2" s="852">
        <v>0</v>
      </c>
      <c r="CHG2" s="852">
        <v>0</v>
      </c>
      <c r="CHH2" s="852">
        <v>0</v>
      </c>
      <c r="CHI2" s="852">
        <v>0</v>
      </c>
      <c r="CHJ2" s="852">
        <v>0</v>
      </c>
      <c r="CHK2" s="852">
        <v>0</v>
      </c>
      <c r="CHL2" s="852" cm="1">
        <f t="array" ref="CHL2:CHS2">TRANSPOSE('HCF-2 RH'!M223:M230)</f>
        <v>0</v>
      </c>
      <c r="CHM2" s="852">
        <v>0</v>
      </c>
      <c r="CHN2" s="852">
        <v>0</v>
      </c>
      <c r="CHO2" s="852">
        <v>0</v>
      </c>
      <c r="CHP2" s="852">
        <v>0</v>
      </c>
      <c r="CHQ2" s="852">
        <v>0</v>
      </c>
      <c r="CHR2" s="852">
        <v>0</v>
      </c>
      <c r="CHS2" s="852">
        <v>0</v>
      </c>
      <c r="CHT2" s="852" cm="1">
        <f t="array" ref="CHT2:CIA2">TRANSPOSE('HCF-2 RH'!N223:N230)</f>
        <v>0</v>
      </c>
      <c r="CHU2" s="852">
        <v>0</v>
      </c>
      <c r="CHV2" s="852">
        <v>0</v>
      </c>
      <c r="CHW2" s="852">
        <v>0</v>
      </c>
      <c r="CHX2" s="852">
        <v>0</v>
      </c>
      <c r="CHY2" s="852">
        <v>0</v>
      </c>
      <c r="CHZ2" s="852">
        <v>0</v>
      </c>
      <c r="CIA2" s="852">
        <v>0</v>
      </c>
      <c r="CIB2" s="852" cm="1">
        <f t="array" ref="CIB2:CII2">TRANSPOSE('HCF-2 RH'!O223:O230)</f>
        <v>0</v>
      </c>
      <c r="CIC2" s="852">
        <v>0</v>
      </c>
      <c r="CID2" s="852">
        <v>0</v>
      </c>
      <c r="CIE2" s="852">
        <v>0</v>
      </c>
      <c r="CIF2" s="852">
        <v>0</v>
      </c>
      <c r="CIG2" s="852">
        <v>0</v>
      </c>
      <c r="CIH2" s="852">
        <v>0</v>
      </c>
      <c r="CII2" s="852">
        <v>0</v>
      </c>
      <c r="CIJ2" s="852" cm="1">
        <f t="array" ref="CIJ2:CIQ2">TRANSPOSE('HCF-2 RH'!P223:P230)</f>
        <v>0</v>
      </c>
      <c r="CIK2" s="852">
        <v>0</v>
      </c>
      <c r="CIL2" s="852">
        <v>0</v>
      </c>
      <c r="CIM2" s="852">
        <v>0</v>
      </c>
      <c r="CIN2" s="852">
        <v>0</v>
      </c>
      <c r="CIO2" s="852">
        <v>0</v>
      </c>
      <c r="CIP2" s="852">
        <v>0</v>
      </c>
      <c r="CIQ2" s="852">
        <v>0</v>
      </c>
      <c r="CIR2" s="852" cm="1">
        <f t="array" ref="CIR2:CIZ2">TRANSPOSE('HCF-2 RH'!Q223:Q231)</f>
        <v>0</v>
      </c>
      <c r="CIS2" s="852">
        <v>0</v>
      </c>
      <c r="CIT2" s="852">
        <v>0</v>
      </c>
      <c r="CIU2" s="852">
        <v>0</v>
      </c>
      <c r="CIV2" s="852">
        <v>0</v>
      </c>
      <c r="CIW2" s="852">
        <v>0</v>
      </c>
      <c r="CIX2" s="852">
        <v>0</v>
      </c>
      <c r="CIY2" s="852">
        <v>0</v>
      </c>
      <c r="CIZ2" s="852">
        <v>0</v>
      </c>
      <c r="CJA2" s="879" cm="1">
        <f t="array" ref="CJA2:CJH2">TRANSPOSE('HCF-2 RH'!R223:R230)</f>
        <v>0</v>
      </c>
      <c r="CJB2" s="879">
        <v>0</v>
      </c>
      <c r="CJC2" s="879">
        <v>0</v>
      </c>
      <c r="CJD2" s="879">
        <v>0</v>
      </c>
      <c r="CJE2" s="879">
        <v>0</v>
      </c>
      <c r="CJF2" s="879">
        <v>0</v>
      </c>
      <c r="CJG2" s="879">
        <v>0</v>
      </c>
      <c r="CJH2" s="879">
        <v>0</v>
      </c>
      <c r="CJI2" s="852" cm="1">
        <f t="array" ref="CJI2:CJQ2">TRANSPOSE('HCF-2 RH'!S223:S231)</f>
        <v>0</v>
      </c>
      <c r="CJJ2" s="852">
        <v>0</v>
      </c>
      <c r="CJK2" s="852">
        <v>0</v>
      </c>
      <c r="CJL2" s="852">
        <v>0</v>
      </c>
      <c r="CJM2" s="852">
        <v>0</v>
      </c>
      <c r="CJN2" s="852">
        <v>0</v>
      </c>
      <c r="CJO2" s="852">
        <v>0</v>
      </c>
      <c r="CJP2" s="852">
        <v>0</v>
      </c>
      <c r="CJQ2" s="852">
        <v>0</v>
      </c>
      <c r="CJR2" s="852" cm="1">
        <f t="array" ref="CJR2:CJZ2">TRANSPOSE('HCF-2 RH'!T223:T231)</f>
        <v>0</v>
      </c>
      <c r="CJS2" s="852">
        <v>0</v>
      </c>
      <c r="CJT2" s="852">
        <v>0</v>
      </c>
      <c r="CJU2" s="852">
        <v>0</v>
      </c>
      <c r="CJV2" s="852">
        <v>0</v>
      </c>
      <c r="CJW2" s="852">
        <v>0</v>
      </c>
      <c r="CJX2" s="852">
        <v>0</v>
      </c>
      <c r="CJY2" s="852">
        <v>0</v>
      </c>
      <c r="CJZ2" s="852">
        <v>0</v>
      </c>
      <c r="CKA2" s="852" cm="1">
        <f t="array" ref="CKA2:CKI2">TRANSPOSE('HCF-2 RH'!U223:U231)</f>
        <v>0</v>
      </c>
      <c r="CKB2" s="852">
        <v>0</v>
      </c>
      <c r="CKC2" s="852">
        <v>0</v>
      </c>
      <c r="CKD2" s="852">
        <v>0</v>
      </c>
      <c r="CKE2" s="852">
        <v>0</v>
      </c>
      <c r="CKF2" s="852">
        <v>0</v>
      </c>
      <c r="CKG2" s="852">
        <v>0</v>
      </c>
      <c r="CKH2" s="852">
        <v>0</v>
      </c>
      <c r="CKI2" s="852">
        <v>0</v>
      </c>
      <c r="CKJ2" s="852" cm="1">
        <f t="array" ref="CKJ2:CKO2">TRANSPOSE('HCF-2 RH'!B237:B242)</f>
        <v>0</v>
      </c>
      <c r="CKK2" s="852">
        <v>0</v>
      </c>
      <c r="CKL2" s="852">
        <v>0</v>
      </c>
      <c r="CKM2" s="852">
        <v>0</v>
      </c>
      <c r="CKN2" s="852">
        <v>0</v>
      </c>
      <c r="CKO2" s="852">
        <v>0</v>
      </c>
      <c r="CKP2" s="852" cm="1">
        <f t="array" ref="CKP2:CKU2">TRANSPOSE('HCF-2 RH'!C237:C242)</f>
        <v>0</v>
      </c>
      <c r="CKQ2" s="852">
        <v>0</v>
      </c>
      <c r="CKR2" s="852">
        <v>0</v>
      </c>
      <c r="CKS2" s="852">
        <v>0</v>
      </c>
      <c r="CKT2" s="852">
        <v>0</v>
      </c>
      <c r="CKU2" s="852">
        <v>0</v>
      </c>
      <c r="CKV2" s="852" cm="1">
        <f t="array" ref="CKV2:CLA2">TRANSPOSE('HCF-2 RH'!D237:D242)</f>
        <v>0</v>
      </c>
      <c r="CKW2" s="852">
        <v>0</v>
      </c>
      <c r="CKX2" s="852">
        <v>0</v>
      </c>
      <c r="CKY2" s="852">
        <v>0</v>
      </c>
      <c r="CKZ2" s="852">
        <v>0</v>
      </c>
      <c r="CLA2" s="852">
        <v>0</v>
      </c>
      <c r="CLB2" s="852" cm="1">
        <f t="array" ref="CLB2:CLG2">TRANSPOSE('HCF-2 RH'!E237:E242)</f>
        <v>0</v>
      </c>
      <c r="CLC2" s="852">
        <v>0</v>
      </c>
      <c r="CLD2" s="852">
        <v>0</v>
      </c>
      <c r="CLE2" s="852">
        <v>0</v>
      </c>
      <c r="CLF2" s="852">
        <v>0</v>
      </c>
      <c r="CLG2" s="852">
        <v>0</v>
      </c>
      <c r="CLH2" s="852" cm="1">
        <f t="array" ref="CLH2:CLM2">TRANSPOSE('HCF-2 RH'!F237:F242)</f>
        <v>0</v>
      </c>
      <c r="CLI2" s="852">
        <v>0</v>
      </c>
      <c r="CLJ2" s="852">
        <v>0</v>
      </c>
      <c r="CLK2" s="852">
        <v>0</v>
      </c>
      <c r="CLL2" s="852">
        <v>0</v>
      </c>
      <c r="CLM2" s="852">
        <v>0</v>
      </c>
      <c r="CLN2" s="852" cm="1">
        <f t="array" ref="CLN2:CLS2">TRANSPOSE('HCF-2 RH'!G237:G242)</f>
        <v>0</v>
      </c>
      <c r="CLO2" s="852">
        <v>0</v>
      </c>
      <c r="CLP2" s="852">
        <v>0</v>
      </c>
      <c r="CLQ2" s="852">
        <v>0</v>
      </c>
      <c r="CLR2" s="852">
        <v>0</v>
      </c>
      <c r="CLS2" s="852">
        <v>0</v>
      </c>
      <c r="CLT2" s="852" cm="1">
        <f t="array" ref="CLT2:CLZ2">TRANSPOSE('HCF-2 RH'!H237:H243)</f>
        <v>0</v>
      </c>
      <c r="CLU2" s="852">
        <v>0</v>
      </c>
      <c r="CLV2" s="852">
        <v>0</v>
      </c>
      <c r="CLW2" s="852">
        <v>0</v>
      </c>
      <c r="CLX2" s="852">
        <v>0</v>
      </c>
      <c r="CLY2" s="852">
        <v>0</v>
      </c>
      <c r="CLZ2" s="852">
        <v>0</v>
      </c>
      <c r="CMA2" s="879" cm="1">
        <f t="array" ref="CMA2:CMF2">TRANSPOSE('HCF-2 RH'!I237:I242)</f>
        <v>0</v>
      </c>
      <c r="CMB2" s="879">
        <v>0</v>
      </c>
      <c r="CMC2" s="879">
        <v>0</v>
      </c>
      <c r="CMD2" s="879">
        <v>0</v>
      </c>
      <c r="CME2" s="879">
        <v>0</v>
      </c>
      <c r="CMF2" s="879">
        <v>0</v>
      </c>
      <c r="CMG2" s="852" cm="1">
        <f t="array" ref="CMG2:CMM2">TRANSPOSE('HCF-2 RH'!J237:J243)</f>
        <v>0</v>
      </c>
      <c r="CMH2" s="852">
        <v>0</v>
      </c>
      <c r="CMI2" s="852">
        <v>0</v>
      </c>
      <c r="CMJ2" s="852">
        <v>0</v>
      </c>
      <c r="CMK2" s="852">
        <v>0</v>
      </c>
      <c r="CML2" s="852">
        <v>0</v>
      </c>
      <c r="CMM2" s="852">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L10"/>
  <sheetViews>
    <sheetView workbookViewId="0"/>
  </sheetViews>
  <sheetFormatPr defaultColWidth="8.85546875" defaultRowHeight="14.45"/>
  <cols>
    <col min="3" max="3" width="17.85546875" bestFit="1" customWidth="1"/>
    <col min="4" max="4" width="26.42578125" customWidth="1"/>
    <col min="5" max="5" width="24.85546875" customWidth="1"/>
    <col min="6" max="6" width="16" customWidth="1"/>
    <col min="7" max="7" width="12.85546875" customWidth="1"/>
    <col min="8" max="8" width="14.5703125" customWidth="1"/>
    <col min="9" max="9" width="13.85546875" customWidth="1"/>
    <col min="10" max="10" width="12.42578125" bestFit="1" customWidth="1"/>
  </cols>
  <sheetData>
    <row r="1" spans="1:12">
      <c r="A1" t="s">
        <v>3450</v>
      </c>
      <c r="B1" t="s">
        <v>3451</v>
      </c>
      <c r="C1" t="s">
        <v>3452</v>
      </c>
      <c r="D1" t="s">
        <v>3453</v>
      </c>
      <c r="E1" t="s">
        <v>3454</v>
      </c>
      <c r="F1" t="s">
        <v>3455</v>
      </c>
      <c r="G1" t="s">
        <v>3456</v>
      </c>
      <c r="H1" t="s">
        <v>3457</v>
      </c>
      <c r="I1" t="s">
        <v>3458</v>
      </c>
      <c r="J1" t="s">
        <v>847</v>
      </c>
      <c r="K1" t="s">
        <v>269</v>
      </c>
      <c r="L1" t="s">
        <v>3459</v>
      </c>
    </row>
    <row r="2" spans="1:12">
      <c r="A2" t="s">
        <v>3460</v>
      </c>
      <c r="B2" t="s">
        <v>3461</v>
      </c>
      <c r="C2" t="s">
        <v>3462</v>
      </c>
      <c r="D2" t="s">
        <v>3463</v>
      </c>
      <c r="E2" t="s">
        <v>3464</v>
      </c>
      <c r="F2" t="s">
        <v>3465</v>
      </c>
      <c r="G2" t="s">
        <v>3457</v>
      </c>
      <c r="H2" t="s">
        <v>3466</v>
      </c>
      <c r="I2" t="s">
        <v>3467</v>
      </c>
      <c r="J2" t="s">
        <v>848</v>
      </c>
      <c r="K2" t="s">
        <v>3468</v>
      </c>
      <c r="L2" t="s">
        <v>3469</v>
      </c>
    </row>
    <row r="3" spans="1:12">
      <c r="B3" t="s">
        <v>3470</v>
      </c>
      <c r="C3" t="s">
        <v>3471</v>
      </c>
      <c r="D3" t="s">
        <v>3472</v>
      </c>
      <c r="F3" t="s">
        <v>3473</v>
      </c>
      <c r="H3" t="s">
        <v>928</v>
      </c>
      <c r="I3" t="s">
        <v>3474</v>
      </c>
      <c r="J3" t="s">
        <v>849</v>
      </c>
      <c r="K3" t="s">
        <v>3475</v>
      </c>
    </row>
    <row r="4" spans="1:12">
      <c r="B4" t="s">
        <v>3476</v>
      </c>
      <c r="D4" t="s">
        <v>3477</v>
      </c>
      <c r="F4" t="s">
        <v>3478</v>
      </c>
      <c r="J4" t="s">
        <v>195</v>
      </c>
      <c r="K4" t="s">
        <v>3479</v>
      </c>
    </row>
    <row r="5" spans="1:12">
      <c r="B5" t="s">
        <v>3480</v>
      </c>
      <c r="D5" t="s">
        <v>3481</v>
      </c>
      <c r="F5" t="s">
        <v>269</v>
      </c>
    </row>
    <row r="6" spans="1:12">
      <c r="B6" t="s">
        <v>3482</v>
      </c>
      <c r="D6" t="s">
        <v>3483</v>
      </c>
    </row>
    <row r="7" spans="1:12">
      <c r="B7" t="s">
        <v>3484</v>
      </c>
      <c r="D7" t="s">
        <v>3485</v>
      </c>
    </row>
    <row r="8" spans="1:12">
      <c r="B8" t="s">
        <v>3486</v>
      </c>
      <c r="D8" t="s">
        <v>3487</v>
      </c>
    </row>
    <row r="9" spans="1:12">
      <c r="B9" t="s">
        <v>3488</v>
      </c>
      <c r="D9" t="s">
        <v>3489</v>
      </c>
    </row>
    <row r="10" spans="1:12">
      <c r="D10" t="s">
        <v>3490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81"/>
  <sheetViews>
    <sheetView zoomScale="80" zoomScaleNormal="80" workbookViewId="0">
      <selection activeCell="C22" sqref="C22"/>
    </sheetView>
  </sheetViews>
  <sheetFormatPr defaultColWidth="8.85546875" defaultRowHeight="14.45"/>
  <cols>
    <col min="1" max="1" width="16.140625" style="129" customWidth="1"/>
    <col min="2" max="2" width="61.42578125" customWidth="1"/>
    <col min="3" max="3" width="27.85546875" style="3" customWidth="1"/>
    <col min="4" max="4" width="3.42578125" customWidth="1"/>
    <col min="5" max="5" width="14.42578125" style="3" customWidth="1"/>
    <col min="6" max="6" width="32.140625" customWidth="1"/>
    <col min="7" max="7" width="23.42578125" customWidth="1"/>
    <col min="8" max="8" width="12.42578125" bestFit="1" customWidth="1"/>
  </cols>
  <sheetData>
    <row r="1" spans="1:10" s="1" customFormat="1" ht="27" customHeight="1">
      <c r="A1" s="922" t="s">
        <v>112</v>
      </c>
      <c r="B1" s="922"/>
      <c r="C1" s="922"/>
      <c r="D1" s="922"/>
      <c r="E1" s="922"/>
      <c r="F1" s="922"/>
      <c r="G1" s="922"/>
      <c r="H1" s="922"/>
      <c r="I1" s="922"/>
    </row>
    <row r="4" spans="1:10" ht="18.600000000000001">
      <c r="A4" s="971" t="s">
        <v>113</v>
      </c>
      <c r="B4" s="972"/>
      <c r="C4" s="972"/>
      <c r="D4" s="972"/>
      <c r="E4" s="972"/>
      <c r="F4" s="972"/>
      <c r="G4" s="972"/>
      <c r="H4" s="972"/>
      <c r="I4" s="972"/>
    </row>
    <row r="5" spans="1:10" s="134" customFormat="1" ht="18.95" thickBot="1">
      <c r="A5" s="493" t="s">
        <v>114</v>
      </c>
      <c r="B5" s="493"/>
      <c r="C5" s="133"/>
      <c r="D5" s="133"/>
      <c r="E5" s="133"/>
      <c r="F5" s="133"/>
      <c r="G5" s="133"/>
    </row>
    <row r="6" spans="1:10" s="134" customFormat="1" ht="17.45" customHeight="1">
      <c r="A6" s="781"/>
      <c r="B6" s="607" t="s">
        <v>115</v>
      </c>
      <c r="C6" s="983" t="s">
        <v>116</v>
      </c>
      <c r="D6" s="493"/>
      <c r="E6" s="493"/>
      <c r="F6" s="493"/>
      <c r="G6" s="493"/>
    </row>
    <row r="7" spans="1:10" s="134" customFormat="1" ht="17.100000000000001" customHeight="1">
      <c r="A7" s="781"/>
      <c r="B7" s="607" t="s">
        <v>117</v>
      </c>
      <c r="C7" s="984"/>
      <c r="D7" s="493"/>
      <c r="E7" s="493"/>
      <c r="F7" s="493"/>
      <c r="G7" s="493"/>
    </row>
    <row r="8" spans="1:10" s="134" customFormat="1" ht="17.100000000000001" customHeight="1">
      <c r="A8" s="781"/>
      <c r="B8" s="607" t="s">
        <v>118</v>
      </c>
      <c r="C8" s="984"/>
      <c r="D8" s="493"/>
      <c r="E8" s="493"/>
      <c r="F8" s="493"/>
      <c r="G8" s="493"/>
    </row>
    <row r="9" spans="1:10" s="134" customFormat="1" ht="20.100000000000001" customHeight="1" thickBot="1">
      <c r="A9" s="781"/>
      <c r="B9" s="607" t="s">
        <v>119</v>
      </c>
      <c r="C9" s="985"/>
      <c r="D9" s="493"/>
      <c r="E9" s="493"/>
      <c r="F9" s="493"/>
      <c r="G9" s="493"/>
    </row>
    <row r="10" spans="1:10" ht="15" thickBot="1">
      <c r="H10" s="5"/>
      <c r="I10" s="5"/>
      <c r="J10" s="5"/>
    </row>
    <row r="11" spans="1:10" s="281" customFormat="1" ht="15.95" thickBot="1">
      <c r="A11" s="976" t="s">
        <v>30</v>
      </c>
      <c r="B11" s="977"/>
      <c r="C11" s="978"/>
      <c r="D11" s="885"/>
      <c r="E11" s="979" t="s">
        <v>32</v>
      </c>
      <c r="F11" s="980"/>
      <c r="G11" s="980"/>
      <c r="H11" s="282"/>
      <c r="I11" s="282"/>
      <c r="J11" s="282"/>
    </row>
    <row r="12" spans="1:10">
      <c r="A12" s="35" t="s">
        <v>31</v>
      </c>
      <c r="B12" s="55"/>
      <c r="C12" s="128">
        <v>1</v>
      </c>
      <c r="E12" s="115" t="s">
        <v>33</v>
      </c>
      <c r="F12" s="137">
        <v>1</v>
      </c>
      <c r="G12" s="137">
        <v>2</v>
      </c>
      <c r="H12" s="5"/>
      <c r="I12" s="5"/>
      <c r="J12" s="5"/>
    </row>
    <row r="13" spans="1:10" ht="29.1">
      <c r="A13" s="34" t="s">
        <v>120</v>
      </c>
      <c r="B13" s="36" t="s">
        <v>121</v>
      </c>
      <c r="C13" s="36"/>
      <c r="E13" s="34" t="s">
        <v>120</v>
      </c>
      <c r="F13" s="36" t="s">
        <v>122</v>
      </c>
      <c r="G13" s="122" t="s">
        <v>123</v>
      </c>
      <c r="H13" s="5"/>
      <c r="I13" s="5"/>
      <c r="J13" s="5"/>
    </row>
    <row r="14" spans="1:10">
      <c r="A14" s="40">
        <v>1.1000000000000001</v>
      </c>
      <c r="B14" s="57" t="s">
        <v>124</v>
      </c>
      <c r="C14" s="781"/>
      <c r="E14" s="40" t="s">
        <v>125</v>
      </c>
      <c r="F14" s="57" t="s">
        <v>126</v>
      </c>
      <c r="G14" s="782"/>
      <c r="H14" s="5"/>
      <c r="I14" s="5"/>
      <c r="J14" s="5"/>
    </row>
    <row r="15" spans="1:10">
      <c r="A15" s="40">
        <v>1.2</v>
      </c>
      <c r="B15" s="57" t="s">
        <v>127</v>
      </c>
      <c r="C15" s="782"/>
      <c r="E15" s="40" t="s">
        <v>128</v>
      </c>
      <c r="F15" s="57" t="s">
        <v>129</v>
      </c>
      <c r="G15" s="782"/>
      <c r="H15" s="5"/>
      <c r="I15" s="5"/>
      <c r="J15" s="5"/>
    </row>
    <row r="16" spans="1:10" ht="15" thickBot="1">
      <c r="A16" s="40">
        <v>1.3</v>
      </c>
      <c r="B16" s="57" t="s">
        <v>130</v>
      </c>
      <c r="C16" s="783"/>
      <c r="E16" s="131" t="s">
        <v>131</v>
      </c>
      <c r="F16" s="57" t="s">
        <v>132</v>
      </c>
      <c r="G16" s="790"/>
      <c r="I16" s="5"/>
      <c r="J16" s="5"/>
    </row>
    <row r="17" spans="1:12" ht="15" thickBot="1">
      <c r="A17" s="40">
        <v>1.4</v>
      </c>
      <c r="B17" s="57" t="s">
        <v>133</v>
      </c>
      <c r="C17" s="782"/>
      <c r="E17" s="132" t="s">
        <v>134</v>
      </c>
      <c r="F17" s="754" t="s">
        <v>135</v>
      </c>
      <c r="G17" s="791"/>
      <c r="H17" s="986" t="s">
        <v>136</v>
      </c>
      <c r="I17" s="987"/>
      <c r="J17" s="987"/>
      <c r="K17" s="987"/>
      <c r="L17" s="988"/>
    </row>
    <row r="18" spans="1:12">
      <c r="A18" s="40">
        <v>1.5</v>
      </c>
      <c r="B18" s="57" t="s">
        <v>137</v>
      </c>
      <c r="C18" s="784"/>
      <c r="I18" s="5"/>
      <c r="J18" s="5"/>
    </row>
    <row r="19" spans="1:12">
      <c r="A19" s="40" t="s">
        <v>138</v>
      </c>
      <c r="B19" s="57" t="s">
        <v>139</v>
      </c>
      <c r="C19" s="784"/>
      <c r="I19" s="5"/>
      <c r="J19" s="5"/>
    </row>
    <row r="20" spans="1:12">
      <c r="A20" s="40" t="s">
        <v>140</v>
      </c>
      <c r="B20" s="57" t="s">
        <v>141</v>
      </c>
      <c r="C20" s="792"/>
      <c r="I20" s="5"/>
      <c r="J20" s="5"/>
    </row>
    <row r="21" spans="1:12">
      <c r="A21" s="40" t="s">
        <v>142</v>
      </c>
      <c r="B21" s="57" t="s">
        <v>143</v>
      </c>
      <c r="C21" s="784"/>
      <c r="I21" s="5"/>
      <c r="J21" s="5"/>
    </row>
    <row r="22" spans="1:12">
      <c r="A22" s="130" t="s">
        <v>144</v>
      </c>
      <c r="B22" s="57" t="s">
        <v>145</v>
      </c>
      <c r="C22" s="784"/>
      <c r="I22" s="5"/>
      <c r="J22" s="5"/>
    </row>
    <row r="23" spans="1:12">
      <c r="A23" s="130" t="s">
        <v>146</v>
      </c>
      <c r="B23" s="57" t="s">
        <v>147</v>
      </c>
      <c r="C23" s="784"/>
      <c r="I23" s="5"/>
      <c r="J23" s="5"/>
    </row>
    <row r="24" spans="1:12">
      <c r="A24" s="130" t="s">
        <v>148</v>
      </c>
      <c r="B24" s="57" t="s">
        <v>149</v>
      </c>
      <c r="C24" s="784"/>
      <c r="I24" s="5"/>
      <c r="J24" s="5"/>
    </row>
    <row r="25" spans="1:12">
      <c r="A25" s="40" t="s">
        <v>150</v>
      </c>
      <c r="B25" s="37" t="s">
        <v>151</v>
      </c>
      <c r="C25" s="784"/>
    </row>
    <row r="26" spans="1:12">
      <c r="A26" s="130" t="s">
        <v>152</v>
      </c>
      <c r="B26" s="37" t="s">
        <v>153</v>
      </c>
      <c r="C26" s="784"/>
    </row>
    <row r="27" spans="1:12">
      <c r="A27" s="130" t="s">
        <v>154</v>
      </c>
      <c r="B27" s="37" t="s">
        <v>155</v>
      </c>
      <c r="C27" s="784"/>
    </row>
    <row r="28" spans="1:12">
      <c r="A28" s="40" t="s">
        <v>156</v>
      </c>
      <c r="B28" s="37" t="s">
        <v>157</v>
      </c>
      <c r="C28" s="784"/>
    </row>
    <row r="29" spans="1:12">
      <c r="A29" s="40" t="s">
        <v>158</v>
      </c>
      <c r="B29" s="57" t="s">
        <v>159</v>
      </c>
      <c r="C29" s="782"/>
    </row>
    <row r="30" spans="1:12" ht="29.1">
      <c r="A30" s="40" t="s">
        <v>160</v>
      </c>
      <c r="B30" s="59" t="s">
        <v>161</v>
      </c>
      <c r="C30" s="782"/>
    </row>
    <row r="31" spans="1:12">
      <c r="A31" s="40" t="s">
        <v>162</v>
      </c>
      <c r="B31" s="59" t="s">
        <v>163</v>
      </c>
      <c r="C31" s="782"/>
    </row>
    <row r="32" spans="1:12">
      <c r="A32" s="40" t="s">
        <v>164</v>
      </c>
      <c r="B32" s="59" t="s">
        <v>165</v>
      </c>
      <c r="C32" s="782"/>
    </row>
    <row r="33" spans="1:8" ht="26.1" customHeight="1">
      <c r="A33" s="130" t="s">
        <v>166</v>
      </c>
      <c r="B33" s="59" t="s">
        <v>167</v>
      </c>
      <c r="C33" s="782"/>
      <c r="E33" s="981" t="s">
        <v>168</v>
      </c>
      <c r="F33" s="982"/>
      <c r="G33" s="982"/>
      <c r="H33" s="982"/>
    </row>
    <row r="34" spans="1:8" ht="19.5" customHeight="1">
      <c r="A34" s="40">
        <v>1.2100000000000002</v>
      </c>
      <c r="B34" s="114" t="s">
        <v>169</v>
      </c>
      <c r="C34" s="785"/>
      <c r="E34" s="56" t="s">
        <v>35</v>
      </c>
      <c r="F34" s="136">
        <v>1</v>
      </c>
      <c r="G34" s="136">
        <v>2</v>
      </c>
      <c r="H34" s="136">
        <v>3</v>
      </c>
    </row>
    <row r="35" spans="1:8" ht="29.1">
      <c r="A35" s="40">
        <v>1.2200000000000002</v>
      </c>
      <c r="B35" s="114" t="s">
        <v>170</v>
      </c>
      <c r="C35" s="782"/>
      <c r="E35" s="34" t="s">
        <v>120</v>
      </c>
      <c r="F35" s="36" t="s">
        <v>171</v>
      </c>
      <c r="G35" s="36" t="s">
        <v>172</v>
      </c>
      <c r="H35" s="36" t="s">
        <v>173</v>
      </c>
    </row>
    <row r="36" spans="1:8">
      <c r="A36" s="40">
        <v>1.2300000000000002</v>
      </c>
      <c r="B36" s="60" t="s">
        <v>174</v>
      </c>
      <c r="C36" s="782"/>
      <c r="E36" s="131" t="s">
        <v>175</v>
      </c>
      <c r="F36" s="786"/>
      <c r="G36" s="786"/>
      <c r="H36" s="787"/>
    </row>
    <row r="37" spans="1:8" ht="29.45" thickBot="1">
      <c r="A37" s="40">
        <v>1.2400000000000002</v>
      </c>
      <c r="B37" s="59" t="s">
        <v>176</v>
      </c>
      <c r="C37" s="782"/>
      <c r="E37" s="132" t="s">
        <v>177</v>
      </c>
      <c r="F37" s="786"/>
      <c r="G37" s="786"/>
      <c r="H37" s="787"/>
    </row>
    <row r="38" spans="1:8" ht="29.45" thickBot="1">
      <c r="A38" s="40" t="s">
        <v>178</v>
      </c>
      <c r="B38" s="59" t="s">
        <v>179</v>
      </c>
      <c r="C38" s="782"/>
      <c r="E38" s="132" t="s">
        <v>180</v>
      </c>
      <c r="F38" s="788"/>
      <c r="G38" s="788"/>
      <c r="H38" s="789"/>
    </row>
    <row r="39" spans="1:8" ht="29.1">
      <c r="A39" s="249" t="s">
        <v>181</v>
      </c>
      <c r="B39" s="59" t="s">
        <v>182</v>
      </c>
      <c r="C39" s="782"/>
    </row>
    <row r="40" spans="1:8" ht="29.1">
      <c r="A40" s="40" t="s">
        <v>183</v>
      </c>
      <c r="B40" s="250" t="s">
        <v>184</v>
      </c>
      <c r="C40" s="782"/>
    </row>
    <row r="41" spans="1:8" ht="43.5">
      <c r="A41" s="40" t="s">
        <v>185</v>
      </c>
      <c r="B41" s="250" t="s">
        <v>186</v>
      </c>
      <c r="C41" s="782"/>
    </row>
    <row r="42" spans="1:8" ht="72.599999999999994">
      <c r="A42" s="40" t="s">
        <v>187</v>
      </c>
      <c r="B42" s="250" t="s">
        <v>188</v>
      </c>
      <c r="C42" s="782"/>
    </row>
    <row r="43" spans="1:8" ht="57.95">
      <c r="A43" s="40" t="s">
        <v>189</v>
      </c>
      <c r="B43" s="250" t="s">
        <v>190</v>
      </c>
      <c r="C43" s="782"/>
    </row>
    <row r="44" spans="1:8" ht="43.5">
      <c r="A44" s="40" t="s">
        <v>191</v>
      </c>
      <c r="B44" s="250" t="s">
        <v>192</v>
      </c>
      <c r="C44" s="782"/>
    </row>
    <row r="45" spans="1:8" ht="57.95">
      <c r="A45" s="40" t="s">
        <v>193</v>
      </c>
      <c r="B45" s="250" t="s">
        <v>194</v>
      </c>
      <c r="C45" s="782"/>
    </row>
    <row r="46" spans="1:8">
      <c r="A46"/>
      <c r="C46"/>
      <c r="E46"/>
    </row>
    <row r="47" spans="1:8" ht="15" thickBot="1">
      <c r="B47" s="2" t="s">
        <v>195</v>
      </c>
    </row>
    <row r="48" spans="1:8" s="281" customFormat="1" ht="15.6">
      <c r="A48" s="976" t="s">
        <v>36</v>
      </c>
      <c r="B48" s="977"/>
      <c r="C48" s="978"/>
      <c r="D48" s="885"/>
      <c r="E48" s="886"/>
      <c r="F48" s="885"/>
      <c r="G48" s="885"/>
      <c r="H48" s="885"/>
    </row>
    <row r="49" spans="1:5">
      <c r="A49" s="35" t="s">
        <v>37</v>
      </c>
      <c r="B49" s="55"/>
      <c r="C49" s="128">
        <v>1</v>
      </c>
    </row>
    <row r="50" spans="1:5">
      <c r="A50" s="34" t="s">
        <v>120</v>
      </c>
      <c r="B50" s="36" t="s">
        <v>121</v>
      </c>
      <c r="C50" s="36"/>
    </row>
    <row r="51" spans="1:5">
      <c r="A51" s="58" t="s">
        <v>196</v>
      </c>
      <c r="B51" s="57" t="s">
        <v>197</v>
      </c>
      <c r="C51" s="784"/>
    </row>
    <row r="52" spans="1:5">
      <c r="A52" s="58" t="s">
        <v>198</v>
      </c>
      <c r="B52" s="57" t="s">
        <v>199</v>
      </c>
      <c r="C52" s="784"/>
    </row>
    <row r="53" spans="1:5">
      <c r="A53" s="58" t="s">
        <v>200</v>
      </c>
      <c r="B53" s="57" t="s">
        <v>201</v>
      </c>
      <c r="C53" s="784"/>
    </row>
    <row r="54" spans="1:5">
      <c r="A54" s="58" t="s">
        <v>202</v>
      </c>
      <c r="B54" s="57" t="s">
        <v>137</v>
      </c>
      <c r="C54" s="784"/>
    </row>
    <row r="55" spans="1:5">
      <c r="A55" s="58" t="s">
        <v>203</v>
      </c>
      <c r="B55" s="57" t="s">
        <v>139</v>
      </c>
      <c r="C55" s="784"/>
    </row>
    <row r="56" spans="1:5">
      <c r="A56" s="34">
        <v>2.6</v>
      </c>
      <c r="B56" s="57" t="s">
        <v>204</v>
      </c>
      <c r="C56" s="784"/>
    </row>
    <row r="57" spans="1:5">
      <c r="A57" s="34">
        <v>2.7</v>
      </c>
      <c r="B57" s="59" t="s">
        <v>205</v>
      </c>
      <c r="C57" s="792"/>
    </row>
    <row r="58" spans="1:5">
      <c r="A58" s="58" t="s">
        <v>206</v>
      </c>
      <c r="B58" s="59" t="s">
        <v>207</v>
      </c>
      <c r="C58" s="782"/>
    </row>
    <row r="59" spans="1:5" ht="15" thickBot="1">
      <c r="A59" s="67" t="s">
        <v>208</v>
      </c>
      <c r="B59" s="61" t="s">
        <v>209</v>
      </c>
      <c r="C59" s="833"/>
    </row>
    <row r="61" spans="1:5" ht="15" thickBot="1"/>
    <row r="62" spans="1:5" s="281" customFormat="1" ht="15.6">
      <c r="A62" s="976" t="s">
        <v>38</v>
      </c>
      <c r="B62" s="977"/>
      <c r="C62" s="978"/>
      <c r="D62" s="885"/>
      <c r="E62" s="886"/>
    </row>
    <row r="63" spans="1:5" ht="53.45" customHeight="1">
      <c r="A63" s="973" t="s">
        <v>210</v>
      </c>
      <c r="B63" s="974"/>
      <c r="C63" s="975"/>
    </row>
    <row r="64" spans="1:5">
      <c r="A64" s="36" t="s">
        <v>39</v>
      </c>
      <c r="B64" s="55"/>
      <c r="C64" s="128">
        <v>1</v>
      </c>
    </row>
    <row r="65" spans="1:5">
      <c r="A65" s="34" t="s">
        <v>120</v>
      </c>
      <c r="B65" s="36" t="s">
        <v>121</v>
      </c>
      <c r="C65" s="127"/>
    </row>
    <row r="66" spans="1:5" ht="49.5" customHeight="1">
      <c r="A66" s="62" t="s">
        <v>211</v>
      </c>
      <c r="B66" s="684" t="s">
        <v>212</v>
      </c>
      <c r="C66" s="793"/>
    </row>
    <row r="67" spans="1:5">
      <c r="A67" s="63" t="s">
        <v>213</v>
      </c>
      <c r="B67" s="64" t="s">
        <v>214</v>
      </c>
      <c r="C67" s="834"/>
    </row>
    <row r="68" spans="1:5">
      <c r="A68" s="63" t="s">
        <v>215</v>
      </c>
      <c r="B68" s="57" t="s">
        <v>216</v>
      </c>
      <c r="C68" s="834"/>
    </row>
    <row r="69" spans="1:5">
      <c r="A69" s="62" t="s">
        <v>217</v>
      </c>
      <c r="B69" s="57" t="s">
        <v>218</v>
      </c>
      <c r="C69" s="834"/>
    </row>
    <row r="70" spans="1:5">
      <c r="A70" s="62" t="s">
        <v>219</v>
      </c>
      <c r="B70" s="57" t="s">
        <v>201</v>
      </c>
      <c r="C70" s="834"/>
    </row>
    <row r="71" spans="1:5">
      <c r="A71" s="62" t="s">
        <v>220</v>
      </c>
      <c r="B71" s="57" t="s">
        <v>137</v>
      </c>
      <c r="C71" s="834"/>
    </row>
    <row r="72" spans="1:5">
      <c r="A72" s="62" t="s">
        <v>221</v>
      </c>
      <c r="B72" s="57" t="s">
        <v>139</v>
      </c>
      <c r="C72" s="834"/>
    </row>
    <row r="73" spans="1:5">
      <c r="A73" s="62" t="s">
        <v>222</v>
      </c>
      <c r="B73" s="57" t="s">
        <v>204</v>
      </c>
      <c r="C73" s="834"/>
    </row>
    <row r="74" spans="1:5">
      <c r="A74" s="62" t="s">
        <v>223</v>
      </c>
      <c r="B74" s="59" t="s">
        <v>205</v>
      </c>
      <c r="C74" s="794"/>
    </row>
    <row r="75" spans="1:5">
      <c r="A75" s="63" t="s">
        <v>224</v>
      </c>
      <c r="B75" s="59" t="s">
        <v>207</v>
      </c>
      <c r="C75" s="832"/>
    </row>
    <row r="76" spans="1:5">
      <c r="A76" s="63" t="s">
        <v>225</v>
      </c>
      <c r="B76" s="59" t="s">
        <v>226</v>
      </c>
      <c r="C76" s="835"/>
    </row>
    <row r="77" spans="1:5" ht="15" thickBot="1">
      <c r="A77" s="65" t="s">
        <v>227</v>
      </c>
      <c r="B77" s="66" t="s">
        <v>228</v>
      </c>
      <c r="C77" s="795"/>
    </row>
    <row r="79" spans="1:5">
      <c r="A79"/>
      <c r="C79"/>
      <c r="E79"/>
    </row>
    <row r="80" spans="1:5">
      <c r="A80"/>
      <c r="C80"/>
      <c r="E80"/>
    </row>
    <row r="81" customFormat="1"/>
  </sheetData>
  <sheetProtection algorithmName="SHA-512" hashValue="3qSRh8RGVQY+PaJQ97SKaqOfevWz84AgmV/JzTvKHunDkEbur0iRCM+oA0HKHWaRfDDPKHeNMn126ZNZf8z92A==" saltValue="Y0w2x1f14G917fsemNAZaw==" spinCount="100000" sheet="1" objects="1" scenarios="1"/>
  <protectedRanges>
    <protectedRange sqref="A6:A9 G14:G17 H17:L17 C14:C45 F36:H38 C51:C59 C66:C67 C68:C77" name="GeneralRange"/>
  </protectedRanges>
  <mergeCells count="10">
    <mergeCell ref="A1:I1"/>
    <mergeCell ref="A4:I4"/>
    <mergeCell ref="A63:C63"/>
    <mergeCell ref="A11:C11"/>
    <mergeCell ref="A48:C48"/>
    <mergeCell ref="A62:C62"/>
    <mergeCell ref="E11:G11"/>
    <mergeCell ref="E33:H33"/>
    <mergeCell ref="C6:C9"/>
    <mergeCell ref="H17:L17"/>
  </mergeCells>
  <dataValidations disablePrompts="1" count="7">
    <dataValidation type="list" allowBlank="1" showInputMessage="1" showErrorMessage="1" sqref="C30 G14:G17" xr:uid="{00000000-0002-0000-0200-000000000000}">
      <formula1>YesNo</formula1>
    </dataValidation>
    <dataValidation type="list" allowBlank="1" showInputMessage="1" showErrorMessage="1" sqref="C29" xr:uid="{00000000-0002-0000-0200-000001000000}">
      <formula1>LegalStatus</formula1>
    </dataValidation>
    <dataValidation type="list" operator="greaterThanOrEqual" allowBlank="1" showErrorMessage="1" errorTitle="Input Error" error="Data entry must be a whole number greater than, or equal to, zero (0)." sqref="C33 C35:C36 C39" xr:uid="{00000000-0002-0000-0200-000002000000}">
      <formula1>YesNo</formula1>
    </dataValidation>
    <dataValidation type="list" allowBlank="1" showInputMessage="1" showErrorMessage="1" sqref="C25" xr:uid="{00000000-0002-0000-0200-000003000000}">
      <formula1>ResponsiblePersons</formula1>
    </dataValidation>
    <dataValidation type="list" allowBlank="1" showInputMessage="1" showErrorMessage="1" sqref="C28" xr:uid="{00000000-0002-0000-0200-000004000000}">
      <formula1>ProfitNonProfit</formula1>
    </dataValidation>
    <dataValidation type="list" allowBlank="1" showInputMessage="1" showErrorMessage="1" sqref="C77" xr:uid="{00000000-0002-0000-0200-000005000000}">
      <formula1>ReviewType</formula1>
    </dataValidation>
    <dataValidation type="list" operator="greaterThanOrEqual" allowBlank="1" showErrorMessage="1" errorTitle="Input Error" error="Please select an option from the drop-down menu." sqref="C41:C45" xr:uid="{00000000-0002-0000-0200-000006000000}">
      <formula1>YesNo</formula1>
    </dataValidation>
  </dataValidations>
  <pageMargins left="0.25" right="0.25" top="0.75" bottom="0.75" header="0.3" footer="0.3"/>
  <pageSetup scale="44" fitToHeight="0" orientation="portrait" r:id="rId1"/>
  <rowBreaks count="1" manualBreakCount="1">
    <brk id="45" max="16383" man="1"/>
  </rowBreaks>
  <ignoredErrors>
    <ignoredError sqref="A19:A30 A31:A33 A38:A42 A43:A45 A51:A59 A66:A7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2</xdr:col>
                    <xdr:colOff>876300</xdr:colOff>
                    <xdr:row>65</xdr:row>
                    <xdr:rowOff>0</xdr:rowOff>
                  </from>
                  <to>
                    <xdr:col>2</xdr:col>
                    <xdr:colOff>1460500</xdr:colOff>
                    <xdr:row>66</xdr:row>
                    <xdr:rowOff>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0</xdr:col>
                    <xdr:colOff>450850</xdr:colOff>
                    <xdr:row>4</xdr:row>
                    <xdr:rowOff>222250</xdr:rowOff>
                  </from>
                  <to>
                    <xdr:col>1</xdr:col>
                    <xdr:colOff>127000</xdr:colOff>
                    <xdr:row>5</xdr:row>
                    <xdr:rowOff>190500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0</xdr:col>
                    <xdr:colOff>450850</xdr:colOff>
                    <xdr:row>5</xdr:row>
                    <xdr:rowOff>222250</xdr:rowOff>
                  </from>
                  <to>
                    <xdr:col>1</xdr:col>
                    <xdr:colOff>127000</xdr:colOff>
                    <xdr:row>7</xdr:row>
                    <xdr:rowOff>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0</xdr:col>
                    <xdr:colOff>450850</xdr:colOff>
                    <xdr:row>7</xdr:row>
                    <xdr:rowOff>222250</xdr:rowOff>
                  </from>
                  <to>
                    <xdr:col>1</xdr:col>
                    <xdr:colOff>127000</xdr:colOff>
                    <xdr:row>8</xdr:row>
                    <xdr:rowOff>222250</xdr:rowOff>
                  </to>
                </anchor>
              </controlPr>
            </control>
          </mc:Choice>
        </mc:AlternateContent>
        <mc:AlternateContent xmlns:mc="http://schemas.openxmlformats.org/markup-compatibility/2006">
          <mc:Choice Requires="x14">
            <control shapeId="3099" r:id="rId8" name="Check Box 27">
              <controlPr defaultSize="0" autoFill="0" autoLine="0" autoPict="0">
                <anchor moveWithCells="1">
                  <from>
                    <xdr:col>0</xdr:col>
                    <xdr:colOff>450850</xdr:colOff>
                    <xdr:row>6</xdr:row>
                    <xdr:rowOff>222250</xdr:rowOff>
                  </from>
                  <to>
                    <xdr:col>1</xdr:col>
                    <xdr:colOff>127000</xdr:colOff>
                    <xdr:row>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P70"/>
  <sheetViews>
    <sheetView zoomScale="70" zoomScaleNormal="70" workbookViewId="0">
      <selection activeCell="A2" sqref="A2"/>
    </sheetView>
  </sheetViews>
  <sheetFormatPr defaultColWidth="8.85546875" defaultRowHeight="14.45"/>
  <cols>
    <col min="1" max="1" width="7" bestFit="1" customWidth="1"/>
    <col min="2" max="2" width="31.42578125" customWidth="1"/>
    <col min="3" max="3" width="21.5703125" customWidth="1"/>
    <col min="4" max="4" width="23.42578125" customWidth="1"/>
    <col min="5" max="5" width="20.42578125" customWidth="1"/>
    <col min="6" max="6" width="23.42578125" customWidth="1"/>
    <col min="7" max="7" width="26.5703125" customWidth="1"/>
    <col min="8" max="8" width="25.42578125" customWidth="1"/>
    <col min="9" max="9" width="14.42578125" bestFit="1" customWidth="1"/>
    <col min="10" max="10" width="17.140625" bestFit="1" customWidth="1"/>
    <col min="11" max="11" width="14.85546875" customWidth="1"/>
    <col min="12" max="12" width="15.140625" customWidth="1"/>
    <col min="13" max="13" width="13" customWidth="1"/>
    <col min="14" max="14" width="12.85546875" customWidth="1"/>
    <col min="15" max="15" width="13.42578125" customWidth="1"/>
    <col min="16" max="16" width="16.85546875" customWidth="1"/>
  </cols>
  <sheetData>
    <row r="1" spans="1:11" s="1" customFormat="1" ht="27" customHeight="1">
      <c r="A1" s="989" t="s">
        <v>112</v>
      </c>
      <c r="B1" s="989"/>
      <c r="C1" s="989"/>
      <c r="D1" s="989"/>
      <c r="E1" s="989"/>
      <c r="F1" s="989"/>
      <c r="G1" s="989"/>
      <c r="H1" s="989"/>
      <c r="I1" s="989"/>
      <c r="J1" s="989"/>
      <c r="K1"/>
    </row>
    <row r="2" spans="1:11">
      <c r="A2" s="129"/>
      <c r="C2" s="3"/>
      <c r="E2" s="3"/>
    </row>
    <row r="3" spans="1:11">
      <c r="A3" s="129"/>
      <c r="C3" s="3"/>
      <c r="E3" s="3"/>
    </row>
    <row r="4" spans="1:11" ht="18.95" thickBot="1">
      <c r="A4" s="990" t="s">
        <v>229</v>
      </c>
      <c r="B4" s="991"/>
      <c r="C4" s="991"/>
      <c r="D4" s="991"/>
      <c r="E4" s="991"/>
      <c r="F4" s="991"/>
      <c r="G4" s="991"/>
      <c r="H4" s="991"/>
      <c r="I4" s="991"/>
      <c r="J4" s="991"/>
    </row>
    <row r="5" spans="1:11" ht="92.45" customHeight="1" thickBot="1">
      <c r="A5" s="992" t="s">
        <v>230</v>
      </c>
      <c r="B5" s="993"/>
      <c r="C5" s="993"/>
      <c r="D5" s="993"/>
      <c r="E5" s="993"/>
      <c r="F5" s="993"/>
      <c r="G5" s="993"/>
      <c r="H5" s="993"/>
      <c r="I5" s="993"/>
      <c r="J5" s="994"/>
    </row>
    <row r="6" spans="1:11" ht="15" thickBot="1"/>
    <row r="7" spans="1:11" s="281" customFormat="1" ht="15.6">
      <c r="A7" s="1001" t="s">
        <v>41</v>
      </c>
      <c r="B7" s="1001"/>
      <c r="C7" s="1001"/>
      <c r="D7" s="1001"/>
      <c r="E7" s="1001"/>
      <c r="F7" s="1001"/>
      <c r="G7" s="885"/>
      <c r="H7" s="885"/>
      <c r="I7" s="885"/>
      <c r="J7" s="885"/>
      <c r="K7" s="885"/>
    </row>
    <row r="8" spans="1:11" ht="45.6" customHeight="1">
      <c r="A8" s="997" t="s">
        <v>231</v>
      </c>
      <c r="B8" s="997"/>
      <c r="C8" s="997"/>
      <c r="D8" s="997"/>
      <c r="E8" s="997"/>
      <c r="F8" s="998"/>
    </row>
    <row r="9" spans="1:11">
      <c r="A9" s="112" t="s">
        <v>31</v>
      </c>
      <c r="B9" s="113">
        <v>1</v>
      </c>
      <c r="C9" s="113">
        <v>2</v>
      </c>
      <c r="D9" s="113">
        <v>3</v>
      </c>
      <c r="E9" s="113">
        <v>4</v>
      </c>
      <c r="F9" s="113">
        <v>5</v>
      </c>
    </row>
    <row r="10" spans="1:11">
      <c r="A10" s="34" t="s">
        <v>120</v>
      </c>
      <c r="B10" s="36" t="s">
        <v>232</v>
      </c>
      <c r="C10" s="36" t="s">
        <v>233</v>
      </c>
      <c r="D10" s="36" t="s">
        <v>234</v>
      </c>
      <c r="E10" s="36" t="s">
        <v>235</v>
      </c>
      <c r="F10" s="36" t="s">
        <v>236</v>
      </c>
    </row>
    <row r="11" spans="1:11">
      <c r="A11" s="283">
        <v>1.1000000000000001</v>
      </c>
      <c r="B11" s="572"/>
      <c r="C11" s="572"/>
      <c r="D11" s="810"/>
      <c r="E11" s="284"/>
      <c r="F11" s="284"/>
    </row>
    <row r="12" spans="1:11">
      <c r="A12" s="568">
        <v>1.2</v>
      </c>
      <c r="B12" s="572"/>
      <c r="C12" s="572"/>
      <c r="D12" s="810"/>
      <c r="E12" s="284"/>
      <c r="F12" s="284"/>
    </row>
    <row r="13" spans="1:11">
      <c r="A13" s="569">
        <v>1.3</v>
      </c>
      <c r="B13" s="669"/>
      <c r="C13" s="572"/>
      <c r="D13" s="810"/>
      <c r="E13" s="284"/>
      <c r="F13" s="284"/>
    </row>
    <row r="14" spans="1:11">
      <c r="A14" s="432">
        <v>1.4</v>
      </c>
      <c r="B14" s="572"/>
      <c r="C14" s="572"/>
      <c r="D14" s="810"/>
      <c r="E14" s="284"/>
      <c r="F14" s="284"/>
    </row>
    <row r="15" spans="1:11">
      <c r="A15" s="283">
        <v>1.5</v>
      </c>
      <c r="B15" s="572"/>
      <c r="C15" s="572"/>
      <c r="D15" s="810"/>
      <c r="E15" s="284"/>
      <c r="F15" s="284"/>
    </row>
    <row r="16" spans="1:11" ht="15" thickBot="1">
      <c r="A16" s="285">
        <v>1.6</v>
      </c>
      <c r="B16" s="574"/>
      <c r="C16" s="574"/>
      <c r="D16" s="811"/>
      <c r="E16" s="286"/>
      <c r="F16" s="286"/>
    </row>
    <row r="18" spans="1:8" s="281" customFormat="1" ht="15.6">
      <c r="A18" s="980" t="s">
        <v>42</v>
      </c>
      <c r="B18" s="980"/>
      <c r="C18" s="980"/>
      <c r="D18" s="980"/>
      <c r="E18" s="980"/>
      <c r="F18" s="980"/>
      <c r="G18" s="885"/>
      <c r="H18" s="885"/>
    </row>
    <row r="19" spans="1:8" ht="37.35" customHeight="1">
      <c r="A19" s="997" t="s">
        <v>237</v>
      </c>
      <c r="B19" s="997"/>
      <c r="C19" s="997"/>
      <c r="D19" s="997"/>
      <c r="E19" s="997"/>
      <c r="F19" s="998"/>
    </row>
    <row r="20" spans="1:8">
      <c r="A20" s="112" t="s">
        <v>37</v>
      </c>
      <c r="B20" s="113">
        <v>1</v>
      </c>
      <c r="C20" s="113">
        <v>2</v>
      </c>
      <c r="D20" s="113">
        <v>3</v>
      </c>
      <c r="E20" s="113">
        <v>4</v>
      </c>
      <c r="F20" s="113">
        <v>5</v>
      </c>
    </row>
    <row r="21" spans="1:8">
      <c r="A21" s="34" t="s">
        <v>120</v>
      </c>
      <c r="B21" s="36" t="s">
        <v>238</v>
      </c>
      <c r="C21" s="36" t="s">
        <v>124</v>
      </c>
      <c r="D21" s="36" t="s">
        <v>239</v>
      </c>
      <c r="E21" s="36" t="s">
        <v>240</v>
      </c>
      <c r="F21" s="36" t="s">
        <v>241</v>
      </c>
    </row>
    <row r="22" spans="1:8">
      <c r="A22" s="283">
        <v>2.1</v>
      </c>
      <c r="B22" s="572"/>
      <c r="C22" s="812"/>
      <c r="D22" s="572"/>
      <c r="E22" s="572"/>
      <c r="F22" s="670"/>
    </row>
    <row r="23" spans="1:8">
      <c r="A23" s="283">
        <v>2.2000000000000002</v>
      </c>
      <c r="B23" s="572"/>
      <c r="C23" s="812"/>
      <c r="D23" s="572"/>
      <c r="E23" s="572"/>
      <c r="F23" s="670"/>
    </row>
    <row r="24" spans="1:8">
      <c r="A24" s="570">
        <v>2.2999999999999998</v>
      </c>
      <c r="B24" s="572"/>
      <c r="C24" s="812"/>
      <c r="D24" s="572"/>
      <c r="E24" s="572"/>
      <c r="F24" s="670"/>
    </row>
    <row r="25" spans="1:8">
      <c r="A25" s="432">
        <v>2.4</v>
      </c>
      <c r="B25" s="572"/>
      <c r="C25" s="812"/>
      <c r="D25" s="572"/>
      <c r="E25" s="572"/>
      <c r="F25" s="670"/>
    </row>
    <row r="26" spans="1:8" ht="15" thickBot="1">
      <c r="A26" s="285">
        <v>2.5</v>
      </c>
      <c r="B26" s="574"/>
      <c r="C26" s="813"/>
      <c r="D26" s="574"/>
      <c r="E26" s="574"/>
      <c r="F26" s="671"/>
    </row>
    <row r="28" spans="1:8" s="281" customFormat="1" ht="15.6">
      <c r="A28" s="980" t="s">
        <v>43</v>
      </c>
      <c r="B28" s="980"/>
      <c r="C28" s="980"/>
      <c r="D28" s="980"/>
      <c r="E28" s="980"/>
      <c r="F28" s="980"/>
      <c r="G28" s="980"/>
      <c r="H28" s="980"/>
    </row>
    <row r="29" spans="1:8" ht="32.450000000000003" customHeight="1" thickBot="1">
      <c r="A29" s="997" t="s">
        <v>242</v>
      </c>
      <c r="B29" s="997"/>
      <c r="C29" s="997"/>
      <c r="D29" s="997"/>
      <c r="E29" s="997"/>
      <c r="F29" s="997"/>
      <c r="G29" s="997"/>
      <c r="H29" s="1002"/>
    </row>
    <row r="30" spans="1:8">
      <c r="A30" s="112" t="s">
        <v>39</v>
      </c>
      <c r="B30" s="113">
        <v>1</v>
      </c>
      <c r="C30" s="113">
        <v>2</v>
      </c>
      <c r="D30" s="113">
        <v>3</v>
      </c>
      <c r="E30" s="113">
        <v>4</v>
      </c>
      <c r="F30" s="113">
        <v>5</v>
      </c>
      <c r="G30" s="113">
        <v>6</v>
      </c>
      <c r="H30" s="113">
        <v>7</v>
      </c>
    </row>
    <row r="31" spans="1:8">
      <c r="A31" s="34" t="s">
        <v>120</v>
      </c>
      <c r="B31" s="36" t="s">
        <v>243</v>
      </c>
      <c r="C31" s="36" t="s">
        <v>244</v>
      </c>
      <c r="D31" s="36" t="s">
        <v>245</v>
      </c>
      <c r="E31" s="36" t="s">
        <v>246</v>
      </c>
      <c r="F31" s="36" t="s">
        <v>247</v>
      </c>
      <c r="G31" s="36" t="s">
        <v>248</v>
      </c>
      <c r="H31" s="36" t="s">
        <v>249</v>
      </c>
    </row>
    <row r="32" spans="1:8">
      <c r="A32" s="283">
        <v>3.1</v>
      </c>
      <c r="B32" s="284"/>
      <c r="C32" s="284"/>
      <c r="D32" s="284"/>
      <c r="E32" s="672"/>
      <c r="F32" s="488"/>
      <c r="G32" s="284"/>
      <c r="H32" s="572"/>
    </row>
    <row r="33" spans="1:9">
      <c r="A33" s="283">
        <v>3.2</v>
      </c>
      <c r="B33" s="284"/>
      <c r="C33" s="284"/>
      <c r="D33" s="284"/>
      <c r="E33" s="672"/>
      <c r="F33" s="488"/>
      <c r="G33" s="284"/>
      <c r="H33" s="572"/>
    </row>
    <row r="34" spans="1:9">
      <c r="A34" s="283">
        <v>3.3</v>
      </c>
      <c r="B34" s="284"/>
      <c r="C34" s="284"/>
      <c r="D34" s="284"/>
      <c r="E34" s="672"/>
      <c r="F34" s="488"/>
      <c r="G34" s="284"/>
      <c r="H34" s="572"/>
    </row>
    <row r="35" spans="1:9">
      <c r="A35" s="283">
        <v>3.4</v>
      </c>
      <c r="B35" s="284"/>
      <c r="C35" s="284"/>
      <c r="D35" s="284"/>
      <c r="E35" s="672"/>
      <c r="F35" s="488"/>
      <c r="G35" s="284"/>
      <c r="H35" s="572"/>
    </row>
    <row r="36" spans="1:9" ht="15" thickBot="1">
      <c r="A36" s="285">
        <v>3.5</v>
      </c>
      <c r="B36" s="286"/>
      <c r="C36" s="286"/>
      <c r="D36" s="286"/>
      <c r="E36" s="673"/>
      <c r="F36" s="674"/>
      <c r="G36" s="286"/>
      <c r="H36" s="574"/>
    </row>
    <row r="37" spans="1:9" ht="15" thickBot="1"/>
    <row r="38" spans="1:9" s="281" customFormat="1" ht="15.6">
      <c r="A38" s="1001" t="s">
        <v>44</v>
      </c>
      <c r="B38" s="1001"/>
      <c r="C38" s="1001"/>
      <c r="D38" s="1001"/>
      <c r="E38" s="1001"/>
      <c r="F38" s="1001"/>
      <c r="G38" s="1001"/>
      <c r="H38" s="1001"/>
      <c r="I38" s="1001"/>
    </row>
    <row r="39" spans="1:9" ht="45" customHeight="1">
      <c r="A39" s="999" t="s">
        <v>250</v>
      </c>
      <c r="B39" s="999"/>
      <c r="C39" s="999"/>
      <c r="D39" s="999"/>
      <c r="E39" s="999"/>
      <c r="F39" s="999"/>
      <c r="G39" s="999"/>
      <c r="H39" s="999"/>
      <c r="I39" s="1000"/>
    </row>
    <row r="40" spans="1:9">
      <c r="A40" s="35" t="s">
        <v>45</v>
      </c>
      <c r="B40" s="121">
        <v>1</v>
      </c>
      <c r="C40" s="121">
        <v>2</v>
      </c>
      <c r="D40" s="121">
        <v>3</v>
      </c>
      <c r="E40" s="121">
        <v>4</v>
      </c>
      <c r="F40" s="121">
        <v>5</v>
      </c>
      <c r="G40" s="121">
        <v>6</v>
      </c>
      <c r="H40" s="121">
        <v>7</v>
      </c>
      <c r="I40" s="121">
        <v>8</v>
      </c>
    </row>
    <row r="41" spans="1:9">
      <c r="A41" s="34" t="s">
        <v>120</v>
      </c>
      <c r="B41" s="36" t="s">
        <v>251</v>
      </c>
      <c r="C41" s="36" t="s">
        <v>252</v>
      </c>
      <c r="D41" s="36" t="s">
        <v>253</v>
      </c>
      <c r="E41" s="36" t="s">
        <v>254</v>
      </c>
      <c r="F41" s="36" t="s">
        <v>255</v>
      </c>
      <c r="G41" s="36" t="s">
        <v>256</v>
      </c>
      <c r="H41" s="36" t="s">
        <v>239</v>
      </c>
      <c r="I41" s="36" t="s">
        <v>241</v>
      </c>
    </row>
    <row r="42" spans="1:9">
      <c r="A42" s="283">
        <v>4.0999999999999996</v>
      </c>
      <c r="B42" s="675"/>
      <c r="C42" s="675"/>
      <c r="D42" s="284"/>
      <c r="E42" s="284"/>
      <c r="F42" s="677">
        <f>D42-E42</f>
        <v>0</v>
      </c>
      <c r="G42" s="814"/>
      <c r="H42" s="572"/>
      <c r="I42" s="679"/>
    </row>
    <row r="43" spans="1:9">
      <c r="A43" s="283">
        <v>4.2</v>
      </c>
      <c r="B43" s="675"/>
      <c r="C43" s="675"/>
      <c r="D43" s="284"/>
      <c r="E43" s="284"/>
      <c r="F43" s="677">
        <f t="shared" ref="F43:F47" si="0">D43-E43</f>
        <v>0</v>
      </c>
      <c r="G43" s="814"/>
      <c r="H43" s="572"/>
      <c r="I43" s="679"/>
    </row>
    <row r="44" spans="1:9">
      <c r="A44" s="283">
        <v>4.3</v>
      </c>
      <c r="B44" s="675"/>
      <c r="C44" s="675"/>
      <c r="D44" s="284"/>
      <c r="E44" s="284"/>
      <c r="F44" s="677">
        <f t="shared" si="0"/>
        <v>0</v>
      </c>
      <c r="G44" s="814"/>
      <c r="H44" s="572"/>
      <c r="I44" s="679"/>
    </row>
    <row r="45" spans="1:9">
      <c r="A45" s="283">
        <v>4.4000000000000004</v>
      </c>
      <c r="B45" s="675"/>
      <c r="C45" s="675"/>
      <c r="D45" s="284"/>
      <c r="E45" s="284"/>
      <c r="F45" s="677">
        <f t="shared" si="0"/>
        <v>0</v>
      </c>
      <c r="G45" s="814"/>
      <c r="H45" s="572"/>
      <c r="I45" s="679"/>
    </row>
    <row r="46" spans="1:9">
      <c r="A46" s="283">
        <v>4.5</v>
      </c>
      <c r="B46" s="675"/>
      <c r="C46" s="675"/>
      <c r="D46" s="284"/>
      <c r="E46" s="284"/>
      <c r="F46" s="677">
        <f t="shared" si="0"/>
        <v>0</v>
      </c>
      <c r="G46" s="814"/>
      <c r="H46" s="572"/>
      <c r="I46" s="679"/>
    </row>
    <row r="47" spans="1:9" ht="15" thickBot="1">
      <c r="A47" s="285">
        <v>4.5999999999999996</v>
      </c>
      <c r="B47" s="676"/>
      <c r="C47" s="676"/>
      <c r="D47" s="286"/>
      <c r="E47" s="286"/>
      <c r="F47" s="678">
        <f t="shared" si="0"/>
        <v>0</v>
      </c>
      <c r="G47" s="815"/>
      <c r="H47" s="574"/>
      <c r="I47" s="680"/>
    </row>
    <row r="48" spans="1:9" ht="15" thickBot="1"/>
    <row r="49" spans="1:16" s="281" customFormat="1" ht="15.6">
      <c r="A49" s="996" t="s">
        <v>257</v>
      </c>
      <c r="B49" s="996"/>
      <c r="C49" s="996"/>
      <c r="D49" s="996"/>
      <c r="E49" s="996"/>
      <c r="F49" s="996"/>
      <c r="G49" s="996"/>
      <c r="H49" s="996"/>
      <c r="I49" s="996"/>
      <c r="J49" s="996"/>
      <c r="K49" s="996"/>
      <c r="L49" s="996"/>
      <c r="M49" s="996"/>
      <c r="N49" s="885"/>
      <c r="O49" s="885"/>
      <c r="P49" s="885"/>
    </row>
    <row r="50" spans="1:16" ht="40.5" customHeight="1">
      <c r="A50" s="995" t="s">
        <v>258</v>
      </c>
      <c r="B50" s="995"/>
      <c r="C50" s="995"/>
      <c r="D50" s="995"/>
      <c r="E50" s="995"/>
      <c r="F50" s="995"/>
      <c r="G50" s="995"/>
      <c r="H50" s="995"/>
      <c r="I50" s="995"/>
      <c r="J50" s="995"/>
      <c r="K50" s="995"/>
      <c r="L50" s="995"/>
      <c r="M50" s="995"/>
    </row>
    <row r="51" spans="1:16">
      <c r="A51" s="36" t="s">
        <v>47</v>
      </c>
      <c r="B51" s="33">
        <v>1</v>
      </c>
      <c r="C51" s="33">
        <v>2</v>
      </c>
      <c r="D51" s="33">
        <v>3</v>
      </c>
      <c r="E51" s="33">
        <v>4</v>
      </c>
      <c r="F51" s="33">
        <v>5</v>
      </c>
      <c r="G51" s="33">
        <v>6</v>
      </c>
      <c r="H51" s="33">
        <v>7</v>
      </c>
      <c r="I51" s="33">
        <v>8</v>
      </c>
      <c r="J51" s="33">
        <v>9</v>
      </c>
      <c r="K51" s="33">
        <v>10</v>
      </c>
      <c r="L51" s="33">
        <v>11</v>
      </c>
      <c r="M51" s="33">
        <v>12</v>
      </c>
    </row>
    <row r="52" spans="1:16">
      <c r="A52" s="34" t="s">
        <v>120</v>
      </c>
      <c r="B52" s="122" t="s">
        <v>259</v>
      </c>
      <c r="C52" s="36" t="s">
        <v>260</v>
      </c>
      <c r="D52" s="36" t="s">
        <v>261</v>
      </c>
      <c r="E52" s="36" t="s">
        <v>262</v>
      </c>
      <c r="F52" s="36" t="s">
        <v>263</v>
      </c>
      <c r="G52" s="36" t="s">
        <v>264</v>
      </c>
      <c r="H52" s="36" t="s">
        <v>265</v>
      </c>
      <c r="I52" s="36" t="s">
        <v>266</v>
      </c>
      <c r="J52" s="36" t="s">
        <v>267</v>
      </c>
      <c r="K52" s="36" t="s">
        <v>268</v>
      </c>
      <c r="L52" s="36" t="s">
        <v>269</v>
      </c>
      <c r="M52" s="36" t="s">
        <v>270</v>
      </c>
    </row>
    <row r="53" spans="1:16">
      <c r="A53" s="283">
        <v>5.0999999999999996</v>
      </c>
      <c r="B53" s="284"/>
      <c r="C53" s="573"/>
      <c r="D53" s="573"/>
      <c r="E53" s="287"/>
      <c r="F53" s="488"/>
      <c r="G53" s="488"/>
      <c r="H53" s="488"/>
      <c r="I53" s="488"/>
      <c r="J53" s="488"/>
      <c r="K53" s="488"/>
      <c r="L53" s="488"/>
      <c r="M53" s="677">
        <f>SUM(F53:L53)</f>
        <v>0</v>
      </c>
    </row>
    <row r="54" spans="1:16">
      <c r="A54" s="283">
        <v>5.2</v>
      </c>
      <c r="B54" s="284"/>
      <c r="C54" s="573"/>
      <c r="D54" s="573"/>
      <c r="E54" s="287"/>
      <c r="F54" s="488"/>
      <c r="G54" s="488"/>
      <c r="H54" s="488"/>
      <c r="I54" s="488"/>
      <c r="J54" s="488"/>
      <c r="K54" s="488"/>
      <c r="L54" s="488"/>
      <c r="M54" s="677">
        <f>SUM(F54:L54)</f>
        <v>0</v>
      </c>
    </row>
    <row r="55" spans="1:16">
      <c r="A55" s="288">
        <v>5.3</v>
      </c>
      <c r="B55" s="289"/>
      <c r="C55" s="681"/>
      <c r="D55" s="681"/>
      <c r="E55" s="290"/>
      <c r="F55" s="682"/>
      <c r="G55" s="682"/>
      <c r="H55" s="682"/>
      <c r="I55" s="682"/>
      <c r="J55" s="682"/>
      <c r="K55" s="682"/>
      <c r="L55" s="682"/>
      <c r="M55" s="677">
        <f t="shared" ref="M55:M60" si="1">SUM(F55:L55)</f>
        <v>0</v>
      </c>
    </row>
    <row r="56" spans="1:16">
      <c r="A56" s="288">
        <v>5.4</v>
      </c>
      <c r="B56" s="289"/>
      <c r="C56" s="681"/>
      <c r="D56" s="681"/>
      <c r="E56" s="290"/>
      <c r="F56" s="682"/>
      <c r="G56" s="682"/>
      <c r="H56" s="682"/>
      <c r="I56" s="682"/>
      <c r="J56" s="682"/>
      <c r="K56" s="682"/>
      <c r="L56" s="682"/>
      <c r="M56" s="677">
        <f t="shared" si="1"/>
        <v>0</v>
      </c>
    </row>
    <row r="57" spans="1:16">
      <c r="A57" s="288">
        <v>5.5</v>
      </c>
      <c r="B57" s="289"/>
      <c r="C57" s="681"/>
      <c r="D57" s="681"/>
      <c r="E57" s="290"/>
      <c r="F57" s="682"/>
      <c r="G57" s="682"/>
      <c r="H57" s="682"/>
      <c r="I57" s="682"/>
      <c r="J57" s="682"/>
      <c r="K57" s="682"/>
      <c r="L57" s="682"/>
      <c r="M57" s="677">
        <f t="shared" si="1"/>
        <v>0</v>
      </c>
    </row>
    <row r="58" spans="1:16">
      <c r="A58" s="288">
        <v>5.6</v>
      </c>
      <c r="B58" s="289"/>
      <c r="C58" s="681"/>
      <c r="D58" s="681"/>
      <c r="E58" s="290"/>
      <c r="F58" s="682"/>
      <c r="G58" s="682"/>
      <c r="H58" s="682"/>
      <c r="I58" s="682"/>
      <c r="J58" s="682"/>
      <c r="K58" s="682"/>
      <c r="L58" s="682"/>
      <c r="M58" s="677">
        <f t="shared" si="1"/>
        <v>0</v>
      </c>
      <c r="N58" t="s">
        <v>195</v>
      </c>
    </row>
    <row r="59" spans="1:16">
      <c r="A59" s="288">
        <v>5.7</v>
      </c>
      <c r="B59" s="289"/>
      <c r="C59" s="681"/>
      <c r="D59" s="681"/>
      <c r="E59" s="290"/>
      <c r="F59" s="682"/>
      <c r="G59" s="682"/>
      <c r="H59" s="682"/>
      <c r="I59" s="682"/>
      <c r="J59" s="682"/>
      <c r="K59" s="682"/>
      <c r="L59" s="682"/>
      <c r="M59" s="677">
        <f t="shared" si="1"/>
        <v>0</v>
      </c>
    </row>
    <row r="60" spans="1:16" ht="15" thickBot="1">
      <c r="A60" s="291">
        <v>5.8</v>
      </c>
      <c r="B60" s="286"/>
      <c r="C60" s="575"/>
      <c r="D60" s="575"/>
      <c r="E60" s="292"/>
      <c r="F60" s="674"/>
      <c r="G60" s="674"/>
      <c r="H60" s="674"/>
      <c r="I60" s="674"/>
      <c r="J60" s="674"/>
      <c r="K60" s="674"/>
      <c r="L60" s="674"/>
      <c r="M60" s="678">
        <f t="shared" si="1"/>
        <v>0</v>
      </c>
    </row>
    <row r="62" spans="1:16" s="281" customFormat="1" ht="15.6">
      <c r="A62" s="979" t="s">
        <v>48</v>
      </c>
      <c r="B62" s="980"/>
      <c r="C62" s="980"/>
      <c r="D62" s="980"/>
      <c r="E62" s="980"/>
      <c r="F62" s="980"/>
      <c r="G62" s="980"/>
      <c r="H62" s="980"/>
      <c r="I62" s="980"/>
      <c r="J62" s="980"/>
      <c r="K62" s="980"/>
      <c r="L62" s="980"/>
      <c r="M62" s="980"/>
      <c r="N62" s="980"/>
      <c r="O62" s="980"/>
      <c r="P62" s="885"/>
    </row>
    <row r="63" spans="1:16" ht="32.1" customHeight="1">
      <c r="A63" s="924" t="s">
        <v>271</v>
      </c>
      <c r="B63" s="924"/>
      <c r="C63" s="924"/>
      <c r="D63" s="924"/>
      <c r="E63" s="924"/>
      <c r="F63" s="924"/>
      <c r="G63" s="924"/>
      <c r="H63" s="924"/>
      <c r="I63" s="924"/>
      <c r="J63" s="924"/>
      <c r="K63" s="924"/>
    </row>
    <row r="64" spans="1:16">
      <c r="A64" s="36" t="s">
        <v>49</v>
      </c>
      <c r="B64" s="33">
        <v>1</v>
      </c>
      <c r="C64" s="33">
        <v>2</v>
      </c>
      <c r="D64" s="33">
        <v>3</v>
      </c>
      <c r="E64" s="33">
        <v>4</v>
      </c>
      <c r="F64" s="33">
        <v>5</v>
      </c>
      <c r="G64" s="33">
        <v>6</v>
      </c>
      <c r="H64" s="33">
        <v>7</v>
      </c>
      <c r="I64" s="33">
        <v>8</v>
      </c>
      <c r="J64" s="33">
        <v>9</v>
      </c>
      <c r="K64" s="33">
        <v>10</v>
      </c>
      <c r="L64" s="33">
        <v>11</v>
      </c>
      <c r="M64" s="33">
        <v>12</v>
      </c>
      <c r="N64" s="33">
        <v>13</v>
      </c>
      <c r="O64" s="33">
        <v>14</v>
      </c>
      <c r="P64" s="33">
        <v>15</v>
      </c>
    </row>
    <row r="65" spans="1:16" ht="59.45" customHeight="1">
      <c r="A65" s="34" t="s">
        <v>120</v>
      </c>
      <c r="B65" s="36" t="s">
        <v>272</v>
      </c>
      <c r="C65" s="122" t="s">
        <v>201</v>
      </c>
      <c r="D65" s="122" t="s">
        <v>273</v>
      </c>
      <c r="E65" s="122" t="s">
        <v>274</v>
      </c>
      <c r="F65" s="122" t="s">
        <v>275</v>
      </c>
      <c r="G65" s="36" t="s">
        <v>276</v>
      </c>
      <c r="H65" s="122" t="s">
        <v>277</v>
      </c>
      <c r="I65" s="36" t="s">
        <v>263</v>
      </c>
      <c r="J65" s="122" t="s">
        <v>264</v>
      </c>
      <c r="K65" s="36" t="s">
        <v>265</v>
      </c>
      <c r="L65" s="122" t="s">
        <v>266</v>
      </c>
      <c r="M65" s="122" t="s">
        <v>267</v>
      </c>
      <c r="N65" s="36" t="s">
        <v>268</v>
      </c>
      <c r="O65" s="36" t="s">
        <v>269</v>
      </c>
      <c r="P65" s="36" t="s">
        <v>270</v>
      </c>
    </row>
    <row r="66" spans="1:16">
      <c r="A66" s="288">
        <v>6.1</v>
      </c>
      <c r="B66" s="573"/>
      <c r="C66" s="573"/>
      <c r="D66" s="287"/>
      <c r="E66" s="287"/>
      <c r="F66" s="287"/>
      <c r="G66" s="287"/>
      <c r="H66" s="293">
        <f>SUM(D66:G66)</f>
        <v>0</v>
      </c>
      <c r="I66" s="488"/>
      <c r="J66" s="488"/>
      <c r="K66" s="488"/>
      <c r="L66" s="488"/>
      <c r="M66" s="488"/>
      <c r="N66" s="488"/>
      <c r="O66" s="488"/>
      <c r="P66" s="677">
        <f>SUM(I66:O66)</f>
        <v>0</v>
      </c>
    </row>
    <row r="67" spans="1:16">
      <c r="A67" s="288">
        <v>6.2</v>
      </c>
      <c r="B67" s="573"/>
      <c r="C67" s="573"/>
      <c r="D67" s="287"/>
      <c r="E67" s="287"/>
      <c r="F67" s="287"/>
      <c r="G67" s="287"/>
      <c r="H67" s="293">
        <f t="shared" ref="H67:H70" si="2">SUM(D67:G67)</f>
        <v>0</v>
      </c>
      <c r="I67" s="488"/>
      <c r="J67" s="488"/>
      <c r="K67" s="488"/>
      <c r="L67" s="488"/>
      <c r="M67" s="488"/>
      <c r="N67" s="488"/>
      <c r="O67" s="488"/>
      <c r="P67" s="677">
        <f t="shared" ref="P67:P70" si="3">SUM(I67:O67)</f>
        <v>0</v>
      </c>
    </row>
    <row r="68" spans="1:16">
      <c r="A68" s="288">
        <v>6.3</v>
      </c>
      <c r="B68" s="573"/>
      <c r="C68" s="573"/>
      <c r="D68" s="287"/>
      <c r="E68" s="287"/>
      <c r="F68" s="287"/>
      <c r="G68" s="287"/>
      <c r="H68" s="293">
        <f t="shared" si="2"/>
        <v>0</v>
      </c>
      <c r="I68" s="488"/>
      <c r="J68" s="488"/>
      <c r="K68" s="488"/>
      <c r="L68" s="488"/>
      <c r="M68" s="488"/>
      <c r="N68" s="488"/>
      <c r="O68" s="488"/>
      <c r="P68" s="677">
        <f t="shared" si="3"/>
        <v>0</v>
      </c>
    </row>
    <row r="69" spans="1:16">
      <c r="A69" s="288">
        <v>6.4</v>
      </c>
      <c r="B69" s="573"/>
      <c r="C69" s="573"/>
      <c r="D69" s="287"/>
      <c r="E69" s="287"/>
      <c r="F69" s="287"/>
      <c r="G69" s="287"/>
      <c r="H69" s="293">
        <f t="shared" si="2"/>
        <v>0</v>
      </c>
      <c r="I69" s="488"/>
      <c r="J69" s="488"/>
      <c r="K69" s="488"/>
      <c r="L69" s="488"/>
      <c r="M69" s="488"/>
      <c r="N69" s="488"/>
      <c r="O69" s="488"/>
      <c r="P69" s="677">
        <f t="shared" si="3"/>
        <v>0</v>
      </c>
    </row>
    <row r="70" spans="1:16" ht="15" thickBot="1">
      <c r="A70" s="294">
        <v>6.5</v>
      </c>
      <c r="B70" s="683"/>
      <c r="C70" s="683"/>
      <c r="D70" s="292"/>
      <c r="E70" s="292"/>
      <c r="F70" s="292"/>
      <c r="G70" s="292"/>
      <c r="H70" s="295">
        <f t="shared" si="2"/>
        <v>0</v>
      </c>
      <c r="I70" s="674"/>
      <c r="J70" s="674"/>
      <c r="K70" s="674"/>
      <c r="L70" s="674"/>
      <c r="M70" s="674"/>
      <c r="N70" s="674"/>
      <c r="O70" s="674"/>
      <c r="P70" s="678">
        <f t="shared" si="3"/>
        <v>0</v>
      </c>
    </row>
  </sheetData>
  <sheetProtection algorithmName="SHA-512" hashValue="JEsMNWpgcsrJQo+8zIRWD07jLyIuy2m6VFOExY0mCcrvtSAM0oQUc5+btmrdFtT4VESMVUgTSl8Td1kCQPN/uA==" saltValue="6XPBRC/yA8I77PmjJTH6tQ==" spinCount="100000" sheet="1" objects="1" scenarios="1"/>
  <protectedRanges>
    <protectedRange sqref="B11:F16 B22:F26 B32:H36 B42:E47 G42:I47 B53:L60 I66:O70 B66:G70" name="DisclosuresRange"/>
  </protectedRanges>
  <mergeCells count="15">
    <mergeCell ref="A1:J1"/>
    <mergeCell ref="A4:J4"/>
    <mergeCell ref="A5:J5"/>
    <mergeCell ref="A62:O62"/>
    <mergeCell ref="A63:K63"/>
    <mergeCell ref="A50:M50"/>
    <mergeCell ref="A49:M49"/>
    <mergeCell ref="A8:F8"/>
    <mergeCell ref="A39:I39"/>
    <mergeCell ref="A7:F7"/>
    <mergeCell ref="A18:F18"/>
    <mergeCell ref="A38:I38"/>
    <mergeCell ref="A19:F19"/>
    <mergeCell ref="A28:H28"/>
    <mergeCell ref="A29:H29"/>
  </mergeCells>
  <dataValidations disablePrompts="1" count="4">
    <dataValidation type="list" allowBlank="1" showInputMessage="1" showErrorMessage="1" sqref="B32:B36" xr:uid="{00000000-0002-0000-0300-000000000000}">
      <formula1>NotesPayable</formula1>
    </dataValidation>
    <dataValidation type="list" allowBlank="1" showInputMessage="1" showErrorMessage="1" sqref="B53:B60" xr:uid="{00000000-0002-0000-0300-000001000000}">
      <formula1>OwnType</formula1>
    </dataValidation>
    <dataValidation type="list" allowBlank="1" showInputMessage="1" showErrorMessage="1" sqref="C32:C36 G32:G36" xr:uid="{00000000-0002-0000-0300-000002000000}">
      <formula1>FacOwn</formula1>
    </dataValidation>
    <dataValidation type="list" allowBlank="1" showInputMessage="1" showErrorMessage="1" sqref="E11:E16" xr:uid="{00000000-0002-0000-0300-000003000000}">
      <formula1>PropOwnType</formula1>
    </dataValidation>
  </dataValidations>
  <pageMargins left="0.7" right="0.7" top="0.75" bottom="0.75" header="0.3" footer="0.3"/>
  <pageSetup scale="30" fitToHeight="0" orientation="portrait" r:id="rId1"/>
  <ignoredErrors>
    <ignoredError sqref="M54" formulaRange="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4000000}">
          <x14:formula1>
            <xm:f>'Set Up - to be hidden'!$L$1:$L$2</xm:f>
          </x14:formula1>
          <xm:sqref>F11:F16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137"/>
  <sheetViews>
    <sheetView zoomScale="80" zoomScaleNormal="80" zoomScaleSheetLayoutView="40" workbookViewId="0">
      <selection activeCell="A101" sqref="A101:D101"/>
    </sheetView>
  </sheetViews>
  <sheetFormatPr defaultColWidth="8.85546875" defaultRowHeight="14.45"/>
  <cols>
    <col min="1" max="1" width="7.85546875" customWidth="1"/>
    <col min="2" max="2" width="10.85546875" customWidth="1"/>
    <col min="3" max="3" width="63.5703125" customWidth="1"/>
    <col min="4" max="4" width="27.85546875" customWidth="1"/>
    <col min="5" max="5" width="23" bestFit="1" customWidth="1"/>
    <col min="6" max="6" width="13.42578125" bestFit="1" customWidth="1"/>
    <col min="8" max="8" width="5.42578125" bestFit="1" customWidth="1"/>
    <col min="9" max="9" width="42.42578125" bestFit="1" customWidth="1"/>
    <col min="10" max="10" width="7.42578125" bestFit="1" customWidth="1"/>
  </cols>
  <sheetData>
    <row r="1" spans="1:11" s="1" customFormat="1" ht="27" customHeight="1">
      <c r="A1" s="922" t="s">
        <v>112</v>
      </c>
      <c r="B1" s="922"/>
      <c r="C1" s="922"/>
      <c r="D1" s="922"/>
      <c r="E1" s="922"/>
      <c r="F1" s="922"/>
      <c r="G1"/>
      <c r="H1"/>
      <c r="I1"/>
      <c r="J1"/>
      <c r="K1" s="157"/>
    </row>
    <row r="2" spans="1:11">
      <c r="A2" s="129"/>
      <c r="C2" s="3"/>
      <c r="E2" s="3"/>
    </row>
    <row r="3" spans="1:11" ht="18.600000000000001">
      <c r="A3" s="971" t="s">
        <v>278</v>
      </c>
      <c r="B3" s="972"/>
      <c r="C3" s="972"/>
      <c r="D3" s="972"/>
      <c r="E3" s="972"/>
      <c r="F3" s="972"/>
      <c r="K3" s="158"/>
    </row>
    <row r="4" spans="1:11" ht="15.95" thickBot="1">
      <c r="C4" s="4"/>
    </row>
    <row r="5" spans="1:11" s="281" customFormat="1" ht="15.6">
      <c r="A5" s="1004" t="s">
        <v>51</v>
      </c>
      <c r="B5" s="1005"/>
      <c r="C5" s="1005"/>
      <c r="D5" s="1006"/>
      <c r="E5" s="885"/>
      <c r="F5" s="885"/>
      <c r="G5" s="885"/>
      <c r="H5" s="885"/>
      <c r="I5" s="885"/>
      <c r="J5" s="885"/>
      <c r="K5" s="885"/>
    </row>
    <row r="6" spans="1:11">
      <c r="A6" s="30" t="s">
        <v>31</v>
      </c>
      <c r="B6" s="33"/>
      <c r="C6" s="33"/>
      <c r="D6" s="33">
        <v>1</v>
      </c>
    </row>
    <row r="7" spans="1:11" ht="15" thickBot="1">
      <c r="A7" s="97" t="s">
        <v>120</v>
      </c>
      <c r="B7" s="97" t="s">
        <v>279</v>
      </c>
      <c r="C7" s="32" t="s">
        <v>121</v>
      </c>
      <c r="D7" s="616" t="s">
        <v>280</v>
      </c>
    </row>
    <row r="8" spans="1:11">
      <c r="A8" s="139"/>
      <c r="B8" s="139"/>
      <c r="C8" s="140" t="s">
        <v>281</v>
      </c>
      <c r="D8" s="140"/>
    </row>
    <row r="9" spans="1:11">
      <c r="A9" s="98">
        <v>1.1000000000000001</v>
      </c>
      <c r="B9" s="117">
        <v>1020</v>
      </c>
      <c r="C9" s="252" t="s">
        <v>282</v>
      </c>
      <c r="D9" s="816"/>
    </row>
    <row r="10" spans="1:11">
      <c r="A10" s="99">
        <v>1.2</v>
      </c>
      <c r="B10" s="110">
        <v>1030</v>
      </c>
      <c r="C10" s="253" t="s">
        <v>283</v>
      </c>
      <c r="D10" s="816"/>
    </row>
    <row r="11" spans="1:11">
      <c r="A11" s="99">
        <v>1.3</v>
      </c>
      <c r="B11" s="110">
        <v>1040</v>
      </c>
      <c r="C11" s="253" t="s">
        <v>284</v>
      </c>
      <c r="D11" s="816"/>
    </row>
    <row r="12" spans="1:11" ht="15" thickBot="1">
      <c r="A12" s="99">
        <v>1.4</v>
      </c>
      <c r="B12" s="110">
        <v>1050</v>
      </c>
      <c r="C12" s="100" t="s">
        <v>285</v>
      </c>
      <c r="D12" s="816"/>
    </row>
    <row r="13" spans="1:11" ht="15" thickBot="1">
      <c r="A13" s="70" t="s">
        <v>286</v>
      </c>
      <c r="B13" s="118">
        <v>1010</v>
      </c>
      <c r="C13" s="71" t="s">
        <v>287</v>
      </c>
      <c r="D13" s="819">
        <f>SUM(D9:D12)</f>
        <v>0</v>
      </c>
    </row>
    <row r="14" spans="1:11">
      <c r="A14" s="139"/>
      <c r="B14" s="139"/>
      <c r="C14" s="140" t="s">
        <v>288</v>
      </c>
      <c r="D14" s="755"/>
    </row>
    <row r="15" spans="1:11">
      <c r="A15" s="99">
        <v>1.5</v>
      </c>
      <c r="B15" s="141">
        <v>1080</v>
      </c>
      <c r="C15" s="758" t="s">
        <v>289</v>
      </c>
      <c r="D15" s="817"/>
    </row>
    <row r="16" spans="1:11">
      <c r="A16" s="99">
        <v>1.6</v>
      </c>
      <c r="B16" s="141">
        <v>1100.2</v>
      </c>
      <c r="C16" s="129" t="s">
        <v>290</v>
      </c>
      <c r="D16" s="817"/>
    </row>
    <row r="17" spans="1:4">
      <c r="A17" s="99">
        <v>1.7</v>
      </c>
      <c r="B17" s="141">
        <v>1104.0999999999999</v>
      </c>
      <c r="C17" s="758" t="s">
        <v>291</v>
      </c>
      <c r="D17" s="817"/>
    </row>
    <row r="18" spans="1:4" ht="15" thickBot="1">
      <c r="A18" s="99">
        <v>1.8</v>
      </c>
      <c r="B18" s="141">
        <v>1101.2</v>
      </c>
      <c r="C18" s="758" t="s">
        <v>292</v>
      </c>
      <c r="D18" s="817"/>
    </row>
    <row r="19" spans="1:4" ht="15" thickBot="1">
      <c r="A19" s="144">
        <v>1.9</v>
      </c>
      <c r="B19" s="141">
        <v>1140</v>
      </c>
      <c r="C19" s="566" t="s">
        <v>293</v>
      </c>
      <c r="D19" s="818"/>
    </row>
    <row r="20" spans="1:4" ht="15" thickBot="1">
      <c r="A20" s="74" t="s">
        <v>294</v>
      </c>
      <c r="B20" s="142">
        <v>1060</v>
      </c>
      <c r="C20" s="71" t="s">
        <v>295</v>
      </c>
      <c r="D20" s="819">
        <f>SUM(D15:D18)+D19</f>
        <v>0</v>
      </c>
    </row>
    <row r="21" spans="1:4">
      <c r="A21" s="143"/>
      <c r="B21" s="139"/>
      <c r="C21" s="140" t="s">
        <v>296</v>
      </c>
      <c r="D21" s="755"/>
    </row>
    <row r="22" spans="1:4">
      <c r="A22" s="144" t="s">
        <v>146</v>
      </c>
      <c r="B22" s="141">
        <v>1160</v>
      </c>
      <c r="C22" s="37" t="s">
        <v>297</v>
      </c>
      <c r="D22" s="817"/>
    </row>
    <row r="23" spans="1:4">
      <c r="A23" s="144">
        <v>1.1100000000000001</v>
      </c>
      <c r="B23" s="141">
        <v>1170</v>
      </c>
      <c r="C23" s="37" t="s">
        <v>298</v>
      </c>
      <c r="D23" s="817"/>
    </row>
    <row r="24" spans="1:4">
      <c r="A24" s="144">
        <v>1.1200000000000001</v>
      </c>
      <c r="B24" s="141">
        <v>1180</v>
      </c>
      <c r="C24" s="37" t="s">
        <v>299</v>
      </c>
      <c r="D24" s="817"/>
    </row>
    <row r="25" spans="1:4" ht="15" thickBot="1">
      <c r="A25" s="144">
        <v>1.1299999999999999</v>
      </c>
      <c r="B25" s="141">
        <v>1185</v>
      </c>
      <c r="C25" s="37" t="s">
        <v>300</v>
      </c>
      <c r="D25" s="817"/>
    </row>
    <row r="26" spans="1:4" ht="15" thickBot="1">
      <c r="A26" s="74" t="s">
        <v>301</v>
      </c>
      <c r="B26" s="118">
        <v>1150</v>
      </c>
      <c r="C26" s="71" t="s">
        <v>302</v>
      </c>
      <c r="D26" s="819">
        <f>SUM($D$22:$D$25)</f>
        <v>0</v>
      </c>
    </row>
    <row r="27" spans="1:4">
      <c r="A27" s="144">
        <v>1.1399999999999999</v>
      </c>
      <c r="B27" s="141">
        <v>1190</v>
      </c>
      <c r="C27" s="37" t="s">
        <v>303</v>
      </c>
      <c r="D27" s="817"/>
    </row>
    <row r="28" spans="1:4" ht="15" thickBot="1">
      <c r="A28" s="144">
        <v>1.1499999999999999</v>
      </c>
      <c r="B28" s="141">
        <v>1210</v>
      </c>
      <c r="C28" s="37" t="s">
        <v>304</v>
      </c>
      <c r="D28" s="817"/>
    </row>
    <row r="29" spans="1:4">
      <c r="A29" s="139"/>
      <c r="B29" s="139"/>
      <c r="C29" s="140" t="s">
        <v>305</v>
      </c>
      <c r="D29" s="755"/>
    </row>
    <row r="30" spans="1:4">
      <c r="A30" s="144">
        <v>1.1599999999999999</v>
      </c>
      <c r="B30" s="141">
        <v>1270</v>
      </c>
      <c r="C30" s="37" t="s">
        <v>306</v>
      </c>
      <c r="D30" s="817"/>
    </row>
    <row r="31" spans="1:4">
      <c r="A31" s="144">
        <v>1.17</v>
      </c>
      <c r="B31" s="141">
        <v>1280</v>
      </c>
      <c r="C31" s="37" t="s">
        <v>307</v>
      </c>
      <c r="D31" s="817"/>
    </row>
    <row r="32" spans="1:4">
      <c r="A32" s="144">
        <f t="shared" ref="A32:A33" si="0">A31+0.01</f>
        <v>1.18</v>
      </c>
      <c r="B32" s="141">
        <v>1290</v>
      </c>
      <c r="C32" s="37" t="s">
        <v>308</v>
      </c>
      <c r="D32" s="817"/>
    </row>
    <row r="33" spans="1:6">
      <c r="A33" s="144">
        <f t="shared" si="0"/>
        <v>1.19</v>
      </c>
      <c r="B33" s="141">
        <v>1295</v>
      </c>
      <c r="C33" s="37" t="s">
        <v>309</v>
      </c>
      <c r="D33" s="817"/>
    </row>
    <row r="34" spans="1:6" ht="15" thickBot="1">
      <c r="A34" s="144" t="s">
        <v>166</v>
      </c>
      <c r="B34" s="141">
        <v>1300</v>
      </c>
      <c r="C34" s="37" t="s">
        <v>310</v>
      </c>
      <c r="D34" s="817"/>
    </row>
    <row r="35" spans="1:6" ht="15" thickBot="1">
      <c r="A35" s="70" t="s">
        <v>311</v>
      </c>
      <c r="B35" s="118">
        <v>1260</v>
      </c>
      <c r="C35" s="71" t="s">
        <v>312</v>
      </c>
      <c r="D35" s="819">
        <f>SUM(D30:D34)</f>
        <v>0</v>
      </c>
    </row>
    <row r="36" spans="1:6" ht="15" thickBot="1">
      <c r="A36" s="144">
        <v>1.21</v>
      </c>
      <c r="B36" s="141">
        <v>1310</v>
      </c>
      <c r="C36" s="37" t="s">
        <v>313</v>
      </c>
      <c r="D36" s="777"/>
    </row>
    <row r="37" spans="1:6" ht="15" thickBot="1">
      <c r="A37" s="70" t="s">
        <v>314</v>
      </c>
      <c r="B37" s="118">
        <v>1005</v>
      </c>
      <c r="C37" s="71" t="s">
        <v>315</v>
      </c>
      <c r="D37" s="819">
        <f>D36+D35+D28+D27+D26+D20+D13</f>
        <v>0</v>
      </c>
    </row>
    <row r="39" spans="1:6" ht="15" thickBot="1"/>
    <row r="40" spans="1:6" s="281" customFormat="1" ht="15.95" thickBot="1">
      <c r="A40" s="1007" t="s">
        <v>52</v>
      </c>
      <c r="B40" s="1008"/>
      <c r="C40" s="1008"/>
      <c r="D40" s="1008"/>
      <c r="E40" s="1008"/>
      <c r="F40" s="1009"/>
    </row>
    <row r="41" spans="1:6" ht="15" thickBot="1">
      <c r="A41" s="254" t="s">
        <v>316</v>
      </c>
      <c r="B41" s="255"/>
      <c r="C41" s="256"/>
      <c r="D41" s="257"/>
      <c r="E41" s="257"/>
      <c r="F41" s="258"/>
    </row>
    <row r="42" spans="1:6" ht="15" thickBot="1">
      <c r="A42" s="146" t="s">
        <v>37</v>
      </c>
      <c r="B42" s="147" t="s">
        <v>195</v>
      </c>
      <c r="C42" s="259"/>
      <c r="D42" s="259" t="s">
        <v>317</v>
      </c>
      <c r="E42" s="259" t="s">
        <v>318</v>
      </c>
      <c r="F42" s="259" t="s">
        <v>319</v>
      </c>
    </row>
    <row r="43" spans="1:6" ht="29.45" thickBot="1">
      <c r="A43" s="145" t="s">
        <v>120</v>
      </c>
      <c r="B43" s="153" t="s">
        <v>279</v>
      </c>
      <c r="C43" s="148" t="s">
        <v>121</v>
      </c>
      <c r="D43" s="152" t="s">
        <v>255</v>
      </c>
      <c r="E43" s="150" t="s">
        <v>320</v>
      </c>
      <c r="F43" s="151" t="s">
        <v>321</v>
      </c>
    </row>
    <row r="44" spans="1:6" ht="15" thickBot="1">
      <c r="A44" s="144">
        <v>2.1</v>
      </c>
      <c r="B44" s="141">
        <v>1510</v>
      </c>
      <c r="C44" s="37" t="s">
        <v>322</v>
      </c>
      <c r="D44" s="817"/>
      <c r="E44" s="260"/>
      <c r="F44" s="149">
        <f>D44</f>
        <v>0</v>
      </c>
    </row>
    <row r="45" spans="1:6" ht="15" thickBot="1">
      <c r="A45" s="144">
        <f>A44+0.1</f>
        <v>2.2000000000000002</v>
      </c>
      <c r="B45" s="141">
        <v>1520</v>
      </c>
      <c r="C45" s="37" t="s">
        <v>323</v>
      </c>
      <c r="D45" s="817"/>
      <c r="E45" s="779"/>
      <c r="F45" s="107">
        <f>D45+E45</f>
        <v>0</v>
      </c>
    </row>
    <row r="46" spans="1:6" ht="15" thickBot="1">
      <c r="A46" s="144">
        <v>2.2999999999999998</v>
      </c>
      <c r="B46" s="141">
        <v>1610</v>
      </c>
      <c r="C46" s="37" t="s">
        <v>324</v>
      </c>
      <c r="D46" s="817"/>
      <c r="E46" s="779"/>
      <c r="F46" s="107">
        <f t="shared" ref="F46:F48" si="1">D46+E46</f>
        <v>0</v>
      </c>
    </row>
    <row r="47" spans="1:6" ht="15" thickBot="1">
      <c r="A47" s="144">
        <v>2.4</v>
      </c>
      <c r="B47" s="141">
        <v>1625</v>
      </c>
      <c r="C47" s="37" t="s">
        <v>325</v>
      </c>
      <c r="D47" s="817"/>
      <c r="E47" s="779"/>
      <c r="F47" s="107">
        <f t="shared" si="1"/>
        <v>0</v>
      </c>
    </row>
    <row r="48" spans="1:6" ht="15" thickBot="1">
      <c r="A48" s="144">
        <f t="shared" ref="A48:A51" si="2">A47+0.1</f>
        <v>2.5</v>
      </c>
      <c r="B48" s="141">
        <v>1630</v>
      </c>
      <c r="C48" s="37" t="s">
        <v>326</v>
      </c>
      <c r="D48" s="817"/>
      <c r="E48" s="779"/>
      <c r="F48" s="107">
        <f t="shared" si="1"/>
        <v>0</v>
      </c>
    </row>
    <row r="49" spans="1:6" ht="15" thickBot="1">
      <c r="A49" s="144">
        <f t="shared" si="2"/>
        <v>2.6</v>
      </c>
      <c r="B49" s="141">
        <v>1650</v>
      </c>
      <c r="C49" s="37" t="s">
        <v>327</v>
      </c>
      <c r="D49" s="817"/>
      <c r="E49" s="779"/>
      <c r="F49" s="107">
        <f t="shared" ref="F49:F51" si="3">D49+E49</f>
        <v>0</v>
      </c>
    </row>
    <row r="50" spans="1:6" ht="15" thickBot="1">
      <c r="A50" s="144">
        <f t="shared" si="2"/>
        <v>2.7</v>
      </c>
      <c r="B50" s="141">
        <v>1700</v>
      </c>
      <c r="C50" s="37" t="s">
        <v>328</v>
      </c>
      <c r="D50" s="817"/>
      <c r="E50" s="779"/>
      <c r="F50" s="107">
        <f t="shared" si="3"/>
        <v>0</v>
      </c>
    </row>
    <row r="51" spans="1:6" ht="15" thickBot="1">
      <c r="A51" s="144">
        <f t="shared" si="2"/>
        <v>2.8000000000000003</v>
      </c>
      <c r="B51" s="141">
        <v>1710</v>
      </c>
      <c r="C51" s="261" t="s">
        <v>329</v>
      </c>
      <c r="D51" s="817"/>
      <c r="E51" s="779"/>
      <c r="F51" s="108">
        <f t="shared" si="3"/>
        <v>0</v>
      </c>
    </row>
    <row r="52" spans="1:6" ht="15" thickBot="1">
      <c r="A52" s="70" t="s">
        <v>330</v>
      </c>
      <c r="B52" s="70" t="s">
        <v>331</v>
      </c>
      <c r="C52" s="71" t="s">
        <v>332</v>
      </c>
      <c r="D52" s="262"/>
      <c r="E52" s="778"/>
      <c r="F52" s="94">
        <f>SUM($F$44:$F$51)</f>
        <v>0</v>
      </c>
    </row>
    <row r="53" spans="1:6">
      <c r="C53" s="16"/>
    </row>
    <row r="54" spans="1:6" ht="15" thickBot="1"/>
    <row r="55" spans="1:6" s="281" customFormat="1" ht="15.6">
      <c r="A55" s="1003" t="s">
        <v>333</v>
      </c>
      <c r="B55" s="1003"/>
      <c r="C55" s="1003"/>
      <c r="D55" s="1003"/>
      <c r="E55" s="885"/>
      <c r="F55" s="885"/>
    </row>
    <row r="56" spans="1:6">
      <c r="A56" s="72" t="s">
        <v>39</v>
      </c>
      <c r="B56" s="62"/>
      <c r="C56" s="62"/>
      <c r="D56" s="62" t="s">
        <v>317</v>
      </c>
    </row>
    <row r="57" spans="1:6" ht="15" thickBot="1">
      <c r="A57" s="68" t="s">
        <v>120</v>
      </c>
      <c r="B57" s="97" t="s">
        <v>279</v>
      </c>
      <c r="C57" s="69" t="s">
        <v>121</v>
      </c>
      <c r="D57" s="69" t="s">
        <v>280</v>
      </c>
    </row>
    <row r="58" spans="1:6">
      <c r="A58" s="144">
        <v>3.1</v>
      </c>
      <c r="B58" s="141">
        <v>1910</v>
      </c>
      <c r="C58" s="37" t="s">
        <v>334</v>
      </c>
      <c r="D58" s="817"/>
    </row>
    <row r="59" spans="1:6">
      <c r="A59" s="144">
        <f>A58+0.1</f>
        <v>3.2</v>
      </c>
      <c r="B59" s="141">
        <v>1940</v>
      </c>
      <c r="C59" s="37" t="s">
        <v>335</v>
      </c>
      <c r="D59" s="817"/>
    </row>
    <row r="60" spans="1:6">
      <c r="A60" s="144">
        <f t="shared" ref="A60:A66" si="4">A59+0.1</f>
        <v>3.3000000000000003</v>
      </c>
      <c r="B60" s="141">
        <v>1950</v>
      </c>
      <c r="C60" s="37" t="s">
        <v>336</v>
      </c>
      <c r="D60" s="817"/>
    </row>
    <row r="61" spans="1:6">
      <c r="A61" s="144">
        <f t="shared" si="4"/>
        <v>3.4000000000000004</v>
      </c>
      <c r="B61" s="141">
        <v>1960</v>
      </c>
      <c r="C61" s="37" t="s">
        <v>337</v>
      </c>
      <c r="D61" s="817"/>
    </row>
    <row r="62" spans="1:6">
      <c r="A62" s="144">
        <f t="shared" si="4"/>
        <v>3.5000000000000004</v>
      </c>
      <c r="B62" s="141">
        <v>1970</v>
      </c>
      <c r="C62" s="37" t="s">
        <v>338</v>
      </c>
      <c r="D62" s="817"/>
    </row>
    <row r="63" spans="1:6" ht="15" thickBot="1">
      <c r="A63" s="144">
        <f t="shared" si="4"/>
        <v>3.6000000000000005</v>
      </c>
      <c r="B63" s="141">
        <v>1975.1</v>
      </c>
      <c r="C63" s="37" t="s">
        <v>339</v>
      </c>
      <c r="D63" s="817"/>
    </row>
    <row r="64" spans="1:6" ht="15" thickBot="1">
      <c r="A64" s="144">
        <f t="shared" si="4"/>
        <v>3.7000000000000006</v>
      </c>
      <c r="B64" s="141">
        <v>1975.2</v>
      </c>
      <c r="C64" s="263" t="s">
        <v>340</v>
      </c>
      <c r="D64" s="801"/>
    </row>
    <row r="65" spans="1:4" ht="15" thickBot="1">
      <c r="A65" s="144">
        <f t="shared" si="4"/>
        <v>3.8000000000000007</v>
      </c>
      <c r="B65" s="141">
        <v>1975</v>
      </c>
      <c r="C65" s="263" t="s">
        <v>341</v>
      </c>
      <c r="D65" s="820">
        <f>D63+D64</f>
        <v>0</v>
      </c>
    </row>
    <row r="66" spans="1:4">
      <c r="A66" s="144">
        <f t="shared" si="4"/>
        <v>3.9000000000000008</v>
      </c>
      <c r="B66" s="141">
        <v>1979</v>
      </c>
      <c r="C66" s="37" t="s">
        <v>342</v>
      </c>
      <c r="D66" s="817"/>
    </row>
    <row r="67" spans="1:4" ht="15" thickBot="1">
      <c r="A67" s="571" t="s">
        <v>224</v>
      </c>
      <c r="B67" s="141">
        <v>1980</v>
      </c>
      <c r="C67" s="261" t="s">
        <v>343</v>
      </c>
      <c r="D67" s="817"/>
    </row>
    <row r="68" spans="1:4" ht="15" thickBot="1">
      <c r="A68" s="70" t="s">
        <v>344</v>
      </c>
      <c r="B68" s="118">
        <v>1900</v>
      </c>
      <c r="C68" s="71" t="s">
        <v>345</v>
      </c>
      <c r="D68" s="821">
        <f>SUM(D58:D62)+D65+D66+D67</f>
        <v>0</v>
      </c>
    </row>
    <row r="69" spans="1:4" ht="15" thickBot="1">
      <c r="A69" s="70" t="s">
        <v>346</v>
      </c>
      <c r="B69" s="119">
        <v>1000</v>
      </c>
      <c r="C69" s="73" t="s">
        <v>347</v>
      </c>
      <c r="D69" s="821">
        <f>SUM($D$68,$F$52,$D$37)</f>
        <v>0</v>
      </c>
    </row>
    <row r="70" spans="1:4" ht="15" thickBot="1"/>
    <row r="71" spans="1:4" s="281" customFormat="1" ht="15.6">
      <c r="A71" s="1003" t="s">
        <v>54</v>
      </c>
      <c r="B71" s="1003"/>
      <c r="C71" s="1003"/>
      <c r="D71" s="1003"/>
    </row>
    <row r="72" spans="1:4" ht="15" thickBot="1">
      <c r="A72" s="72" t="s">
        <v>45</v>
      </c>
      <c r="B72" s="97" t="s">
        <v>195</v>
      </c>
      <c r="C72" s="62"/>
      <c r="D72" s="62" t="s">
        <v>317</v>
      </c>
    </row>
    <row r="73" spans="1:4" ht="14.1" customHeight="1" thickBot="1">
      <c r="A73" s="68" t="s">
        <v>120</v>
      </c>
      <c r="B73" s="97" t="s">
        <v>279</v>
      </c>
      <c r="C73" s="69" t="s">
        <v>121</v>
      </c>
      <c r="D73" s="69" t="s">
        <v>280</v>
      </c>
    </row>
    <row r="74" spans="1:4">
      <c r="A74" s="139"/>
      <c r="B74" s="139"/>
      <c r="C74" s="140" t="s">
        <v>348</v>
      </c>
      <c r="D74" s="140"/>
    </row>
    <row r="75" spans="1:4">
      <c r="A75" s="144" t="s">
        <v>349</v>
      </c>
      <c r="B75" s="141">
        <v>2020</v>
      </c>
      <c r="C75" s="253" t="s">
        <v>350</v>
      </c>
      <c r="D75" s="817"/>
    </row>
    <row r="76" spans="1:4">
      <c r="A76" s="144">
        <f>A75+0.1</f>
        <v>4.1999999999999993</v>
      </c>
      <c r="B76" s="141">
        <v>2030</v>
      </c>
      <c r="C76" s="253" t="s">
        <v>351</v>
      </c>
      <c r="D76" s="817"/>
    </row>
    <row r="77" spans="1:4" ht="15" thickBot="1">
      <c r="A77" s="144">
        <f t="shared" ref="A77:A85" si="5">A76+0.1</f>
        <v>4.2999999999999989</v>
      </c>
      <c r="B77" s="141">
        <v>2047</v>
      </c>
      <c r="C77" s="264" t="s">
        <v>352</v>
      </c>
      <c r="D77" s="817"/>
    </row>
    <row r="78" spans="1:4" ht="15" thickBot="1">
      <c r="A78" s="70" t="s">
        <v>353</v>
      </c>
      <c r="B78" s="118">
        <v>2010</v>
      </c>
      <c r="C78" s="71" t="s">
        <v>354</v>
      </c>
      <c r="D78" s="821">
        <f>SUM(D75:D77)</f>
        <v>0</v>
      </c>
    </row>
    <row r="79" spans="1:4" ht="15" thickBot="1">
      <c r="A79" s="154">
        <f>A77+0.1</f>
        <v>4.3999999999999986</v>
      </c>
      <c r="B79" s="155">
        <v>2050</v>
      </c>
      <c r="C79" s="253" t="s">
        <v>355</v>
      </c>
      <c r="D79" s="817"/>
    </row>
    <row r="80" spans="1:4">
      <c r="A80" s="139"/>
      <c r="B80" s="139"/>
      <c r="C80" s="140" t="s">
        <v>356</v>
      </c>
      <c r="D80" s="822"/>
    </row>
    <row r="81" spans="1:4">
      <c r="A81" s="144">
        <f>A79+0.1</f>
        <v>4.4999999999999982</v>
      </c>
      <c r="B81" s="141">
        <v>2110</v>
      </c>
      <c r="C81" s="253" t="s">
        <v>357</v>
      </c>
      <c r="D81" s="817"/>
    </row>
    <row r="82" spans="1:4">
      <c r="A82" s="144">
        <f t="shared" si="5"/>
        <v>4.5999999999999979</v>
      </c>
      <c r="B82" s="141">
        <v>2120</v>
      </c>
      <c r="C82" s="253" t="s">
        <v>358</v>
      </c>
      <c r="D82" s="817"/>
    </row>
    <row r="83" spans="1:4">
      <c r="A83" s="144">
        <v>4.7</v>
      </c>
      <c r="B83" s="141">
        <v>2130</v>
      </c>
      <c r="C83" s="253" t="s">
        <v>359</v>
      </c>
      <c r="D83" s="817"/>
    </row>
    <row r="84" spans="1:4">
      <c r="A84" s="144">
        <f t="shared" si="5"/>
        <v>4.8</v>
      </c>
      <c r="B84" s="141">
        <v>2140</v>
      </c>
      <c r="C84" s="253" t="s">
        <v>328</v>
      </c>
      <c r="D84" s="817"/>
    </row>
    <row r="85" spans="1:4">
      <c r="A85" s="144">
        <f t="shared" si="5"/>
        <v>4.8999999999999995</v>
      </c>
      <c r="B85" s="141">
        <v>2150</v>
      </c>
      <c r="C85" s="253" t="s">
        <v>360</v>
      </c>
      <c r="D85" s="817"/>
    </row>
    <row r="86" spans="1:4" ht="15" thickBot="1">
      <c r="A86" s="144" t="s">
        <v>361</v>
      </c>
      <c r="B86" s="141">
        <v>2160</v>
      </c>
      <c r="C86" s="253" t="s">
        <v>362</v>
      </c>
      <c r="D86" s="817"/>
    </row>
    <row r="87" spans="1:4" ht="15" thickBot="1">
      <c r="A87" s="70" t="s">
        <v>363</v>
      </c>
      <c r="B87" s="118">
        <v>2100</v>
      </c>
      <c r="C87" s="71" t="s">
        <v>364</v>
      </c>
      <c r="D87" s="821">
        <f>SUM(D81:D86)</f>
        <v>0</v>
      </c>
    </row>
    <row r="88" spans="1:4">
      <c r="A88" s="139"/>
      <c r="B88" s="139"/>
      <c r="C88" s="140" t="s">
        <v>365</v>
      </c>
      <c r="D88" s="822"/>
    </row>
    <row r="89" spans="1:4">
      <c r="A89" s="144">
        <v>4.1100000000000003</v>
      </c>
      <c r="B89" s="141">
        <v>2190</v>
      </c>
      <c r="C89" s="253" t="s">
        <v>366</v>
      </c>
      <c r="D89" s="817"/>
    </row>
    <row r="90" spans="1:4">
      <c r="A90" s="144">
        <v>4.12</v>
      </c>
      <c r="B90" s="141">
        <v>2200</v>
      </c>
      <c r="C90" s="253" t="s">
        <v>367</v>
      </c>
      <c r="D90" s="817"/>
    </row>
    <row r="91" spans="1:4">
      <c r="A91" s="144">
        <v>4.13</v>
      </c>
      <c r="B91" s="141">
        <v>2210</v>
      </c>
      <c r="C91" s="253" t="s">
        <v>368</v>
      </c>
      <c r="D91" s="817"/>
    </row>
    <row r="92" spans="1:4" ht="15" thickBot="1">
      <c r="A92" s="144">
        <v>4.1399999999999997</v>
      </c>
      <c r="B92" s="141">
        <v>2220</v>
      </c>
      <c r="C92" s="253" t="s">
        <v>369</v>
      </c>
      <c r="D92" s="817"/>
    </row>
    <row r="93" spans="1:4" ht="15" thickBot="1">
      <c r="A93" s="70" t="s">
        <v>370</v>
      </c>
      <c r="B93" s="118">
        <v>2180</v>
      </c>
      <c r="C93" s="71" t="s">
        <v>371</v>
      </c>
      <c r="D93" s="821">
        <f>SUM(D89:D92)</f>
        <v>0</v>
      </c>
    </row>
    <row r="94" spans="1:4">
      <c r="A94" s="139"/>
      <c r="B94" s="139"/>
      <c r="C94" s="140" t="s">
        <v>372</v>
      </c>
      <c r="D94" s="822"/>
    </row>
    <row r="95" spans="1:4">
      <c r="A95" s="144">
        <v>4.1500000000000004</v>
      </c>
      <c r="B95" s="141">
        <v>2260</v>
      </c>
      <c r="C95" s="253" t="s">
        <v>373</v>
      </c>
      <c r="D95" s="817"/>
    </row>
    <row r="96" spans="1:4">
      <c r="A96" s="144">
        <v>4.16</v>
      </c>
      <c r="B96" s="141">
        <v>2270</v>
      </c>
      <c r="C96" s="253" t="s">
        <v>374</v>
      </c>
      <c r="D96" s="817"/>
    </row>
    <row r="97" spans="1:4" ht="15" thickBot="1">
      <c r="A97" s="144">
        <v>4.17</v>
      </c>
      <c r="B97" s="141">
        <v>2290</v>
      </c>
      <c r="C97" s="253" t="s">
        <v>372</v>
      </c>
      <c r="D97" s="817"/>
    </row>
    <row r="98" spans="1:4" ht="15" thickBot="1">
      <c r="A98" s="70" t="s">
        <v>375</v>
      </c>
      <c r="B98" s="118">
        <v>2250</v>
      </c>
      <c r="C98" s="71" t="s">
        <v>376</v>
      </c>
      <c r="D98" s="94">
        <f>SUM(D95:D97)</f>
        <v>0</v>
      </c>
    </row>
    <row r="99" spans="1:4" ht="15" thickBot="1">
      <c r="A99" s="74">
        <v>400</v>
      </c>
      <c r="B99" s="118">
        <v>2005</v>
      </c>
      <c r="C99" s="71" t="s">
        <v>377</v>
      </c>
      <c r="D99" s="94">
        <f>D98+D93+D87+D79+D78</f>
        <v>0</v>
      </c>
    </row>
    <row r="100" spans="1:4" ht="15" thickBot="1"/>
    <row r="101" spans="1:4" s="281" customFormat="1" ht="15.6">
      <c r="A101" s="1003" t="s">
        <v>55</v>
      </c>
      <c r="B101" s="1003"/>
      <c r="C101" s="1003"/>
      <c r="D101" s="1003"/>
    </row>
    <row r="102" spans="1:4" ht="15" thickBot="1">
      <c r="A102" s="72" t="s">
        <v>47</v>
      </c>
      <c r="B102" s="97" t="s">
        <v>195</v>
      </c>
      <c r="C102" s="62"/>
      <c r="D102" s="62" t="s">
        <v>317</v>
      </c>
    </row>
    <row r="103" spans="1:4" ht="15" thickBot="1">
      <c r="A103" s="68" t="s">
        <v>120</v>
      </c>
      <c r="B103" s="97" t="s">
        <v>279</v>
      </c>
      <c r="C103" s="69" t="s">
        <v>121</v>
      </c>
      <c r="D103" s="69" t="s">
        <v>280</v>
      </c>
    </row>
    <row r="104" spans="1:4">
      <c r="A104" s="139"/>
      <c r="B104" s="139"/>
      <c r="C104" s="140" t="s">
        <v>378</v>
      </c>
      <c r="D104" s="140"/>
    </row>
    <row r="105" spans="1:4">
      <c r="A105" s="95">
        <v>5.0999999999999996</v>
      </c>
      <c r="B105" s="95">
        <v>2310</v>
      </c>
      <c r="C105" s="37" t="s">
        <v>379</v>
      </c>
      <c r="D105" s="777"/>
    </row>
    <row r="106" spans="1:4" ht="15" thickBot="1">
      <c r="A106" s="96">
        <v>5.2</v>
      </c>
      <c r="B106" s="96">
        <v>2320</v>
      </c>
      <c r="C106" s="261" t="s">
        <v>380</v>
      </c>
      <c r="D106" s="777"/>
    </row>
    <row r="107" spans="1:4" ht="15" thickBot="1">
      <c r="A107" s="109">
        <v>5.0999999999999996</v>
      </c>
      <c r="B107" s="120">
        <v>2300</v>
      </c>
      <c r="C107" s="53" t="s">
        <v>381</v>
      </c>
      <c r="D107" s="94">
        <f>SUM(D105:D106)</f>
        <v>0</v>
      </c>
    </row>
    <row r="108" spans="1:4" ht="15" thickBot="1">
      <c r="A108" s="74">
        <v>500</v>
      </c>
      <c r="B108" s="74" t="s">
        <v>382</v>
      </c>
      <c r="C108" s="71" t="s">
        <v>383</v>
      </c>
      <c r="D108" s="94">
        <f>SUM(D107,D99)</f>
        <v>0</v>
      </c>
    </row>
    <row r="110" spans="1:4" ht="15" thickBot="1"/>
    <row r="111" spans="1:4" s="281" customFormat="1" ht="15.6">
      <c r="A111" s="1003" t="s">
        <v>56</v>
      </c>
      <c r="B111" s="1003"/>
      <c r="C111" s="1003"/>
      <c r="D111" s="1003"/>
    </row>
    <row r="112" spans="1:4" ht="15" thickBot="1">
      <c r="A112" s="72" t="s">
        <v>49</v>
      </c>
      <c r="B112" s="97" t="s">
        <v>195</v>
      </c>
      <c r="C112" s="62"/>
      <c r="D112" s="62" t="s">
        <v>317</v>
      </c>
    </row>
    <row r="113" spans="1:4" ht="15" thickBot="1">
      <c r="A113" s="68" t="s">
        <v>120</v>
      </c>
      <c r="B113" s="97" t="s">
        <v>279</v>
      </c>
      <c r="C113" s="69" t="s">
        <v>121</v>
      </c>
      <c r="D113" s="69" t="s">
        <v>280</v>
      </c>
    </row>
    <row r="114" spans="1:4">
      <c r="A114" s="139"/>
      <c r="B114" s="139"/>
      <c r="C114" s="140" t="s">
        <v>384</v>
      </c>
      <c r="D114" s="140"/>
    </row>
    <row r="115" spans="1:4">
      <c r="A115" s="95">
        <v>6.1</v>
      </c>
      <c r="B115" s="95">
        <v>2520</v>
      </c>
      <c r="C115" s="37" t="s">
        <v>385</v>
      </c>
      <c r="D115" s="797"/>
    </row>
    <row r="116" spans="1:4">
      <c r="A116" s="96">
        <v>6.2</v>
      </c>
      <c r="B116" s="96">
        <v>2530</v>
      </c>
      <c r="C116" s="261" t="s">
        <v>386</v>
      </c>
      <c r="D116" s="797"/>
    </row>
    <row r="117" spans="1:4">
      <c r="A117" s="95">
        <v>6.3</v>
      </c>
      <c r="B117" s="95">
        <v>2540</v>
      </c>
      <c r="C117" s="37" t="s">
        <v>387</v>
      </c>
      <c r="D117" s="798"/>
    </row>
    <row r="118" spans="1:4" ht="15" thickBot="1">
      <c r="A118" s="96">
        <v>6.4</v>
      </c>
      <c r="B118" s="96">
        <v>2550</v>
      </c>
      <c r="C118" s="261" t="s">
        <v>388</v>
      </c>
      <c r="D118" s="798"/>
    </row>
    <row r="119" spans="1:4" ht="15" thickBot="1">
      <c r="A119" s="109">
        <v>6.1</v>
      </c>
      <c r="B119" s="120">
        <v>2510</v>
      </c>
      <c r="C119" s="53" t="s">
        <v>389</v>
      </c>
      <c r="D119" s="94">
        <f>SUM(D115:D118)</f>
        <v>0</v>
      </c>
    </row>
    <row r="120" spans="1:4">
      <c r="A120" s="95">
        <v>6.5</v>
      </c>
      <c r="B120" s="95">
        <v>2620</v>
      </c>
      <c r="C120" s="37" t="s">
        <v>390</v>
      </c>
      <c r="D120" s="798"/>
    </row>
    <row r="121" spans="1:4">
      <c r="A121" s="96">
        <v>6.6</v>
      </c>
      <c r="B121" s="96">
        <v>2630</v>
      </c>
      <c r="C121" s="261" t="s">
        <v>391</v>
      </c>
      <c r="D121" s="797"/>
    </row>
    <row r="122" spans="1:4">
      <c r="A122" s="95">
        <v>6.7</v>
      </c>
      <c r="B122" s="95">
        <v>2640</v>
      </c>
      <c r="C122" s="37" t="s">
        <v>392</v>
      </c>
      <c r="D122" s="798"/>
    </row>
    <row r="123" spans="1:4" ht="15" thickBot="1">
      <c r="A123" s="96">
        <v>6.8</v>
      </c>
      <c r="B123" s="96">
        <v>2650</v>
      </c>
      <c r="C123" s="261" t="s">
        <v>393</v>
      </c>
      <c r="D123" s="797"/>
    </row>
    <row r="124" spans="1:4" ht="15" thickBot="1">
      <c r="A124" s="109">
        <v>6.2</v>
      </c>
      <c r="B124" s="120">
        <v>2610</v>
      </c>
      <c r="C124" s="53" t="s">
        <v>394</v>
      </c>
      <c r="D124" s="94">
        <f>SUM(D120:D123)</f>
        <v>0</v>
      </c>
    </row>
    <row r="125" spans="1:4" ht="15" thickBot="1">
      <c r="A125" s="74">
        <v>600</v>
      </c>
      <c r="B125" s="119">
        <v>2000</v>
      </c>
      <c r="C125" s="71" t="s">
        <v>395</v>
      </c>
      <c r="D125" s="94">
        <f>D124+D119+D108</f>
        <v>0</v>
      </c>
    </row>
    <row r="127" spans="1:4" ht="15" thickBot="1"/>
    <row r="128" spans="1:4" s="281" customFormat="1" ht="15.6">
      <c r="A128" s="1003" t="s">
        <v>396</v>
      </c>
      <c r="B128" s="1003"/>
      <c r="C128" s="1003"/>
      <c r="D128" s="1003"/>
    </row>
    <row r="129" spans="1:5" ht="15" thickBot="1">
      <c r="A129" s="72" t="s">
        <v>58</v>
      </c>
      <c r="B129" s="97" t="s">
        <v>195</v>
      </c>
      <c r="C129" s="62"/>
      <c r="D129" s="62" t="s">
        <v>317</v>
      </c>
    </row>
    <row r="130" spans="1:5" ht="15" thickBot="1">
      <c r="A130" s="68" t="s">
        <v>120</v>
      </c>
      <c r="B130" s="97" t="s">
        <v>279</v>
      </c>
      <c r="C130" s="69" t="s">
        <v>121</v>
      </c>
      <c r="D130" s="69" t="s">
        <v>280</v>
      </c>
    </row>
    <row r="131" spans="1:5" ht="15" thickBot="1">
      <c r="A131" s="70" t="s">
        <v>397</v>
      </c>
      <c r="B131" s="119">
        <v>1000</v>
      </c>
      <c r="C131" s="73" t="s">
        <v>347</v>
      </c>
      <c r="D131" s="156">
        <f>D69</f>
        <v>0</v>
      </c>
    </row>
    <row r="132" spans="1:5" ht="15" thickBot="1">
      <c r="A132" s="74">
        <v>7.2</v>
      </c>
      <c r="B132" s="119">
        <v>2000</v>
      </c>
      <c r="C132" s="71" t="s">
        <v>395</v>
      </c>
      <c r="D132" s="156">
        <f>D125</f>
        <v>0</v>
      </c>
    </row>
    <row r="133" spans="1:5" ht="15" thickBot="1">
      <c r="A133" s="74" t="s">
        <v>195</v>
      </c>
      <c r="B133" s="74" t="s">
        <v>195</v>
      </c>
      <c r="C133" s="71" t="s">
        <v>398</v>
      </c>
      <c r="D133" s="94" t="str">
        <f>IF((D131-D132)=0,"Balance Sheet Check Passed","Balance Sheet Check Failed")</f>
        <v>Balance Sheet Check Passed</v>
      </c>
    </row>
    <row r="135" spans="1:5">
      <c r="A135" s="566" t="s">
        <v>399</v>
      </c>
      <c r="B135" s="567"/>
      <c r="C135" s="567"/>
      <c r="D135" s="567"/>
      <c r="E135" s="567"/>
    </row>
    <row r="136" spans="1:5">
      <c r="A136" t="s">
        <v>24</v>
      </c>
      <c r="B136" t="s">
        <v>400</v>
      </c>
    </row>
    <row r="137" spans="1:5">
      <c r="A137" t="s">
        <v>26</v>
      </c>
      <c r="B137" t="s">
        <v>27</v>
      </c>
    </row>
  </sheetData>
  <sheetProtection algorithmName="SHA-512" hashValue="GWv6TIcDAN0zIBPNq5QjHEVSj3ABp5zCDbJh5WuUXwVz4h3cO7Ini4yb0eDgHhBcBoal1300N/IWP/ITX+q2Bw==" saltValue="RPKjzWKNRtmcCrM8lijR0Q==" spinCount="100000" sheet="1" objects="1" scenarios="1"/>
  <protectedRanges>
    <protectedRange sqref="D118" name="Range2"/>
    <protectedRange sqref="D9:D12 D15:D19 D22:D25 D27:D28 D30:D34 D36 D44:D51 E45:E51 D58:D64 D66:D67 D75:D77 D79 D81:D86 D89:D92 D95:D97 D105:D106 D115:D117 D120:D123" name="BalanceSheetRange"/>
  </protectedRanges>
  <mergeCells count="9">
    <mergeCell ref="A1:F1"/>
    <mergeCell ref="A3:F3"/>
    <mergeCell ref="A111:D111"/>
    <mergeCell ref="A128:D128"/>
    <mergeCell ref="A101:D101"/>
    <mergeCell ref="A55:D55"/>
    <mergeCell ref="A5:D5"/>
    <mergeCell ref="A71:D71"/>
    <mergeCell ref="A40:F40"/>
  </mergeCells>
  <phoneticPr fontId="27" type="noConversion"/>
  <dataValidations xWindow="960" yWindow="636" count="2">
    <dataValidation type="whole" allowBlank="1" showErrorMessage="1" errorTitle="Input Error" error="Data entry must be a whole number greater than, or equal to, zero (0)." sqref="D65:D67 D105:D106 D30:D34 D44:D51 D9:D12 D36 D22:D25 D27:D28 D58:D63 D75:D77 D79 D81:D86 D89:D92 D95:D97 D120:D123 D115:D117" xr:uid="{00000000-0002-0000-0400-000000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D19 E45:E51 D64" xr:uid="{00000000-0002-0000-0400-000001000000}">
      <formula1>0</formula1>
    </dataValidation>
  </dataValidations>
  <pageMargins left="0.25" right="0.25" top="0.75" bottom="0.75" header="0.3" footer="0.3"/>
  <pageSetup scale="69" fitToHeight="0" orientation="portrait" r:id="rId1"/>
  <rowBreaks count="2" manualBreakCount="2">
    <brk id="53" max="16383" man="1"/>
    <brk id="100" max="16383" man="1"/>
  </rowBreaks>
  <ignoredErrors>
    <ignoredError sqref="D68" formulaRange="1"/>
    <ignoredError sqref="A20:A37 A13 A52:B52 A68:A69 A75:B79 A86:B88 A93 A98 A131 D42:F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O244"/>
  <sheetViews>
    <sheetView zoomScale="70" zoomScaleNormal="70" zoomScaleSheetLayoutView="50" workbookViewId="0">
      <selection activeCell="C9" sqref="C9"/>
    </sheetView>
  </sheetViews>
  <sheetFormatPr defaultColWidth="8.85546875" defaultRowHeight="14.45"/>
  <cols>
    <col min="1" max="1" width="8.42578125" bestFit="1" customWidth="1"/>
    <col min="2" max="2" width="10.42578125" customWidth="1"/>
    <col min="3" max="3" width="86.140625" customWidth="1"/>
    <col min="4" max="4" width="15.42578125" customWidth="1"/>
    <col min="5" max="5" width="13.85546875" customWidth="1"/>
    <col min="6" max="6" width="15.42578125" customWidth="1"/>
    <col min="7" max="7" width="16.85546875" customWidth="1"/>
    <col min="8" max="8" width="21.5703125" bestFit="1" customWidth="1"/>
    <col min="9" max="9" width="45.5703125" bestFit="1" customWidth="1"/>
    <col min="10" max="10" width="28.42578125" customWidth="1"/>
    <col min="11" max="11" width="24.42578125" bestFit="1" customWidth="1"/>
    <col min="12" max="12" width="28.5703125" customWidth="1"/>
    <col min="13" max="13" width="17.42578125" customWidth="1"/>
    <col min="14" max="14" width="29.42578125" customWidth="1"/>
    <col min="15" max="15" width="13.42578125" customWidth="1"/>
  </cols>
  <sheetData>
    <row r="1" spans="1:11" s="1" customFormat="1" ht="27" customHeight="1">
      <c r="A1" s="989" t="s">
        <v>112</v>
      </c>
      <c r="B1" s="989"/>
      <c r="C1" s="989"/>
      <c r="D1" s="989"/>
      <c r="E1" s="989"/>
      <c r="F1" s="989"/>
      <c r="G1" s="989"/>
      <c r="H1" s="989"/>
      <c r="I1" s="989"/>
      <c r="J1" s="989"/>
      <c r="K1" s="157"/>
    </row>
    <row r="2" spans="1:11">
      <c r="A2" s="129"/>
      <c r="C2" s="3"/>
      <c r="E2" s="3"/>
    </row>
    <row r="3" spans="1:11" ht="18.600000000000001">
      <c r="A3" s="971" t="s">
        <v>401</v>
      </c>
      <c r="B3" s="972"/>
      <c r="C3" s="972"/>
      <c r="D3" s="972"/>
      <c r="E3" s="972"/>
      <c r="F3" s="972"/>
      <c r="G3" s="972"/>
      <c r="H3" s="972"/>
      <c r="I3" s="972"/>
      <c r="J3" s="972"/>
      <c r="K3" s="158"/>
    </row>
    <row r="5" spans="1:11" ht="18.600000000000001" customHeight="1">
      <c r="A5" s="1015" t="s">
        <v>60</v>
      </c>
      <c r="B5" s="1015"/>
      <c r="C5" s="1015"/>
      <c r="D5" s="1016"/>
    </row>
    <row r="6" spans="1:11">
      <c r="A6" s="30" t="s">
        <v>31</v>
      </c>
      <c r="B6" s="33"/>
      <c r="C6" s="33"/>
      <c r="D6" s="33">
        <v>1</v>
      </c>
    </row>
    <row r="7" spans="1:11" ht="29.1">
      <c r="A7" s="296" t="s">
        <v>120</v>
      </c>
      <c r="B7" s="296" t="s">
        <v>279</v>
      </c>
      <c r="C7" s="69" t="s">
        <v>121</v>
      </c>
      <c r="D7" s="297" t="s">
        <v>402</v>
      </c>
    </row>
    <row r="8" spans="1:11">
      <c r="A8" s="298">
        <v>1.1000000000000001</v>
      </c>
      <c r="B8" s="298">
        <v>3021.1</v>
      </c>
      <c r="C8" s="299" t="s">
        <v>403</v>
      </c>
      <c r="D8" s="300"/>
    </row>
    <row r="9" spans="1:11">
      <c r="A9" s="298">
        <v>1.2</v>
      </c>
      <c r="B9" s="298">
        <v>3022.5</v>
      </c>
      <c r="C9" s="299" t="s">
        <v>404</v>
      </c>
      <c r="D9" s="300"/>
    </row>
    <row r="10" spans="1:11">
      <c r="A10" s="298">
        <v>1.3</v>
      </c>
      <c r="B10" s="298">
        <v>3022.6</v>
      </c>
      <c r="C10" s="299" t="s">
        <v>405</v>
      </c>
      <c r="D10" s="300"/>
    </row>
    <row r="11" spans="1:11">
      <c r="A11" s="298">
        <v>1.4</v>
      </c>
      <c r="B11" s="298">
        <v>3022.7</v>
      </c>
      <c r="C11" s="299" t="s">
        <v>406</v>
      </c>
      <c r="D11" s="300"/>
    </row>
    <row r="12" spans="1:11">
      <c r="A12" s="298">
        <v>1.5</v>
      </c>
      <c r="B12" s="298">
        <v>3023.1</v>
      </c>
      <c r="C12" s="299" t="s">
        <v>407</v>
      </c>
      <c r="D12" s="300"/>
    </row>
    <row r="13" spans="1:11">
      <c r="A13" s="298">
        <v>1.6</v>
      </c>
      <c r="B13" s="298">
        <v>3023.2</v>
      </c>
      <c r="C13" s="299" t="s">
        <v>408</v>
      </c>
      <c r="D13" s="300"/>
    </row>
    <row r="14" spans="1:11">
      <c r="A14" s="298">
        <v>1.7</v>
      </c>
      <c r="B14" s="298">
        <v>3025.3</v>
      </c>
      <c r="C14" s="299" t="s">
        <v>409</v>
      </c>
      <c r="D14" s="300"/>
    </row>
    <row r="15" spans="1:11">
      <c r="A15" s="301">
        <v>1.8</v>
      </c>
      <c r="B15" s="298">
        <v>3026.2</v>
      </c>
      <c r="C15" s="302" t="s">
        <v>410</v>
      </c>
      <c r="D15" s="309"/>
    </row>
    <row r="16" spans="1:11" ht="15" thickBot="1">
      <c r="A16" s="887">
        <v>1.9</v>
      </c>
      <c r="B16" s="887"/>
      <c r="C16" s="780" t="s">
        <v>411</v>
      </c>
      <c r="D16" s="888"/>
    </row>
    <row r="17" spans="1:9" ht="15.95" thickBot="1">
      <c r="A17" s="1010" t="s">
        <v>412</v>
      </c>
      <c r="B17" s="1011"/>
      <c r="C17" s="1011"/>
      <c r="D17" s="1012"/>
      <c r="F17" s="1025" t="s">
        <v>413</v>
      </c>
      <c r="G17" s="1026"/>
      <c r="H17" s="1026"/>
      <c r="I17" s="1026"/>
    </row>
    <row r="18" spans="1:9" ht="16.350000000000001" customHeight="1" thickBot="1">
      <c r="A18" s="583">
        <v>1.1000000000000001</v>
      </c>
      <c r="B18" s="304">
        <v>3031.1</v>
      </c>
      <c r="C18" s="305" t="s">
        <v>403</v>
      </c>
      <c r="D18" s="300"/>
      <c r="F18" s="166" t="s">
        <v>414</v>
      </c>
      <c r="G18" s="167"/>
      <c r="H18" s="167"/>
      <c r="I18" s="168"/>
    </row>
    <row r="19" spans="1:9">
      <c r="A19" s="306">
        <v>1.1100000000000001</v>
      </c>
      <c r="B19" s="298">
        <v>3032.5</v>
      </c>
      <c r="C19" s="299" t="s">
        <v>415</v>
      </c>
      <c r="D19" s="300"/>
      <c r="F19" s="307" t="s">
        <v>120</v>
      </c>
      <c r="G19" s="308" t="s">
        <v>279</v>
      </c>
      <c r="H19" s="308" t="s">
        <v>416</v>
      </c>
      <c r="I19" s="308" t="s">
        <v>417</v>
      </c>
    </row>
    <row r="20" spans="1:9">
      <c r="A20" s="306">
        <f>A19+0.01</f>
        <v>1.1200000000000001</v>
      </c>
      <c r="B20" s="298">
        <v>3032.7</v>
      </c>
      <c r="C20" s="299" t="s">
        <v>418</v>
      </c>
      <c r="D20" s="300"/>
      <c r="F20" s="729" t="s">
        <v>125</v>
      </c>
      <c r="G20" s="685"/>
      <c r="H20" s="576"/>
      <c r="I20" s="309"/>
    </row>
    <row r="21" spans="1:9">
      <c r="A21" s="306">
        <f t="shared" ref="A21:A32" si="0">A20+0.01</f>
        <v>1.1300000000000001</v>
      </c>
      <c r="B21" s="298">
        <v>3033.1</v>
      </c>
      <c r="C21" s="299" t="s">
        <v>407</v>
      </c>
      <c r="D21" s="300"/>
      <c r="F21" s="729" t="s">
        <v>128</v>
      </c>
      <c r="G21" s="685"/>
      <c r="H21" s="576"/>
      <c r="I21" s="309"/>
    </row>
    <row r="22" spans="1:9" ht="15" thickBot="1">
      <c r="A22" s="306">
        <f>A21+0.01</f>
        <v>1.1400000000000001</v>
      </c>
      <c r="B22" s="301">
        <v>3033.2</v>
      </c>
      <c r="C22" s="302" t="s">
        <v>419</v>
      </c>
      <c r="D22" s="303"/>
      <c r="F22" s="729" t="s">
        <v>131</v>
      </c>
      <c r="G22" s="685"/>
      <c r="H22" s="576"/>
      <c r="I22" s="309"/>
    </row>
    <row r="23" spans="1:9" ht="15" thickBot="1">
      <c r="A23" s="889">
        <v>1.1000000000000001</v>
      </c>
      <c r="B23" s="312">
        <v>3030</v>
      </c>
      <c r="C23" s="313" t="s">
        <v>420</v>
      </c>
      <c r="D23" s="314">
        <f>SUM(D18:D22)</f>
        <v>0</v>
      </c>
      <c r="F23" s="729" t="s">
        <v>134</v>
      </c>
      <c r="G23" s="685"/>
      <c r="H23" s="576"/>
      <c r="I23" s="309"/>
    </row>
    <row r="24" spans="1:9" ht="15" thickBot="1">
      <c r="A24" s="584" t="s">
        <v>421</v>
      </c>
      <c r="B24" s="585"/>
      <c r="C24" s="585"/>
      <c r="D24" s="586"/>
      <c r="F24" s="730" t="s">
        <v>422</v>
      </c>
      <c r="G24" s="685"/>
      <c r="H24" s="612"/>
      <c r="I24" s="309"/>
    </row>
    <row r="25" spans="1:9" ht="15" thickBot="1">
      <c r="A25" s="583">
        <v>1.1499999999999999</v>
      </c>
      <c r="B25" s="304">
        <v>3120</v>
      </c>
      <c r="C25" s="305" t="s">
        <v>423</v>
      </c>
      <c r="D25" s="300"/>
      <c r="F25" s="163" t="s">
        <v>424</v>
      </c>
      <c r="G25" s="164"/>
      <c r="H25" s="53" t="s">
        <v>425</v>
      </c>
      <c r="I25" s="316">
        <f>SUM(I20:I24)</f>
        <v>0</v>
      </c>
    </row>
    <row r="26" spans="1:9">
      <c r="A26" s="306">
        <f t="shared" si="0"/>
        <v>1.1599999999999999</v>
      </c>
      <c r="B26" s="298">
        <v>3140</v>
      </c>
      <c r="C26" s="299" t="s">
        <v>426</v>
      </c>
      <c r="D26" s="300"/>
    </row>
    <row r="27" spans="1:9">
      <c r="A27" s="306">
        <f t="shared" si="0"/>
        <v>1.17</v>
      </c>
      <c r="B27" s="298">
        <v>3150</v>
      </c>
      <c r="C27" s="299" t="s">
        <v>427</v>
      </c>
      <c r="D27" s="309"/>
    </row>
    <row r="28" spans="1:9">
      <c r="A28" s="306">
        <f t="shared" si="0"/>
        <v>1.18</v>
      </c>
      <c r="B28" s="298">
        <v>3160</v>
      </c>
      <c r="C28" s="299" t="s">
        <v>428</v>
      </c>
      <c r="D28" s="300"/>
    </row>
    <row r="29" spans="1:9">
      <c r="A29" s="306">
        <f t="shared" si="0"/>
        <v>1.19</v>
      </c>
      <c r="B29" s="298">
        <v>3170</v>
      </c>
      <c r="C29" s="299" t="s">
        <v>429</v>
      </c>
      <c r="D29" s="300"/>
    </row>
    <row r="30" spans="1:9">
      <c r="A30" s="306">
        <f t="shared" si="0"/>
        <v>1.2</v>
      </c>
      <c r="B30" s="298">
        <v>3180</v>
      </c>
      <c r="C30" s="299" t="s">
        <v>430</v>
      </c>
      <c r="D30" s="300"/>
    </row>
    <row r="31" spans="1:9">
      <c r="A31" s="306">
        <f t="shared" si="0"/>
        <v>1.21</v>
      </c>
      <c r="B31" s="298">
        <v>3194</v>
      </c>
      <c r="C31" s="299" t="s">
        <v>431</v>
      </c>
      <c r="D31" s="309"/>
    </row>
    <row r="32" spans="1:9" ht="15" thickBot="1">
      <c r="A32" s="310">
        <f t="shared" si="0"/>
        <v>1.22</v>
      </c>
      <c r="B32" s="301">
        <v>3196</v>
      </c>
      <c r="C32" s="302" t="s">
        <v>432</v>
      </c>
      <c r="D32" s="309"/>
    </row>
    <row r="33" spans="1:13" ht="15" thickBot="1">
      <c r="A33" s="311">
        <v>1.2</v>
      </c>
      <c r="B33" s="317">
        <v>3130</v>
      </c>
      <c r="C33" s="318" t="s">
        <v>433</v>
      </c>
      <c r="D33" s="314">
        <f>SUM($D$25:$D$32)</f>
        <v>0</v>
      </c>
    </row>
    <row r="34" spans="1:13" ht="15" thickBot="1">
      <c r="A34" s="582">
        <v>100</v>
      </c>
      <c r="B34" s="319" t="s">
        <v>434</v>
      </c>
      <c r="C34" s="313" t="s">
        <v>435</v>
      </c>
      <c r="D34" s="314">
        <f>SUM($D$33,$D$23,$D$8:$D$16)</f>
        <v>0</v>
      </c>
    </row>
    <row r="36" spans="1:13" s="281" customFormat="1" ht="15.6">
      <c r="A36" s="245" t="s">
        <v>62</v>
      </c>
      <c r="B36" s="245"/>
      <c r="C36" s="245"/>
      <c r="D36" s="245"/>
      <c r="E36" s="245"/>
      <c r="F36" s="245"/>
      <c r="G36" s="246"/>
      <c r="H36" s="885"/>
      <c r="I36" s="885"/>
      <c r="J36" s="885"/>
      <c r="K36" s="885"/>
      <c r="L36" s="885"/>
      <c r="M36" s="885"/>
    </row>
    <row r="37" spans="1:13">
      <c r="A37" s="322" t="s">
        <v>37</v>
      </c>
      <c r="B37" s="33"/>
      <c r="C37" s="33"/>
      <c r="D37" s="33">
        <v>1</v>
      </c>
      <c r="E37" s="33">
        <v>2</v>
      </c>
      <c r="F37" s="33">
        <v>3</v>
      </c>
      <c r="G37" s="33">
        <v>4</v>
      </c>
    </row>
    <row r="38" spans="1:13" ht="58.5" thickBot="1">
      <c r="A38" s="323" t="s">
        <v>120</v>
      </c>
      <c r="B38" s="296" t="s">
        <v>279</v>
      </c>
      <c r="C38" s="324" t="s">
        <v>121</v>
      </c>
      <c r="D38" s="325" t="s">
        <v>436</v>
      </c>
      <c r="E38" s="325" t="s">
        <v>437</v>
      </c>
      <c r="F38" s="325" t="s">
        <v>438</v>
      </c>
      <c r="G38" s="325" t="s">
        <v>439</v>
      </c>
    </row>
    <row r="39" spans="1:13" ht="15" thickBot="1">
      <c r="A39" s="326" t="s">
        <v>440</v>
      </c>
      <c r="B39" s="327"/>
      <c r="C39" s="328"/>
      <c r="D39" s="209"/>
      <c r="E39" s="209"/>
      <c r="F39" s="209"/>
      <c r="G39" s="210"/>
    </row>
    <row r="40" spans="1:13" ht="15" thickBot="1">
      <c r="A40" s="329">
        <v>2.1</v>
      </c>
      <c r="B40" s="304">
        <v>4110.1000000000004</v>
      </c>
      <c r="C40" s="305" t="s">
        <v>441</v>
      </c>
      <c r="D40" s="330"/>
      <c r="E40" s="801"/>
      <c r="F40" s="331"/>
      <c r="G40" s="332">
        <f>D40+E40</f>
        <v>0</v>
      </c>
    </row>
    <row r="41" spans="1:13" ht="15" thickBot="1">
      <c r="A41" s="333">
        <f>A40+0.1</f>
        <v>2.2000000000000002</v>
      </c>
      <c r="B41" s="301">
        <v>4125.1000000000004</v>
      </c>
      <c r="C41" s="302" t="s">
        <v>442</v>
      </c>
      <c r="D41" s="334"/>
      <c r="E41" s="335"/>
      <c r="F41" s="336">
        <f>-D41</f>
        <v>0</v>
      </c>
      <c r="G41" s="337">
        <f>+D41+F41</f>
        <v>0</v>
      </c>
    </row>
    <row r="42" spans="1:13" ht="15" thickBot="1">
      <c r="A42" s="1010" t="s">
        <v>443</v>
      </c>
      <c r="B42" s="1011"/>
      <c r="C42" s="1011"/>
      <c r="D42" s="1011"/>
      <c r="E42" s="1011"/>
      <c r="F42" s="1011"/>
      <c r="G42" s="1012"/>
    </row>
    <row r="43" spans="1:13" ht="15" thickBot="1">
      <c r="A43" s="581">
        <v>2.2999999999999998</v>
      </c>
      <c r="B43" s="338">
        <v>4140.1000000000004</v>
      </c>
      <c r="C43" s="339" t="s">
        <v>444</v>
      </c>
      <c r="D43" s="340">
        <f>$M$62</f>
        <v>0</v>
      </c>
      <c r="E43" s="801"/>
      <c r="F43" s="331"/>
      <c r="G43" s="332">
        <f>D43+E43</f>
        <v>0</v>
      </c>
    </row>
    <row r="44" spans="1:13" ht="15.95" thickBot="1">
      <c r="A44" s="329">
        <v>2.4</v>
      </c>
      <c r="B44" s="298">
        <v>4150.3</v>
      </c>
      <c r="C44" s="299" t="s">
        <v>445</v>
      </c>
      <c r="D44" s="330"/>
      <c r="E44" s="801"/>
      <c r="F44" s="335"/>
      <c r="G44" s="332">
        <f>D44+E44</f>
        <v>0</v>
      </c>
      <c r="I44" s="247" t="s">
        <v>446</v>
      </c>
      <c r="J44" s="320"/>
      <c r="K44" s="320"/>
      <c r="L44" s="320"/>
      <c r="M44" s="321"/>
    </row>
    <row r="45" spans="1:13" ht="18" customHeight="1">
      <c r="A45" s="341">
        <v>2.5</v>
      </c>
      <c r="B45" s="298">
        <v>4160.3</v>
      </c>
      <c r="C45" s="299" t="s">
        <v>447</v>
      </c>
      <c r="D45" s="334"/>
      <c r="E45" s="335"/>
      <c r="F45" s="336">
        <f>-D45</f>
        <v>0</v>
      </c>
      <c r="G45" s="337">
        <f>+D45+F45</f>
        <v>0</v>
      </c>
      <c r="I45" s="296" t="s">
        <v>120</v>
      </c>
      <c r="J45" s="69" t="s">
        <v>448</v>
      </c>
      <c r="K45" s="69" t="s">
        <v>449</v>
      </c>
      <c r="L45" s="69" t="s">
        <v>450</v>
      </c>
      <c r="M45" s="69" t="s">
        <v>451</v>
      </c>
    </row>
    <row r="46" spans="1:13" ht="15" thickBot="1">
      <c r="A46" s="341">
        <f t="shared" ref="A46" si="1">A45+0.1</f>
        <v>2.6</v>
      </c>
      <c r="B46" s="301">
        <v>4160.6000000000004</v>
      </c>
      <c r="C46" s="302" t="s">
        <v>452</v>
      </c>
      <c r="D46" s="334"/>
      <c r="E46" s="335"/>
      <c r="F46" s="336">
        <f>-D46</f>
        <v>0</v>
      </c>
      <c r="G46" s="337">
        <f>+D46+F46</f>
        <v>0</v>
      </c>
      <c r="I46" s="729" t="s">
        <v>453</v>
      </c>
      <c r="J46" s="576"/>
      <c r="K46" s="576"/>
      <c r="L46" s="576"/>
      <c r="M46" s="342"/>
    </row>
    <row r="47" spans="1:13" ht="15" thickBot="1">
      <c r="A47" s="343">
        <v>2.1</v>
      </c>
      <c r="B47" s="312">
        <v>4130.1000000000004</v>
      </c>
      <c r="C47" s="313" t="s">
        <v>454</v>
      </c>
      <c r="D47" s="344">
        <f>SUM(D43:D46)</f>
        <v>0</v>
      </c>
      <c r="E47" s="344">
        <f t="shared" ref="E47:G47" si="2">SUM(E43:E46)</f>
        <v>0</v>
      </c>
      <c r="F47" s="344">
        <f>SUM(F45:F46)</f>
        <v>0</v>
      </c>
      <c r="G47" s="344">
        <f t="shared" si="2"/>
        <v>0</v>
      </c>
      <c r="I47" s="729" t="s">
        <v>455</v>
      </c>
      <c r="J47" s="576"/>
      <c r="K47" s="576"/>
      <c r="L47" s="576"/>
      <c r="M47" s="342"/>
    </row>
    <row r="48" spans="1:13" ht="15" thickBot="1">
      <c r="A48" s="345">
        <v>2.2000000000000002</v>
      </c>
      <c r="B48" s="346">
        <v>4100</v>
      </c>
      <c r="C48" s="347" t="s">
        <v>456</v>
      </c>
      <c r="D48" s="348">
        <f>D47+D41+D40</f>
        <v>0</v>
      </c>
      <c r="E48" s="348">
        <f>E47+E41+E40</f>
        <v>0</v>
      </c>
      <c r="F48" s="348">
        <f>F47+F41+F40</f>
        <v>0</v>
      </c>
      <c r="G48" s="348">
        <f>G47+G41+G40</f>
        <v>0</v>
      </c>
      <c r="I48" s="729" t="s">
        <v>457</v>
      </c>
      <c r="J48" s="576"/>
      <c r="K48" s="576"/>
      <c r="L48" s="576"/>
      <c r="M48" s="342"/>
    </row>
    <row r="49" spans="1:13" ht="15" thickBot="1">
      <c r="A49" s="1010" t="s">
        <v>458</v>
      </c>
      <c r="B49" s="1011"/>
      <c r="C49" s="1011"/>
      <c r="D49" s="1011"/>
      <c r="E49" s="1011"/>
      <c r="F49" s="1011"/>
      <c r="G49" s="1012"/>
      <c r="I49" s="729" t="s">
        <v>459</v>
      </c>
      <c r="J49" s="576"/>
      <c r="K49" s="576"/>
      <c r="L49" s="576"/>
      <c r="M49" s="342"/>
    </row>
    <row r="50" spans="1:13" ht="15" thickBot="1">
      <c r="A50" s="349">
        <v>2.7</v>
      </c>
      <c r="B50" s="338">
        <v>4250.5</v>
      </c>
      <c r="C50" s="339" t="s">
        <v>460</v>
      </c>
      <c r="D50" s="350"/>
      <c r="E50" s="801"/>
      <c r="F50" s="351"/>
      <c r="G50" s="352">
        <f>D50+E50</f>
        <v>0</v>
      </c>
      <c r="I50" s="730" t="s">
        <v>461</v>
      </c>
      <c r="J50" s="612"/>
      <c r="K50" s="612"/>
      <c r="L50" s="612"/>
      <c r="M50" s="334"/>
    </row>
    <row r="51" spans="1:13" ht="15" thickBot="1">
      <c r="A51" s="1010"/>
      <c r="B51" s="1011"/>
      <c r="C51" s="1011"/>
      <c r="D51" s="1011"/>
      <c r="E51" s="1011"/>
      <c r="F51" s="1011"/>
      <c r="G51" s="1012"/>
      <c r="I51" s="730" t="s">
        <v>462</v>
      </c>
      <c r="J51" s="612"/>
      <c r="K51" s="612"/>
      <c r="L51" s="612"/>
      <c r="M51" s="334"/>
    </row>
    <row r="52" spans="1:13" ht="15" thickBot="1">
      <c r="A52" s="329">
        <v>2.8</v>
      </c>
      <c r="B52" s="304">
        <v>4261.5</v>
      </c>
      <c r="C52" s="305" t="s">
        <v>463</v>
      </c>
      <c r="D52" s="330"/>
      <c r="E52" s="801"/>
      <c r="F52" s="331"/>
      <c r="G52" s="332">
        <f>D52+E52</f>
        <v>0</v>
      </c>
      <c r="I52" s="730" t="s">
        <v>464</v>
      </c>
      <c r="J52" s="612"/>
      <c r="K52" s="612"/>
      <c r="L52" s="612"/>
      <c r="M52" s="334"/>
    </row>
    <row r="53" spans="1:13" ht="15" thickBot="1">
      <c r="A53" s="354">
        <v>2.9</v>
      </c>
      <c r="B53" s="301">
        <v>4262.6000000000004</v>
      </c>
      <c r="C53" s="302" t="s">
        <v>465</v>
      </c>
      <c r="D53" s="334"/>
      <c r="E53" s="335"/>
      <c r="F53" s="336">
        <f>-D53</f>
        <v>0</v>
      </c>
      <c r="G53" s="337">
        <f>+D53+F53</f>
        <v>0</v>
      </c>
      <c r="I53" s="730" t="s">
        <v>466</v>
      </c>
      <c r="J53" s="612"/>
      <c r="K53" s="612"/>
      <c r="L53" s="612"/>
      <c r="M53" s="334"/>
    </row>
    <row r="54" spans="1:13" ht="15" thickBot="1">
      <c r="A54" s="345">
        <v>2.2999999999999998</v>
      </c>
      <c r="B54" s="346">
        <v>4260</v>
      </c>
      <c r="C54" s="347" t="s">
        <v>467</v>
      </c>
      <c r="D54" s="348">
        <f>D52+D53</f>
        <v>0</v>
      </c>
      <c r="E54" s="348">
        <f t="shared" ref="E54:G54" si="3">E52+E53</f>
        <v>0</v>
      </c>
      <c r="F54" s="348">
        <f t="shared" si="3"/>
        <v>0</v>
      </c>
      <c r="G54" s="348">
        <f t="shared" si="3"/>
        <v>0</v>
      </c>
      <c r="I54" s="730" t="s">
        <v>468</v>
      </c>
      <c r="J54" s="612"/>
      <c r="K54" s="612"/>
      <c r="L54" s="612"/>
      <c r="M54" s="334"/>
    </row>
    <row r="55" spans="1:13" ht="15" thickBot="1">
      <c r="A55" s="1010" t="s">
        <v>469</v>
      </c>
      <c r="B55" s="1011"/>
      <c r="C55" s="1011"/>
      <c r="D55" s="1011"/>
      <c r="E55" s="1011"/>
      <c r="F55" s="1011"/>
      <c r="G55" s="1012"/>
      <c r="I55" s="730" t="s">
        <v>470</v>
      </c>
      <c r="J55" s="612"/>
      <c r="K55" s="612"/>
      <c r="L55" s="612"/>
      <c r="M55" s="334"/>
    </row>
    <row r="56" spans="1:13" ht="15" thickBot="1">
      <c r="A56" s="355" t="s">
        <v>471</v>
      </c>
      <c r="B56" s="304">
        <v>4275.5</v>
      </c>
      <c r="C56" s="305" t="s">
        <v>472</v>
      </c>
      <c r="D56" s="330"/>
      <c r="E56" s="801"/>
      <c r="F56" s="331"/>
      <c r="G56" s="332">
        <f>D56+E56</f>
        <v>0</v>
      </c>
      <c r="I56" s="730" t="s">
        <v>473</v>
      </c>
      <c r="J56" s="612"/>
      <c r="K56" s="612"/>
      <c r="L56" s="612"/>
      <c r="M56" s="334"/>
    </row>
    <row r="57" spans="1:13" ht="15" thickBot="1">
      <c r="A57" s="323">
        <v>2.11</v>
      </c>
      <c r="B57" s="301">
        <v>4280.5</v>
      </c>
      <c r="C57" s="302" t="s">
        <v>474</v>
      </c>
      <c r="D57" s="350"/>
      <c r="E57" s="801"/>
      <c r="F57" s="357"/>
      <c r="G57" s="332">
        <f>D57+E57</f>
        <v>0</v>
      </c>
      <c r="I57" s="730" t="s">
        <v>475</v>
      </c>
      <c r="J57" s="612"/>
      <c r="K57" s="612"/>
      <c r="L57" s="612"/>
      <c r="M57" s="334"/>
    </row>
    <row r="58" spans="1:13" ht="15" thickBot="1">
      <c r="A58" s="358">
        <v>2.4</v>
      </c>
      <c r="B58" s="346">
        <v>4270.5</v>
      </c>
      <c r="C58" s="347" t="s">
        <v>476</v>
      </c>
      <c r="D58" s="348">
        <f>D56+D57</f>
        <v>0</v>
      </c>
      <c r="E58" s="348">
        <f t="shared" ref="E58:G58" si="4">E56+E57</f>
        <v>0</v>
      </c>
      <c r="F58" s="262"/>
      <c r="G58" s="348">
        <f t="shared" si="4"/>
        <v>0</v>
      </c>
      <c r="I58" s="730" t="s">
        <v>477</v>
      </c>
      <c r="J58" s="612"/>
      <c r="K58" s="612"/>
      <c r="L58" s="612"/>
      <c r="M58" s="334"/>
    </row>
    <row r="59" spans="1:13" ht="15" thickBot="1">
      <c r="A59" s="1010" t="s">
        <v>478</v>
      </c>
      <c r="B59" s="1011"/>
      <c r="C59" s="1011"/>
      <c r="D59" s="1011"/>
      <c r="E59" s="1011"/>
      <c r="F59" s="1011"/>
      <c r="G59" s="1012"/>
      <c r="I59" s="730" t="s">
        <v>479</v>
      </c>
      <c r="J59" s="612"/>
      <c r="K59" s="612"/>
      <c r="L59" s="612"/>
      <c r="M59" s="334"/>
    </row>
    <row r="60" spans="1:13" ht="15" thickBot="1">
      <c r="A60" s="359">
        <v>2.12</v>
      </c>
      <c r="B60" s="304">
        <v>4295.7</v>
      </c>
      <c r="C60" s="305" t="s">
        <v>480</v>
      </c>
      <c r="D60" s="330"/>
      <c r="E60" s="801"/>
      <c r="F60" s="331"/>
      <c r="G60" s="332">
        <f>D60+E60</f>
        <v>0</v>
      </c>
      <c r="I60" s="730" t="s">
        <v>481</v>
      </c>
      <c r="J60" s="612"/>
      <c r="K60" s="612"/>
      <c r="L60" s="612"/>
      <c r="M60" s="334"/>
    </row>
    <row r="61" spans="1:13" ht="15" thickBot="1">
      <c r="A61" s="323">
        <v>2.13</v>
      </c>
      <c r="B61" s="301">
        <v>4298.7</v>
      </c>
      <c r="C61" s="302" t="s">
        <v>482</v>
      </c>
      <c r="D61" s="334"/>
      <c r="E61" s="335"/>
      <c r="F61" s="336">
        <f>-D61</f>
        <v>0</v>
      </c>
      <c r="G61" s="337">
        <f>+D61+F61</f>
        <v>0</v>
      </c>
      <c r="I61" s="730" t="s">
        <v>483</v>
      </c>
      <c r="J61" s="612"/>
      <c r="K61" s="612"/>
      <c r="L61" s="612"/>
      <c r="M61" s="334"/>
    </row>
    <row r="62" spans="1:13" ht="15" thickBot="1">
      <c r="A62" s="345">
        <v>2.5</v>
      </c>
      <c r="B62" s="346">
        <v>4290</v>
      </c>
      <c r="C62" s="347" t="s">
        <v>484</v>
      </c>
      <c r="D62" s="348">
        <f>D60+D61</f>
        <v>0</v>
      </c>
      <c r="E62" s="348">
        <f t="shared" ref="E62:G62" si="5">E60+E61</f>
        <v>0</v>
      </c>
      <c r="F62" s="348">
        <f t="shared" si="5"/>
        <v>0</v>
      </c>
      <c r="G62" s="348">
        <f t="shared" si="5"/>
        <v>0</v>
      </c>
      <c r="I62" s="163" t="s">
        <v>485</v>
      </c>
      <c r="J62" s="353"/>
      <c r="K62" s="53" t="s">
        <v>486</v>
      </c>
      <c r="L62" s="353"/>
      <c r="M62" s="344">
        <f>SUM($M$46:$M$61)</f>
        <v>0</v>
      </c>
    </row>
    <row r="63" spans="1:13" ht="15" thickBot="1">
      <c r="A63" s="1010" t="s">
        <v>487</v>
      </c>
      <c r="B63" s="1011"/>
      <c r="C63" s="1011"/>
      <c r="D63" s="1011"/>
      <c r="E63" s="1011"/>
      <c r="F63" s="1011"/>
      <c r="G63" s="1012"/>
      <c r="I63" s="1030" t="s">
        <v>488</v>
      </c>
      <c r="J63" s="1031"/>
      <c r="K63" s="1031"/>
      <c r="L63" s="1031"/>
      <c r="M63" s="1032"/>
    </row>
    <row r="64" spans="1:13" ht="15" thickBot="1">
      <c r="A64" s="359">
        <v>2.14</v>
      </c>
      <c r="B64" s="304">
        <v>4301.7</v>
      </c>
      <c r="C64" s="305" t="s">
        <v>489</v>
      </c>
      <c r="D64" s="330"/>
      <c r="E64" s="801"/>
      <c r="F64" s="331"/>
      <c r="G64" s="332">
        <f>D64+E64</f>
        <v>0</v>
      </c>
    </row>
    <row r="65" spans="1:14" ht="15" thickBot="1">
      <c r="A65" s="323">
        <v>2.15</v>
      </c>
      <c r="B65" s="301">
        <v>4302.3</v>
      </c>
      <c r="C65" s="302" t="s">
        <v>490</v>
      </c>
      <c r="D65" s="334"/>
      <c r="E65" s="335"/>
      <c r="F65" s="336">
        <f>-D65</f>
        <v>0</v>
      </c>
      <c r="G65" s="337">
        <f>+D65+F65</f>
        <v>0</v>
      </c>
    </row>
    <row r="66" spans="1:14" ht="15" thickBot="1">
      <c r="A66" s="345">
        <v>2.6</v>
      </c>
      <c r="B66" s="346">
        <v>4300</v>
      </c>
      <c r="C66" s="347" t="s">
        <v>491</v>
      </c>
      <c r="D66" s="348">
        <f>D64+D65</f>
        <v>0</v>
      </c>
      <c r="E66" s="348">
        <f t="shared" ref="E66:G66" si="6">E64+E65</f>
        <v>0</v>
      </c>
      <c r="F66" s="348">
        <f t="shared" si="6"/>
        <v>0</v>
      </c>
      <c r="G66" s="348">
        <f t="shared" si="6"/>
        <v>0</v>
      </c>
    </row>
    <row r="67" spans="1:14" ht="15" thickBot="1">
      <c r="A67" s="1010" t="s">
        <v>492</v>
      </c>
      <c r="B67" s="1011"/>
      <c r="C67" s="1011"/>
      <c r="D67" s="1011"/>
      <c r="E67" s="1011"/>
      <c r="F67" s="1011"/>
      <c r="G67" s="1012"/>
    </row>
    <row r="68" spans="1:14" ht="15" thickBot="1">
      <c r="A68" s="359">
        <v>2.16</v>
      </c>
      <c r="B68" s="304">
        <v>4306.1000000000004</v>
      </c>
      <c r="C68" s="305" t="s">
        <v>493</v>
      </c>
      <c r="D68" s="330"/>
      <c r="E68" s="801"/>
      <c r="F68" s="331"/>
      <c r="G68" s="332">
        <f t="shared" ref="G68:G71" si="7">D68+E68</f>
        <v>0</v>
      </c>
    </row>
    <row r="69" spans="1:14" ht="15" thickBot="1">
      <c r="A69" s="360">
        <v>2.17</v>
      </c>
      <c r="B69" s="298">
        <v>4306.2</v>
      </c>
      <c r="C69" s="299" t="s">
        <v>494</v>
      </c>
      <c r="D69" s="330"/>
      <c r="E69" s="801"/>
      <c r="F69" s="361"/>
      <c r="G69" s="332">
        <f t="shared" si="7"/>
        <v>0</v>
      </c>
    </row>
    <row r="70" spans="1:14" ht="15" thickBot="1">
      <c r="A70" s="360">
        <v>2.1800000000000002</v>
      </c>
      <c r="B70" s="298">
        <v>4306.3</v>
      </c>
      <c r="C70" s="299" t="s">
        <v>495</v>
      </c>
      <c r="D70" s="330"/>
      <c r="E70" s="801"/>
      <c r="F70" s="361"/>
      <c r="G70" s="332">
        <f t="shared" si="7"/>
        <v>0</v>
      </c>
    </row>
    <row r="71" spans="1:14" ht="15" thickBot="1">
      <c r="A71" s="323">
        <v>2.19</v>
      </c>
      <c r="B71" s="301">
        <v>4306.3999999999996</v>
      </c>
      <c r="C71" s="302" t="s">
        <v>496</v>
      </c>
      <c r="D71" s="350"/>
      <c r="E71" s="801"/>
      <c r="F71" s="361"/>
      <c r="G71" s="332">
        <f t="shared" si="7"/>
        <v>0</v>
      </c>
    </row>
    <row r="72" spans="1:14" ht="15" thickBot="1">
      <c r="A72" s="345">
        <v>2.7</v>
      </c>
      <c r="B72" s="346">
        <v>4305</v>
      </c>
      <c r="C72" s="347" t="s">
        <v>497</v>
      </c>
      <c r="D72" s="348">
        <f>SUM(D68:D71)</f>
        <v>0</v>
      </c>
      <c r="E72" s="348">
        <f t="shared" ref="E72:G72" si="8">SUM(E68:E71)</f>
        <v>0</v>
      </c>
      <c r="F72" s="262"/>
      <c r="G72" s="348">
        <f t="shared" si="8"/>
        <v>0</v>
      </c>
    </row>
    <row r="73" spans="1:14" ht="15" thickBot="1">
      <c r="A73" s="1010" t="s">
        <v>264</v>
      </c>
      <c r="B73" s="1011"/>
      <c r="C73" s="1011"/>
      <c r="D73" s="1011"/>
      <c r="E73" s="1011"/>
      <c r="F73" s="1011"/>
      <c r="G73" s="1012"/>
    </row>
    <row r="74" spans="1:14" ht="15" thickBot="1">
      <c r="A74" s="355">
        <v>2.2000000000000002</v>
      </c>
      <c r="B74" s="304">
        <v>4310.1000000000004</v>
      </c>
      <c r="C74" s="305" t="s">
        <v>498</v>
      </c>
      <c r="D74" s="330"/>
      <c r="E74" s="801"/>
      <c r="F74" s="331"/>
      <c r="G74" s="332">
        <f>D74+E74</f>
        <v>0</v>
      </c>
    </row>
    <row r="75" spans="1:14" ht="15" thickBot="1">
      <c r="A75" s="360">
        <v>2.21</v>
      </c>
      <c r="B75" s="298">
        <v>4310.2</v>
      </c>
      <c r="C75" s="299" t="s">
        <v>499</v>
      </c>
      <c r="D75" s="330"/>
      <c r="E75" s="801"/>
      <c r="F75" s="361"/>
      <c r="G75" s="332">
        <f>D75+E75</f>
        <v>0</v>
      </c>
    </row>
    <row r="76" spans="1:14" ht="15" thickBot="1">
      <c r="A76" s="323">
        <v>2.2200000000000002</v>
      </c>
      <c r="B76" s="301">
        <v>4339.2</v>
      </c>
      <c r="C76" s="302" t="s">
        <v>500</v>
      </c>
      <c r="D76" s="334"/>
      <c r="E76" s="335"/>
      <c r="F76" s="336">
        <f>-D76</f>
        <v>0</v>
      </c>
      <c r="G76" s="337">
        <f>+D76+F76</f>
        <v>0</v>
      </c>
    </row>
    <row r="77" spans="1:14" ht="15" thickBot="1">
      <c r="A77" s="345">
        <v>2.8</v>
      </c>
      <c r="B77" s="346">
        <v>4310</v>
      </c>
      <c r="C77" s="347" t="s">
        <v>501</v>
      </c>
      <c r="D77" s="348">
        <f>SUM(D74:D76)</f>
        <v>0</v>
      </c>
      <c r="E77" s="348">
        <f>SUM(E74:E76)</f>
        <v>0</v>
      </c>
      <c r="F77" s="348">
        <f>SUM(F74:F76)</f>
        <v>0</v>
      </c>
      <c r="G77" s="348">
        <f>SUM(G74:G76)</f>
        <v>0</v>
      </c>
    </row>
    <row r="78" spans="1:14" ht="15" thickBot="1">
      <c r="A78" s="1010" t="s">
        <v>502</v>
      </c>
      <c r="B78" s="1011"/>
      <c r="C78" s="1011"/>
      <c r="D78" s="1011"/>
      <c r="E78" s="1011"/>
      <c r="F78" s="1011"/>
      <c r="G78" s="1012"/>
    </row>
    <row r="79" spans="1:14" ht="15" thickBot="1">
      <c r="A79" s="359">
        <v>2.23</v>
      </c>
      <c r="B79" s="304">
        <v>4350.3</v>
      </c>
      <c r="C79" s="305" t="s">
        <v>503</v>
      </c>
      <c r="D79" s="334"/>
      <c r="E79" s="361"/>
      <c r="F79" s="336">
        <f>-D79</f>
        <v>0</v>
      </c>
      <c r="G79" s="337">
        <f>+D79+F79</f>
        <v>0</v>
      </c>
    </row>
    <row r="80" spans="1:14" ht="15.95" thickBot="1">
      <c r="A80" s="323">
        <v>2.2400000000000002</v>
      </c>
      <c r="B80" s="301">
        <v>4360.3</v>
      </c>
      <c r="C80" s="302" t="s">
        <v>504</v>
      </c>
      <c r="D80" s="362">
        <f>$L$96</f>
        <v>0</v>
      </c>
      <c r="E80" s="801"/>
      <c r="F80" s="357"/>
      <c r="G80" s="337">
        <f>+D80+E80</f>
        <v>0</v>
      </c>
      <c r="I80" s="248" t="s">
        <v>505</v>
      </c>
      <c r="J80" s="363"/>
      <c r="K80" s="363"/>
      <c r="L80" s="363"/>
      <c r="M80" s="363"/>
      <c r="N80" s="364"/>
    </row>
    <row r="81" spans="1:15" ht="15" thickBot="1">
      <c r="A81" s="345">
        <v>2.9</v>
      </c>
      <c r="B81" s="346">
        <v>4340</v>
      </c>
      <c r="C81" s="347" t="s">
        <v>506</v>
      </c>
      <c r="D81" s="348">
        <f>D79+D80</f>
        <v>0</v>
      </c>
      <c r="E81" s="348">
        <f>E79+E80</f>
        <v>0</v>
      </c>
      <c r="F81" s="348">
        <f>F79+F80</f>
        <v>0</v>
      </c>
      <c r="G81" s="348">
        <f>SUM(G$79:G$80)</f>
        <v>0</v>
      </c>
      <c r="I81" s="162" t="s">
        <v>507</v>
      </c>
      <c r="J81" s="365"/>
      <c r="K81" s="365"/>
      <c r="L81" s="365"/>
      <c r="M81" s="365"/>
      <c r="N81" s="366"/>
    </row>
    <row r="82" spans="1:15" ht="29.45" thickBot="1">
      <c r="A82" s="1010" t="s">
        <v>508</v>
      </c>
      <c r="B82" s="1011"/>
      <c r="C82" s="1011"/>
      <c r="D82" s="1011"/>
      <c r="E82" s="1011"/>
      <c r="F82" s="1011"/>
      <c r="G82" s="1012"/>
      <c r="I82" s="307" t="s">
        <v>120</v>
      </c>
      <c r="J82" s="308" t="s">
        <v>509</v>
      </c>
      <c r="K82" s="308" t="s">
        <v>510</v>
      </c>
      <c r="L82" s="308" t="s">
        <v>417</v>
      </c>
      <c r="M82" s="308" t="s">
        <v>511</v>
      </c>
      <c r="N82" s="308" t="s">
        <v>512</v>
      </c>
    </row>
    <row r="83" spans="1:15">
      <c r="A83" s="359">
        <v>2.25</v>
      </c>
      <c r="B83" s="304">
        <v>4380.3</v>
      </c>
      <c r="C83" s="305" t="s">
        <v>513</v>
      </c>
      <c r="D83" s="334"/>
      <c r="E83" s="361"/>
      <c r="F83" s="336">
        <f>-D83</f>
        <v>0</v>
      </c>
      <c r="G83" s="337">
        <f>+D83+F83</f>
        <v>0</v>
      </c>
      <c r="I83" s="729" t="s">
        <v>514</v>
      </c>
      <c r="J83" s="576"/>
      <c r="K83" s="823"/>
      <c r="L83" s="342"/>
      <c r="M83" s="685"/>
      <c r="N83" s="576"/>
    </row>
    <row r="84" spans="1:15">
      <c r="A84" s="360">
        <v>2.2599999999999998</v>
      </c>
      <c r="B84" s="298">
        <v>4385.7</v>
      </c>
      <c r="C84" s="299" t="s">
        <v>515</v>
      </c>
      <c r="D84" s="334"/>
      <c r="E84" s="361"/>
      <c r="F84" s="336">
        <f>-D84</f>
        <v>0</v>
      </c>
      <c r="G84" s="337">
        <f>+D84+F84</f>
        <v>0</v>
      </c>
      <c r="I84" s="729" t="s">
        <v>516</v>
      </c>
      <c r="J84" s="576"/>
      <c r="K84" s="823"/>
      <c r="L84" s="342"/>
      <c r="M84" s="685"/>
      <c r="N84" s="576"/>
    </row>
    <row r="85" spans="1:15" ht="15" thickBot="1">
      <c r="A85" s="323">
        <v>2.27</v>
      </c>
      <c r="B85" s="301">
        <v>4390.7</v>
      </c>
      <c r="C85" s="302" t="s">
        <v>517</v>
      </c>
      <c r="D85" s="334"/>
      <c r="E85" s="361"/>
      <c r="F85" s="336">
        <f>-D85</f>
        <v>0</v>
      </c>
      <c r="G85" s="337">
        <f>+D85+F85</f>
        <v>0</v>
      </c>
      <c r="I85" s="729" t="s">
        <v>518</v>
      </c>
      <c r="J85" s="576"/>
      <c r="K85" s="823"/>
      <c r="L85" s="342"/>
      <c r="M85" s="685"/>
      <c r="N85" s="576"/>
    </row>
    <row r="86" spans="1:15" ht="15" thickBot="1">
      <c r="A86" s="367">
        <v>2.1</v>
      </c>
      <c r="B86" s="346">
        <v>4370</v>
      </c>
      <c r="C86" s="347" t="s">
        <v>519</v>
      </c>
      <c r="D86" s="348">
        <f>SUM(D83:D85)</f>
        <v>0</v>
      </c>
      <c r="E86" s="262"/>
      <c r="F86" s="348">
        <f>SUM(F83:F85)</f>
        <v>0</v>
      </c>
      <c r="G86" s="348">
        <f>SUM(G83:G85)</f>
        <v>0</v>
      </c>
      <c r="I86" s="729" t="s">
        <v>520</v>
      </c>
      <c r="J86" s="576"/>
      <c r="K86" s="823"/>
      <c r="L86" s="342"/>
      <c r="M86" s="685"/>
      <c r="N86" s="576"/>
    </row>
    <row r="87" spans="1:15" ht="17.45" customHeight="1" thickBot="1">
      <c r="A87" s="1010" t="s">
        <v>265</v>
      </c>
      <c r="B87" s="1011"/>
      <c r="C87" s="1011"/>
      <c r="D87" s="1011"/>
      <c r="E87" s="1011"/>
      <c r="F87" s="1011"/>
      <c r="G87" s="1012"/>
      <c r="I87" s="730" t="s">
        <v>521</v>
      </c>
      <c r="J87" s="612"/>
      <c r="K87" s="824"/>
      <c r="L87" s="334"/>
      <c r="M87" s="685"/>
      <c r="N87" s="576"/>
    </row>
    <row r="88" spans="1:15" ht="15" customHeight="1" thickBot="1">
      <c r="A88" s="359">
        <v>2.2799999999999998</v>
      </c>
      <c r="B88" s="304">
        <v>4411.1000000000004</v>
      </c>
      <c r="C88" s="305" t="s">
        <v>522</v>
      </c>
      <c r="D88" s="330"/>
      <c r="E88" s="801"/>
      <c r="F88" s="331"/>
      <c r="G88" s="332">
        <f t="shared" ref="G88" si="9">D88+E88</f>
        <v>0</v>
      </c>
      <c r="I88" s="163" t="s">
        <v>523</v>
      </c>
      <c r="J88" s="353"/>
      <c r="K88" s="53" t="s">
        <v>524</v>
      </c>
      <c r="L88" s="344">
        <f>SUM($L$83:$L$87)</f>
        <v>0</v>
      </c>
      <c r="M88" s="164"/>
      <c r="N88" s="164"/>
    </row>
    <row r="89" spans="1:15" ht="15" thickBot="1">
      <c r="A89" s="354">
        <v>2.29</v>
      </c>
      <c r="B89" s="301">
        <v>4411.2</v>
      </c>
      <c r="C89" s="302" t="s">
        <v>525</v>
      </c>
      <c r="D89" s="334"/>
      <c r="E89" s="361"/>
      <c r="F89" s="336">
        <f>-D89</f>
        <v>0</v>
      </c>
      <c r="G89" s="337">
        <f>+D89+F89</f>
        <v>0</v>
      </c>
      <c r="I89" s="161" t="s">
        <v>526</v>
      </c>
      <c r="J89" s="368"/>
      <c r="K89" s="161"/>
      <c r="L89" s="646"/>
      <c r="M89" s="368"/>
      <c r="N89" s="368"/>
    </row>
    <row r="90" spans="1:15" ht="15" thickBot="1">
      <c r="A90" s="367">
        <v>2.11</v>
      </c>
      <c r="B90" s="346">
        <v>4400</v>
      </c>
      <c r="C90" s="347" t="s">
        <v>527</v>
      </c>
      <c r="D90" s="348">
        <f>D88+D89</f>
        <v>0</v>
      </c>
      <c r="E90" s="348">
        <f>E88+E89</f>
        <v>0</v>
      </c>
      <c r="F90" s="348">
        <f>F88+F89</f>
        <v>0</v>
      </c>
      <c r="G90" s="348">
        <f>G88+G89</f>
        <v>0</v>
      </c>
      <c r="I90" s="307" t="s">
        <v>120</v>
      </c>
      <c r="J90" s="308" t="s">
        <v>448</v>
      </c>
      <c r="K90" s="308" t="s">
        <v>449</v>
      </c>
      <c r="L90" s="308" t="s">
        <v>263</v>
      </c>
      <c r="M90" s="308" t="s">
        <v>511</v>
      </c>
      <c r="N90" s="308" t="s">
        <v>528</v>
      </c>
      <c r="O90" s="31" t="s">
        <v>529</v>
      </c>
    </row>
    <row r="91" spans="1:15" ht="15" thickBot="1">
      <c r="A91" s="1010" t="s">
        <v>530</v>
      </c>
      <c r="B91" s="1011"/>
      <c r="C91" s="1011"/>
      <c r="D91" s="1011"/>
      <c r="E91" s="1011"/>
      <c r="F91" s="1011"/>
      <c r="G91" s="1012"/>
      <c r="I91" s="729" t="s">
        <v>531</v>
      </c>
      <c r="J91" s="576"/>
      <c r="K91" s="576"/>
      <c r="L91" s="342"/>
      <c r="M91" s="685"/>
      <c r="N91" s="576"/>
      <c r="O91" s="706"/>
    </row>
    <row r="92" spans="1:15" ht="15" thickBot="1">
      <c r="A92" s="355" t="s">
        <v>532</v>
      </c>
      <c r="B92" s="304">
        <v>4428.7</v>
      </c>
      <c r="C92" s="305" t="s">
        <v>533</v>
      </c>
      <c r="D92" s="330"/>
      <c r="E92" s="801"/>
      <c r="F92" s="331"/>
      <c r="G92" s="332">
        <f t="shared" ref="G92:G93" si="10">D92+E92</f>
        <v>0</v>
      </c>
      <c r="I92" s="729" t="s">
        <v>534</v>
      </c>
      <c r="J92" s="576"/>
      <c r="K92" s="576"/>
      <c r="L92" s="342"/>
      <c r="M92" s="685"/>
      <c r="N92" s="576"/>
      <c r="O92" s="706"/>
    </row>
    <row r="93" spans="1:15" ht="15" thickBot="1">
      <c r="A93" s="360">
        <v>2.31</v>
      </c>
      <c r="B93" s="298">
        <v>4431.7</v>
      </c>
      <c r="C93" s="299" t="s">
        <v>535</v>
      </c>
      <c r="D93" s="330"/>
      <c r="E93" s="801"/>
      <c r="F93" s="361"/>
      <c r="G93" s="332">
        <f t="shared" si="10"/>
        <v>0</v>
      </c>
      <c r="I93" s="729" t="s">
        <v>536</v>
      </c>
      <c r="J93" s="576"/>
      <c r="K93" s="576"/>
      <c r="L93" s="342"/>
      <c r="M93" s="685"/>
      <c r="N93" s="576"/>
      <c r="O93" s="706"/>
    </row>
    <row r="94" spans="1:15" ht="15" thickBot="1">
      <c r="A94" s="360">
        <v>2.3199999999999998</v>
      </c>
      <c r="B94" s="298">
        <v>4432.7</v>
      </c>
      <c r="C94" s="299" t="s">
        <v>537</v>
      </c>
      <c r="D94" s="334"/>
      <c r="E94" s="361"/>
      <c r="F94" s="336">
        <f>-D94</f>
        <v>0</v>
      </c>
      <c r="G94" s="337">
        <f>+D94+F94</f>
        <v>0</v>
      </c>
      <c r="I94" s="730" t="s">
        <v>538</v>
      </c>
      <c r="J94" s="612"/>
      <c r="K94" s="612"/>
      <c r="L94" s="334"/>
      <c r="M94" s="685"/>
      <c r="N94" s="576"/>
      <c r="O94" s="706"/>
    </row>
    <row r="95" spans="1:15" ht="15" thickBot="1">
      <c r="A95" s="360">
        <v>2.33</v>
      </c>
      <c r="B95" s="298">
        <v>4590.8</v>
      </c>
      <c r="C95" s="299" t="s">
        <v>539</v>
      </c>
      <c r="D95" s="334"/>
      <c r="E95" s="361"/>
      <c r="F95" s="336">
        <f>-D95</f>
        <v>0</v>
      </c>
      <c r="G95" s="688">
        <f>+D95+F95</f>
        <v>0</v>
      </c>
      <c r="I95" s="163" t="s">
        <v>540</v>
      </c>
      <c r="J95" s="353"/>
      <c r="K95" s="53" t="s">
        <v>524</v>
      </c>
      <c r="L95" s="344">
        <f>SUM($L$91:$L$94)</f>
        <v>0</v>
      </c>
      <c r="M95" s="164"/>
      <c r="N95" s="164"/>
      <c r="O95" s="164"/>
    </row>
    <row r="96" spans="1:15" ht="15" thickBot="1">
      <c r="A96" s="360">
        <v>2.34</v>
      </c>
      <c r="B96" s="298">
        <v>4424.1000000000004</v>
      </c>
      <c r="C96" s="299" t="s">
        <v>541</v>
      </c>
      <c r="D96" s="334"/>
      <c r="E96" s="801"/>
      <c r="F96" s="335"/>
      <c r="G96" s="332">
        <f t="shared" ref="G96:G98" si="11">D96+E96</f>
        <v>0</v>
      </c>
      <c r="I96" s="616" t="s">
        <v>542</v>
      </c>
      <c r="J96" s="369"/>
      <c r="K96" s="32" t="s">
        <v>543</v>
      </c>
      <c r="L96" s="381">
        <f>L88+L95</f>
        <v>0</v>
      </c>
    </row>
    <row r="97" spans="1:14" ht="15" thickBot="1">
      <c r="A97" s="360">
        <v>2.35</v>
      </c>
      <c r="B97" s="298">
        <v>4424.2</v>
      </c>
      <c r="C97" s="299" t="s">
        <v>544</v>
      </c>
      <c r="D97" s="334"/>
      <c r="E97" s="361"/>
      <c r="F97" s="336">
        <f>-D97</f>
        <v>0</v>
      </c>
      <c r="G97" s="688">
        <f>+D97+F97</f>
        <v>0</v>
      </c>
    </row>
    <row r="98" spans="1:14" ht="15" thickBot="1">
      <c r="A98" s="360">
        <v>2.36</v>
      </c>
      <c r="B98" s="298">
        <v>4426.1000000000004</v>
      </c>
      <c r="C98" s="299" t="s">
        <v>545</v>
      </c>
      <c r="D98" s="334"/>
      <c r="E98" s="801"/>
      <c r="F98" s="361"/>
      <c r="G98" s="332">
        <f t="shared" si="11"/>
        <v>0</v>
      </c>
      <c r="I98" s="1020" t="s">
        <v>546</v>
      </c>
      <c r="J98" s="1021"/>
      <c r="K98" s="1021"/>
      <c r="L98" s="1021"/>
      <c r="M98" s="1021"/>
      <c r="N98" s="1022"/>
    </row>
    <row r="99" spans="1:14" ht="15" thickBot="1">
      <c r="A99" s="323">
        <v>2.37</v>
      </c>
      <c r="B99" s="301">
        <v>4426.2</v>
      </c>
      <c r="C99" s="302" t="s">
        <v>547</v>
      </c>
      <c r="D99" s="334"/>
      <c r="E99" s="361"/>
      <c r="F99" s="336">
        <f>-D99</f>
        <v>0</v>
      </c>
      <c r="G99" s="337">
        <f>+D99+F99</f>
        <v>0</v>
      </c>
      <c r="I99" s="1023" t="s">
        <v>548</v>
      </c>
      <c r="J99" s="1024"/>
      <c r="K99" s="1023" t="s">
        <v>549</v>
      </c>
      <c r="L99" s="1024"/>
      <c r="M99" s="1023" t="s">
        <v>550</v>
      </c>
      <c r="N99" s="1024"/>
    </row>
    <row r="100" spans="1:14" ht="15" thickBot="1">
      <c r="A100" s="370">
        <v>2.12</v>
      </c>
      <c r="B100" s="312">
        <v>4420</v>
      </c>
      <c r="C100" s="313" t="s">
        <v>551</v>
      </c>
      <c r="D100" s="344">
        <f>SUM(D92:D99)</f>
        <v>0</v>
      </c>
      <c r="E100" s="344">
        <f>SUM(E92:E99)</f>
        <v>0</v>
      </c>
      <c r="F100" s="344">
        <f>SUM(F92:F99)</f>
        <v>0</v>
      </c>
      <c r="G100" s="344">
        <f>SUM(G92:G99)</f>
        <v>0</v>
      </c>
      <c r="I100" s="1023" t="s">
        <v>552</v>
      </c>
      <c r="J100" s="1024"/>
      <c r="K100" s="1023" t="s">
        <v>553</v>
      </c>
      <c r="L100" s="1024"/>
      <c r="M100" s="1023" t="s">
        <v>554</v>
      </c>
      <c r="N100" s="1024"/>
    </row>
    <row r="101" spans="1:14" ht="15" thickBot="1">
      <c r="A101" s="359">
        <v>2.38</v>
      </c>
      <c r="B101" s="304">
        <v>4415</v>
      </c>
      <c r="C101" s="305" t="s">
        <v>555</v>
      </c>
      <c r="D101" s="334"/>
      <c r="E101" s="335"/>
      <c r="F101" s="336">
        <f>-D101</f>
        <v>0</v>
      </c>
      <c r="G101" s="337">
        <f>+D101+F101</f>
        <v>0</v>
      </c>
      <c r="I101" s="1023" t="s">
        <v>556</v>
      </c>
      <c r="J101" s="1024"/>
      <c r="K101" s="1023" t="s">
        <v>557</v>
      </c>
      <c r="L101" s="1024"/>
      <c r="M101" s="1023" t="s">
        <v>558</v>
      </c>
      <c r="N101" s="1024"/>
    </row>
    <row r="102" spans="1:14" ht="15" customHeight="1" thickBot="1">
      <c r="A102" s="371">
        <v>2.39</v>
      </c>
      <c r="B102" s="298">
        <v>4430</v>
      </c>
      <c r="C102" s="299" t="s">
        <v>559</v>
      </c>
      <c r="D102" s="617">
        <f>'Mortgages &amp; Notes'!$J$29</f>
        <v>0</v>
      </c>
      <c r="E102" s="361"/>
      <c r="F102" s="336">
        <f>-D102</f>
        <v>0</v>
      </c>
      <c r="G102" s="337">
        <f>+D102+F102</f>
        <v>0</v>
      </c>
      <c r="J102" s="753" t="s">
        <v>560</v>
      </c>
      <c r="K102" s="1017"/>
      <c r="L102" s="1018"/>
      <c r="M102" s="1018"/>
      <c r="N102" s="1019"/>
    </row>
    <row r="103" spans="1:14" ht="15" thickBot="1">
      <c r="A103" s="354" t="s">
        <v>561</v>
      </c>
      <c r="B103" s="372">
        <v>4435</v>
      </c>
      <c r="C103" s="373" t="s">
        <v>562</v>
      </c>
      <c r="D103" s="334"/>
      <c r="E103" s="335"/>
      <c r="F103" s="336">
        <f>-D103</f>
        <v>0</v>
      </c>
      <c r="G103" s="688">
        <f>+D103+F103</f>
        <v>0</v>
      </c>
    </row>
    <row r="104" spans="1:14" ht="15" thickBot="1">
      <c r="A104" s="360">
        <v>2.41</v>
      </c>
      <c r="B104" s="374">
        <v>4443</v>
      </c>
      <c r="C104" s="375" t="s">
        <v>563</v>
      </c>
      <c r="D104" s="648">
        <f>$K$111</f>
        <v>0</v>
      </c>
      <c r="E104" s="801"/>
      <c r="F104" s="361"/>
      <c r="G104" s="332">
        <f t="shared" ref="G104" si="12">D104+E104</f>
        <v>0</v>
      </c>
    </row>
    <row r="105" spans="1:14" ht="15" thickBot="1">
      <c r="A105" s="580">
        <v>2.13</v>
      </c>
      <c r="B105" s="312">
        <v>4200</v>
      </c>
      <c r="C105" s="313" t="s">
        <v>564</v>
      </c>
      <c r="D105" s="344">
        <f>D104+D103+D102+D101+D100+D90+D86+D81+D77+D72+D66+D62+D58+D54+D50</f>
        <v>0</v>
      </c>
      <c r="E105" s="344">
        <f>E104+E103+E102+E101+E100+E90+E86+E81+E77+E72+E66+E62+E58+E54++E50</f>
        <v>0</v>
      </c>
      <c r="F105" s="344">
        <f>F104+F103+F102+F101+F100+F90+F86+F81+F77+F72+F66+F62+F58+F54++F50</f>
        <v>0</v>
      </c>
      <c r="G105" s="344">
        <f>G104+G103+G102+G101+G100+G90+G86+G81+G77+G72+G66+G62+G58+G54++G50</f>
        <v>0</v>
      </c>
    </row>
    <row r="106" spans="1:14" ht="15.95" thickBot="1">
      <c r="A106" s="359">
        <v>2.42</v>
      </c>
      <c r="B106" s="304">
        <v>4510.8</v>
      </c>
      <c r="C106" s="305" t="s">
        <v>565</v>
      </c>
      <c r="D106" s="334"/>
      <c r="E106" s="335"/>
      <c r="F106" s="336">
        <f t="shared" ref="F106:F116" si="13">-D106</f>
        <v>0</v>
      </c>
      <c r="G106" s="337">
        <f t="shared" ref="G106:G116" si="14">+D106+F106</f>
        <v>0</v>
      </c>
      <c r="I106" s="248" t="s">
        <v>566</v>
      </c>
      <c r="J106" s="363"/>
      <c r="K106" s="364"/>
    </row>
    <row r="107" spans="1:14" ht="15" thickBot="1">
      <c r="A107" s="360">
        <v>2.4300000000000002</v>
      </c>
      <c r="B107" s="298">
        <v>4515.8</v>
      </c>
      <c r="C107" s="299" t="s">
        <v>567</v>
      </c>
      <c r="D107" s="334"/>
      <c r="E107" s="335"/>
      <c r="F107" s="336">
        <f t="shared" si="13"/>
        <v>0</v>
      </c>
      <c r="G107" s="337">
        <f t="shared" si="14"/>
        <v>0</v>
      </c>
      <c r="I107" s="376" t="s">
        <v>120</v>
      </c>
      <c r="J107" s="377" t="s">
        <v>121</v>
      </c>
      <c r="K107" s="377" t="s">
        <v>417</v>
      </c>
    </row>
    <row r="108" spans="1:14">
      <c r="A108" s="360">
        <v>2.44</v>
      </c>
      <c r="B108" s="298">
        <v>4520.8</v>
      </c>
      <c r="C108" s="579" t="s">
        <v>568</v>
      </c>
      <c r="D108" s="618">
        <f>'Mortgages &amp; Notes'!$U$17</f>
        <v>0</v>
      </c>
      <c r="E108" s="335"/>
      <c r="F108" s="336">
        <f t="shared" si="13"/>
        <v>0</v>
      </c>
      <c r="G108" s="337">
        <f t="shared" si="14"/>
        <v>0</v>
      </c>
      <c r="I108" s="731" t="s">
        <v>569</v>
      </c>
      <c r="J108" s="647"/>
      <c r="K108" s="300"/>
    </row>
    <row r="109" spans="1:14">
      <c r="A109" s="359">
        <v>2.4500000000000002</v>
      </c>
      <c r="B109" s="304">
        <v>4535.8</v>
      </c>
      <c r="C109" s="305" t="s">
        <v>570</v>
      </c>
      <c r="D109" s="617">
        <f>'HCF-2 RH'!$D$94</f>
        <v>0</v>
      </c>
      <c r="E109" s="335"/>
      <c r="F109" s="336">
        <f t="shared" si="13"/>
        <v>0</v>
      </c>
      <c r="G109" s="337">
        <f t="shared" si="14"/>
        <v>0</v>
      </c>
      <c r="I109" s="729" t="s">
        <v>571</v>
      </c>
      <c r="J109" s="576"/>
      <c r="K109" s="309"/>
    </row>
    <row r="110" spans="1:14" ht="15" thickBot="1">
      <c r="A110" s="360">
        <v>2.46</v>
      </c>
      <c r="B110" s="298">
        <v>4538.8</v>
      </c>
      <c r="C110" s="378" t="s">
        <v>572</v>
      </c>
      <c r="D110" s="379">
        <f>$K$119</f>
        <v>0</v>
      </c>
      <c r="E110" s="335"/>
      <c r="F110" s="336">
        <f t="shared" si="13"/>
        <v>0</v>
      </c>
      <c r="G110" s="337">
        <f t="shared" si="14"/>
        <v>0</v>
      </c>
      <c r="I110" s="730" t="s">
        <v>573</v>
      </c>
      <c r="J110" s="612"/>
      <c r="K110" s="309"/>
    </row>
    <row r="111" spans="1:14" ht="15" thickBot="1">
      <c r="A111" s="371">
        <v>2.4700000000000002</v>
      </c>
      <c r="B111" s="298">
        <v>4550.8</v>
      </c>
      <c r="C111" s="299" t="s">
        <v>574</v>
      </c>
      <c r="D111" s="334"/>
      <c r="E111" s="335"/>
      <c r="F111" s="336">
        <f t="shared" si="13"/>
        <v>0</v>
      </c>
      <c r="G111" s="337">
        <f t="shared" si="14"/>
        <v>0</v>
      </c>
      <c r="I111" s="732" t="s">
        <v>575</v>
      </c>
      <c r="J111" s="165" t="s">
        <v>270</v>
      </c>
      <c r="K111" s="316">
        <f>SUM($K$108:$K$110)</f>
        <v>0</v>
      </c>
    </row>
    <row r="112" spans="1:14" ht="15" thickBot="1">
      <c r="A112" s="360">
        <v>2.48</v>
      </c>
      <c r="B112" s="298">
        <v>4565.8</v>
      </c>
      <c r="C112" s="299" t="s">
        <v>576</v>
      </c>
      <c r="D112" s="334"/>
      <c r="E112" s="335"/>
      <c r="F112" s="336">
        <f t="shared" si="13"/>
        <v>0</v>
      </c>
      <c r="G112" s="337">
        <f t="shared" si="14"/>
        <v>0</v>
      </c>
    </row>
    <row r="113" spans="1:11" ht="15.95" thickBot="1">
      <c r="A113" s="360">
        <v>2.4900000000000002</v>
      </c>
      <c r="B113" s="298">
        <v>4567.8</v>
      </c>
      <c r="C113" s="299" t="s">
        <v>577</v>
      </c>
      <c r="D113" s="334"/>
      <c r="E113" s="335"/>
      <c r="F113" s="336">
        <f t="shared" si="13"/>
        <v>0</v>
      </c>
      <c r="G113" s="337">
        <f t="shared" si="14"/>
        <v>0</v>
      </c>
      <c r="I113" s="248" t="s">
        <v>578</v>
      </c>
      <c r="J113" s="363"/>
      <c r="K113" s="364"/>
    </row>
    <row r="114" spans="1:11" ht="15" thickBot="1">
      <c r="A114" s="371" t="s">
        <v>579</v>
      </c>
      <c r="B114" s="298">
        <v>4568.8</v>
      </c>
      <c r="C114" s="299" t="s">
        <v>580</v>
      </c>
      <c r="D114" s="334"/>
      <c r="E114" s="335"/>
      <c r="F114" s="336">
        <f t="shared" si="13"/>
        <v>0</v>
      </c>
      <c r="G114" s="337">
        <f t="shared" si="14"/>
        <v>0</v>
      </c>
      <c r="I114" s="376" t="s">
        <v>120</v>
      </c>
      <c r="J114" s="377" t="s">
        <v>121</v>
      </c>
      <c r="K114" s="377" t="s">
        <v>417</v>
      </c>
    </row>
    <row r="115" spans="1:11">
      <c r="A115" s="360">
        <v>2.5099999999999998</v>
      </c>
      <c r="B115" s="298">
        <v>4570.8</v>
      </c>
      <c r="C115" s="299" t="s">
        <v>581</v>
      </c>
      <c r="D115" s="334"/>
      <c r="E115" s="335"/>
      <c r="F115" s="336">
        <f t="shared" si="13"/>
        <v>0</v>
      </c>
      <c r="G115" s="337">
        <f t="shared" si="14"/>
        <v>0</v>
      </c>
      <c r="I115" s="731" t="s">
        <v>582</v>
      </c>
      <c r="J115" s="299" t="s">
        <v>583</v>
      </c>
      <c r="K115" s="380"/>
    </row>
    <row r="116" spans="1:11" ht="15" thickBot="1">
      <c r="A116" s="360">
        <v>2.52</v>
      </c>
      <c r="B116" s="298">
        <v>4585.8</v>
      </c>
      <c r="C116" s="299" t="s">
        <v>584</v>
      </c>
      <c r="D116" s="334"/>
      <c r="E116" s="335"/>
      <c r="F116" s="336">
        <f t="shared" si="13"/>
        <v>0</v>
      </c>
      <c r="G116" s="337">
        <f t="shared" si="14"/>
        <v>0</v>
      </c>
      <c r="I116" s="729" t="s">
        <v>585</v>
      </c>
      <c r="J116" s="576"/>
      <c r="K116" s="342"/>
    </row>
    <row r="117" spans="1:11" ht="15" thickBot="1">
      <c r="A117" s="367">
        <v>2.14</v>
      </c>
      <c r="B117" s="346">
        <v>4540</v>
      </c>
      <c r="C117" s="347" t="s">
        <v>586</v>
      </c>
      <c r="D117" s="348">
        <f>SUM(D106:D116)</f>
        <v>0</v>
      </c>
      <c r="E117" s="262"/>
      <c r="F117" s="348">
        <f>SUM(F106:F116)</f>
        <v>0</v>
      </c>
      <c r="G117" s="348">
        <f>SUM(G106:G116)</f>
        <v>0</v>
      </c>
      <c r="I117" s="729" t="s">
        <v>587</v>
      </c>
      <c r="J117" s="576"/>
      <c r="K117" s="342"/>
    </row>
    <row r="118" spans="1:11" ht="15" thickBot="1">
      <c r="A118" s="1010" t="s">
        <v>588</v>
      </c>
      <c r="B118" s="1011"/>
      <c r="C118" s="1011"/>
      <c r="D118" s="1011"/>
      <c r="E118" s="1011"/>
      <c r="F118" s="1011"/>
      <c r="G118" s="1012"/>
      <c r="I118" s="730" t="s">
        <v>589</v>
      </c>
      <c r="J118" s="612"/>
      <c r="K118" s="342"/>
    </row>
    <row r="119" spans="1:11" ht="15" thickBot="1">
      <c r="A119" s="359">
        <v>2.5299999999999998</v>
      </c>
      <c r="B119" s="304">
        <v>5105.1000000000004</v>
      </c>
      <c r="C119" s="305" t="s">
        <v>590</v>
      </c>
      <c r="D119" s="330"/>
      <c r="E119" s="801"/>
      <c r="F119" s="331"/>
      <c r="G119" s="332">
        <f t="shared" ref="G119:G123" si="15">D119+E119</f>
        <v>0</v>
      </c>
      <c r="I119" s="732" t="s">
        <v>591</v>
      </c>
      <c r="J119" s="165" t="s">
        <v>270</v>
      </c>
      <c r="K119" s="381">
        <f>SUM($K$115:$K$118)</f>
        <v>0</v>
      </c>
    </row>
    <row r="120" spans="1:11" ht="15" thickBot="1">
      <c r="A120" s="360">
        <v>2.54</v>
      </c>
      <c r="B120" s="298">
        <v>5110.3</v>
      </c>
      <c r="C120" s="299" t="s">
        <v>592</v>
      </c>
      <c r="D120" s="330"/>
      <c r="E120" s="801"/>
      <c r="F120" s="361"/>
      <c r="G120" s="332">
        <f t="shared" si="15"/>
        <v>0</v>
      </c>
    </row>
    <row r="121" spans="1:11" ht="15" thickBot="1">
      <c r="A121" s="360">
        <v>2.5499999999999998</v>
      </c>
      <c r="B121" s="298">
        <v>5115.5</v>
      </c>
      <c r="C121" s="299" t="s">
        <v>593</v>
      </c>
      <c r="D121" s="330"/>
      <c r="E121" s="801"/>
      <c r="F121" s="361"/>
      <c r="G121" s="332">
        <f t="shared" si="15"/>
        <v>0</v>
      </c>
    </row>
    <row r="122" spans="1:11" ht="15" thickBot="1">
      <c r="A122" s="360">
        <v>2.56</v>
      </c>
      <c r="B122" s="298">
        <v>5120.5</v>
      </c>
      <c r="C122" s="299" t="s">
        <v>594</v>
      </c>
      <c r="D122" s="330"/>
      <c r="E122" s="801"/>
      <c r="F122" s="361"/>
      <c r="G122" s="332">
        <f t="shared" si="15"/>
        <v>0</v>
      </c>
    </row>
    <row r="123" spans="1:11" ht="15" thickBot="1">
      <c r="A123" s="354">
        <v>2.57</v>
      </c>
      <c r="B123" s="301">
        <v>5130.7</v>
      </c>
      <c r="C123" s="302" t="s">
        <v>595</v>
      </c>
      <c r="D123" s="350"/>
      <c r="E123" s="801"/>
      <c r="F123" s="357"/>
      <c r="G123" s="332">
        <f t="shared" si="15"/>
        <v>0</v>
      </c>
    </row>
    <row r="124" spans="1:11" ht="15" thickBot="1">
      <c r="A124" s="367">
        <v>2.15</v>
      </c>
      <c r="B124" s="346">
        <v>5100</v>
      </c>
      <c r="C124" s="347" t="s">
        <v>596</v>
      </c>
      <c r="D124" s="348">
        <f>SUM(D119:D123)</f>
        <v>0</v>
      </c>
      <c r="E124" s="348">
        <f>SUM(E119:E123)</f>
        <v>0</v>
      </c>
      <c r="F124" s="262"/>
      <c r="G124" s="348">
        <f>SUM(G119:G123)</f>
        <v>0</v>
      </c>
    </row>
    <row r="125" spans="1:11" ht="15" thickBot="1">
      <c r="A125" s="1010" t="s">
        <v>597</v>
      </c>
      <c r="B125" s="1011"/>
      <c r="C125" s="1011"/>
      <c r="D125" s="1011"/>
      <c r="E125" s="1011"/>
      <c r="F125" s="1011"/>
      <c r="G125" s="1012"/>
    </row>
    <row r="126" spans="1:11" ht="15" thickBot="1">
      <c r="A126" s="359">
        <v>2.58</v>
      </c>
      <c r="B126" s="304">
        <v>5205.1000000000004</v>
      </c>
      <c r="C126" s="305" t="s">
        <v>598</v>
      </c>
      <c r="D126" s="330"/>
      <c r="E126" s="801"/>
      <c r="F126" s="331"/>
      <c r="G126" s="332">
        <f>D126+E126</f>
        <v>0</v>
      </c>
    </row>
    <row r="127" spans="1:11" ht="15" thickBot="1">
      <c r="A127" s="360">
        <v>2.59</v>
      </c>
      <c r="B127" s="298">
        <v>5220.5</v>
      </c>
      <c r="C127" s="299" t="s">
        <v>599</v>
      </c>
      <c r="D127" s="330"/>
      <c r="E127" s="801"/>
      <c r="F127" s="361"/>
      <c r="G127" s="332">
        <f t="shared" ref="G127:G131" si="16">D127+E127</f>
        <v>0</v>
      </c>
    </row>
    <row r="128" spans="1:11" ht="15" thickBot="1">
      <c r="A128" s="371" t="s">
        <v>600</v>
      </c>
      <c r="B128" s="298">
        <v>5221.3</v>
      </c>
      <c r="C128" s="299" t="s">
        <v>601</v>
      </c>
      <c r="D128" s="330"/>
      <c r="E128" s="801"/>
      <c r="F128" s="361"/>
      <c r="G128" s="332">
        <f t="shared" si="16"/>
        <v>0</v>
      </c>
    </row>
    <row r="129" spans="1:7" ht="15" thickBot="1">
      <c r="A129" s="360">
        <v>2.61</v>
      </c>
      <c r="B129" s="298">
        <v>5231.1000000000004</v>
      </c>
      <c r="C129" s="299" t="s">
        <v>602</v>
      </c>
      <c r="D129" s="330"/>
      <c r="E129" s="801"/>
      <c r="F129" s="361"/>
      <c r="G129" s="332">
        <f t="shared" si="16"/>
        <v>0</v>
      </c>
    </row>
    <row r="130" spans="1:7" ht="15" thickBot="1">
      <c r="A130" s="360">
        <v>2.62</v>
      </c>
      <c r="B130" s="298">
        <v>5233.3</v>
      </c>
      <c r="C130" s="299" t="s">
        <v>603</v>
      </c>
      <c r="D130" s="330"/>
      <c r="E130" s="801"/>
      <c r="F130" s="361"/>
      <c r="G130" s="332">
        <f t="shared" si="16"/>
        <v>0</v>
      </c>
    </row>
    <row r="131" spans="1:7" ht="15" thickBot="1">
      <c r="A131" s="323">
        <v>2.63</v>
      </c>
      <c r="B131" s="301">
        <v>5235.5</v>
      </c>
      <c r="C131" s="302" t="s">
        <v>604</v>
      </c>
      <c r="D131" s="330"/>
      <c r="E131" s="801"/>
      <c r="F131" s="361"/>
      <c r="G131" s="332">
        <f t="shared" si="16"/>
        <v>0</v>
      </c>
    </row>
    <row r="132" spans="1:7" ht="15" thickBot="1">
      <c r="A132" s="382" t="s">
        <v>605</v>
      </c>
      <c r="B132" s="312">
        <v>5200</v>
      </c>
      <c r="C132" s="313" t="s">
        <v>606</v>
      </c>
      <c r="D132" s="344">
        <f>SUM(D126:D131)</f>
        <v>0</v>
      </c>
      <c r="E132" s="344">
        <f>SUM(E126:E131)</f>
        <v>0</v>
      </c>
      <c r="F132" s="262"/>
      <c r="G132" s="344">
        <f>SUM(G126:G131)</f>
        <v>0</v>
      </c>
    </row>
    <row r="133" spans="1:7" ht="15" thickBot="1">
      <c r="A133" s="1036" t="s">
        <v>607</v>
      </c>
      <c r="B133" s="1037"/>
      <c r="C133" s="1037"/>
      <c r="D133" s="1037"/>
      <c r="E133" s="1037"/>
      <c r="F133" s="1037"/>
      <c r="G133" s="1038"/>
    </row>
    <row r="134" spans="1:7" ht="15" thickBot="1">
      <c r="A134" s="359">
        <v>2.64</v>
      </c>
      <c r="B134" s="304">
        <v>5310.1</v>
      </c>
      <c r="C134" s="305" t="s">
        <v>608</v>
      </c>
      <c r="D134" s="330"/>
      <c r="E134" s="801"/>
      <c r="F134" s="361"/>
      <c r="G134" s="332">
        <f t="shared" ref="G134" si="17">D134+E134</f>
        <v>0</v>
      </c>
    </row>
    <row r="135" spans="1:7" ht="15" thickBot="1">
      <c r="A135" s="360">
        <v>2.65</v>
      </c>
      <c r="B135" s="298">
        <v>5320.3</v>
      </c>
      <c r="C135" s="299" t="s">
        <v>609</v>
      </c>
      <c r="D135" s="330"/>
      <c r="E135" s="801"/>
      <c r="F135" s="361"/>
      <c r="G135" s="332">
        <f t="shared" ref="G135:G137" si="18">D135+E135</f>
        <v>0</v>
      </c>
    </row>
    <row r="136" spans="1:7" ht="15" thickBot="1">
      <c r="A136" s="360">
        <v>2.66</v>
      </c>
      <c r="B136" s="298">
        <v>5330.5</v>
      </c>
      <c r="C136" s="299" t="s">
        <v>610</v>
      </c>
      <c r="D136" s="330"/>
      <c r="E136" s="801"/>
      <c r="F136" s="361"/>
      <c r="G136" s="332">
        <f t="shared" si="18"/>
        <v>0</v>
      </c>
    </row>
    <row r="137" spans="1:7" ht="15" thickBot="1">
      <c r="A137" s="323">
        <v>2.67</v>
      </c>
      <c r="B137" s="301">
        <v>5340.5</v>
      </c>
      <c r="C137" s="302" t="s">
        <v>611</v>
      </c>
      <c r="D137" s="330"/>
      <c r="E137" s="801"/>
      <c r="F137" s="361"/>
      <c r="G137" s="332">
        <f t="shared" si="18"/>
        <v>0</v>
      </c>
    </row>
    <row r="138" spans="1:7" ht="15" thickBot="1">
      <c r="A138" s="383" t="s">
        <v>612</v>
      </c>
      <c r="B138" s="346">
        <v>5300</v>
      </c>
      <c r="C138" s="347" t="s">
        <v>613</v>
      </c>
      <c r="D138" s="348">
        <f>SUM(D134:D137)</f>
        <v>0</v>
      </c>
      <c r="E138" s="348">
        <f>SUM(E134:E137)</f>
        <v>0</v>
      </c>
      <c r="F138" s="262"/>
      <c r="G138" s="348">
        <f>SUM(G134:G137)</f>
        <v>0</v>
      </c>
    </row>
    <row r="139" spans="1:7" ht="15" thickBot="1">
      <c r="A139" s="1010" t="s">
        <v>614</v>
      </c>
      <c r="B139" s="1011"/>
      <c r="C139" s="1011"/>
      <c r="D139" s="1011"/>
      <c r="E139" s="1011"/>
      <c r="F139" s="1011"/>
      <c r="G139" s="1012"/>
    </row>
    <row r="140" spans="1:7" ht="15" thickBot="1">
      <c r="A140" s="359">
        <v>2.68</v>
      </c>
      <c r="B140" s="304">
        <v>5410.1</v>
      </c>
      <c r="C140" s="305" t="s">
        <v>615</v>
      </c>
      <c r="D140" s="330"/>
      <c r="E140" s="802"/>
      <c r="F140" s="331"/>
      <c r="G140" s="332">
        <f t="shared" ref="G140" si="19">D140+E140</f>
        <v>0</v>
      </c>
    </row>
    <row r="141" spans="1:7" ht="15" thickBot="1">
      <c r="A141" s="360">
        <v>2.69</v>
      </c>
      <c r="B141" s="298">
        <v>5415.3</v>
      </c>
      <c r="C141" s="299" t="s">
        <v>616</v>
      </c>
      <c r="D141" s="330"/>
      <c r="E141" s="802"/>
      <c r="F141" s="361"/>
      <c r="G141" s="332">
        <f t="shared" ref="G141:G142" si="20">D141+E141</f>
        <v>0</v>
      </c>
    </row>
    <row r="142" spans="1:7" ht="15" thickBot="1">
      <c r="A142" s="354" t="s">
        <v>617</v>
      </c>
      <c r="B142" s="301">
        <v>5420.5</v>
      </c>
      <c r="C142" s="302" t="s">
        <v>618</v>
      </c>
      <c r="D142" s="330"/>
      <c r="E142" s="802"/>
      <c r="F142" s="361"/>
      <c r="G142" s="332">
        <f t="shared" si="20"/>
        <v>0</v>
      </c>
    </row>
    <row r="143" spans="1:7" ht="15" thickBot="1">
      <c r="A143" s="383" t="s">
        <v>619</v>
      </c>
      <c r="B143" s="346">
        <v>5400</v>
      </c>
      <c r="C143" s="347" t="s">
        <v>620</v>
      </c>
      <c r="D143" s="348">
        <f>SUM(D140:D142)</f>
        <v>0</v>
      </c>
      <c r="E143" s="348">
        <f>SUM(E140:E142)</f>
        <v>0</v>
      </c>
      <c r="F143" s="262"/>
      <c r="G143" s="348">
        <f>SUM(G140:G142)</f>
        <v>0</v>
      </c>
    </row>
    <row r="144" spans="1:7" ht="15" thickBot="1">
      <c r="A144" s="1033" t="s">
        <v>621</v>
      </c>
      <c r="B144" s="1034"/>
      <c r="C144" s="1034"/>
      <c r="D144" s="1034"/>
      <c r="E144" s="1034"/>
      <c r="F144" s="1034"/>
      <c r="G144" s="1035"/>
    </row>
    <row r="145" spans="1:11" ht="15" thickBot="1">
      <c r="A145" s="1033" t="s">
        <v>622</v>
      </c>
      <c r="B145" s="1034"/>
      <c r="C145" s="1034"/>
      <c r="D145" s="1034"/>
      <c r="E145" s="1034"/>
      <c r="F145" s="1034"/>
      <c r="G145" s="1035"/>
    </row>
    <row r="146" spans="1:11" ht="15" thickBot="1">
      <c r="A146" s="359">
        <v>2.71</v>
      </c>
      <c r="B146" s="304">
        <v>6030.1</v>
      </c>
      <c r="C146" s="305" t="s">
        <v>623</v>
      </c>
      <c r="D146" s="330"/>
      <c r="E146" s="803"/>
      <c r="F146" s="331"/>
      <c r="G146" s="332">
        <f t="shared" ref="G146:G147" si="21">D146+E146</f>
        <v>0</v>
      </c>
    </row>
    <row r="147" spans="1:11" ht="15" thickBot="1">
      <c r="A147" s="323">
        <v>2.72</v>
      </c>
      <c r="B147" s="301">
        <v>6035.3</v>
      </c>
      <c r="C147" s="302" t="s">
        <v>624</v>
      </c>
      <c r="D147" s="350"/>
      <c r="E147" s="804"/>
      <c r="F147" s="357"/>
      <c r="G147" s="352">
        <f t="shared" si="21"/>
        <v>0</v>
      </c>
    </row>
    <row r="148" spans="1:11" ht="15" thickBot="1">
      <c r="A148" s="1010"/>
      <c r="B148" s="1011"/>
      <c r="C148" s="1011"/>
      <c r="D148" s="1011"/>
      <c r="E148" s="1011"/>
      <c r="F148" s="1011"/>
      <c r="G148" s="1012"/>
    </row>
    <row r="149" spans="1:11" ht="15" thickBot="1">
      <c r="A149" s="359">
        <v>2.73</v>
      </c>
      <c r="B149" s="304">
        <v>6041.1</v>
      </c>
      <c r="C149" s="305" t="s">
        <v>625</v>
      </c>
      <c r="D149" s="330"/>
      <c r="E149" s="803"/>
      <c r="F149" s="331"/>
      <c r="G149" s="332">
        <f t="shared" ref="G149:G150" si="22">D149+E149</f>
        <v>0</v>
      </c>
    </row>
    <row r="150" spans="1:11" ht="15" thickBot="1">
      <c r="A150" s="323">
        <v>2.74</v>
      </c>
      <c r="B150" s="301">
        <v>6042.3</v>
      </c>
      <c r="C150" s="302" t="s">
        <v>626</v>
      </c>
      <c r="D150" s="350"/>
      <c r="E150" s="804"/>
      <c r="F150" s="357"/>
      <c r="G150" s="352">
        <f t="shared" si="22"/>
        <v>0</v>
      </c>
    </row>
    <row r="151" spans="1:11" ht="15" thickBot="1">
      <c r="A151" s="384" t="s">
        <v>627</v>
      </c>
      <c r="B151" s="327"/>
      <c r="C151" s="384" t="s">
        <v>195</v>
      </c>
      <c r="D151" s="207"/>
      <c r="E151" s="207"/>
      <c r="F151" s="207"/>
      <c r="G151" s="208"/>
    </row>
    <row r="152" spans="1:11" ht="15" thickBot="1">
      <c r="A152" s="359">
        <v>2.75</v>
      </c>
      <c r="B152" s="304">
        <v>6051.1</v>
      </c>
      <c r="C152" s="305" t="s">
        <v>628</v>
      </c>
      <c r="D152" s="330"/>
      <c r="E152" s="803"/>
      <c r="F152" s="331"/>
      <c r="G152" s="332">
        <f t="shared" ref="G152:G153" si="23">D152+E152</f>
        <v>0</v>
      </c>
    </row>
    <row r="153" spans="1:11" ht="15" thickBot="1">
      <c r="A153" s="323">
        <v>2.76</v>
      </c>
      <c r="B153" s="301">
        <v>6052.3</v>
      </c>
      <c r="C153" s="302" t="s">
        <v>629</v>
      </c>
      <c r="D153" s="330"/>
      <c r="E153" s="805"/>
      <c r="F153" s="361"/>
      <c r="G153" s="332">
        <f t="shared" si="23"/>
        <v>0</v>
      </c>
    </row>
    <row r="154" spans="1:11" ht="15" thickBot="1">
      <c r="A154" s="383" t="s">
        <v>630</v>
      </c>
      <c r="B154" s="346">
        <v>6000</v>
      </c>
      <c r="C154" s="347" t="s">
        <v>631</v>
      </c>
      <c r="D154" s="348">
        <f>D146+D147+D149+D150+D152+D153</f>
        <v>0</v>
      </c>
      <c r="E154" s="348">
        <f>E146+E147+E149+E150+E152+E153</f>
        <v>0</v>
      </c>
      <c r="F154" s="262"/>
      <c r="G154" s="348">
        <f>G146+G147+G149+G150+G152+G153</f>
        <v>0</v>
      </c>
    </row>
    <row r="155" spans="1:11" ht="15" thickBot="1">
      <c r="A155" s="1036" t="s">
        <v>632</v>
      </c>
      <c r="B155" s="1037"/>
      <c r="C155" s="1037"/>
      <c r="D155" s="1037"/>
      <c r="E155" s="1037"/>
      <c r="F155" s="1037"/>
      <c r="G155" s="1038"/>
    </row>
    <row r="156" spans="1:11" ht="15" thickBot="1">
      <c r="A156" s="359">
        <v>2.77</v>
      </c>
      <c r="B156" s="304">
        <v>6504.1</v>
      </c>
      <c r="C156" s="305" t="s">
        <v>633</v>
      </c>
      <c r="D156" s="330"/>
      <c r="E156" s="803"/>
      <c r="F156" s="331"/>
      <c r="G156" s="332">
        <f t="shared" ref="G156:G157" si="24">D156+E156</f>
        <v>0</v>
      </c>
    </row>
    <row r="157" spans="1:11" ht="15" thickBot="1">
      <c r="A157" s="323">
        <v>2.78</v>
      </c>
      <c r="B157" s="301">
        <v>6507.1</v>
      </c>
      <c r="C157" s="302" t="s">
        <v>634</v>
      </c>
      <c r="D157" s="350"/>
      <c r="E157" s="804"/>
      <c r="F157" s="357"/>
      <c r="G157" s="352">
        <f t="shared" si="24"/>
        <v>0</v>
      </c>
    </row>
    <row r="158" spans="1:11" ht="15.95" thickBot="1">
      <c r="A158" s="1010" t="s">
        <v>635</v>
      </c>
      <c r="B158" s="1011"/>
      <c r="C158" s="1011"/>
      <c r="D158" s="1011"/>
      <c r="E158" s="1011"/>
      <c r="F158" s="1011"/>
      <c r="G158" s="1012"/>
      <c r="I158" s="1027" t="s">
        <v>636</v>
      </c>
      <c r="J158" s="1028"/>
      <c r="K158" s="1029"/>
    </row>
    <row r="159" spans="1:11" ht="15" thickBot="1">
      <c r="A159" s="359">
        <v>2.79</v>
      </c>
      <c r="B159" s="304">
        <v>6514.3</v>
      </c>
      <c r="C159" s="305" t="s">
        <v>637</v>
      </c>
      <c r="D159" s="330"/>
      <c r="E159" s="803"/>
      <c r="F159" s="331"/>
      <c r="G159" s="332">
        <f t="shared" ref="G159" si="25">D159+E159</f>
        <v>0</v>
      </c>
      <c r="I159" s="296" t="s">
        <v>120</v>
      </c>
      <c r="J159" s="69" t="s">
        <v>121</v>
      </c>
      <c r="K159" s="69" t="s">
        <v>417</v>
      </c>
    </row>
    <row r="160" spans="1:11" ht="15" thickBot="1">
      <c r="A160" s="354" t="s">
        <v>638</v>
      </c>
      <c r="B160" s="301">
        <v>6515.3</v>
      </c>
      <c r="C160" s="302" t="s">
        <v>639</v>
      </c>
      <c r="D160" s="379">
        <f>$K$164</f>
        <v>0</v>
      </c>
      <c r="E160" s="805"/>
      <c r="F160" s="361"/>
      <c r="G160" s="332">
        <f t="shared" ref="G160" si="26">D160+E160</f>
        <v>0</v>
      </c>
      <c r="I160" s="729" t="s">
        <v>640</v>
      </c>
      <c r="J160" s="577"/>
      <c r="K160" s="645"/>
    </row>
    <row r="161" spans="1:11" ht="15" thickBot="1">
      <c r="A161" s="370">
        <v>2.2000000000000002</v>
      </c>
      <c r="B161" s="312">
        <v>6510</v>
      </c>
      <c r="C161" s="313" t="s">
        <v>641</v>
      </c>
      <c r="D161" s="344">
        <f>SUM(D159:D160)</f>
        <v>0</v>
      </c>
      <c r="E161" s="344">
        <f>SUM(E159:E160)</f>
        <v>0</v>
      </c>
      <c r="F161" s="262"/>
      <c r="G161" s="344">
        <f>SUM(G159:G160)</f>
        <v>0</v>
      </c>
      <c r="I161" s="729" t="s">
        <v>642</v>
      </c>
      <c r="J161" s="577"/>
      <c r="K161" s="645"/>
    </row>
    <row r="162" spans="1:11" ht="15" thickBot="1">
      <c r="A162" s="1036" t="s">
        <v>643</v>
      </c>
      <c r="B162" s="1037"/>
      <c r="C162" s="1037"/>
      <c r="D162" s="1037"/>
      <c r="E162" s="1037"/>
      <c r="F162" s="1037"/>
      <c r="G162" s="1039"/>
      <c r="I162" s="729" t="s">
        <v>644</v>
      </c>
      <c r="J162" s="577"/>
      <c r="K162" s="645"/>
    </row>
    <row r="163" spans="1:11" ht="15" thickBot="1">
      <c r="A163" s="359">
        <v>2.81</v>
      </c>
      <c r="B163" s="304">
        <v>6520.5</v>
      </c>
      <c r="C163" s="305" t="s">
        <v>645</v>
      </c>
      <c r="D163" s="334"/>
      <c r="E163" s="335"/>
      <c r="F163" s="686">
        <f>-D163</f>
        <v>0</v>
      </c>
      <c r="G163" s="687">
        <f>+D163+F163</f>
        <v>0</v>
      </c>
      <c r="I163" s="730" t="s">
        <v>646</v>
      </c>
      <c r="J163" s="719"/>
      <c r="K163" s="645"/>
    </row>
    <row r="164" spans="1:11" ht="15" thickBot="1">
      <c r="A164" s="360">
        <v>2.82</v>
      </c>
      <c r="B164" s="298">
        <v>6522.5</v>
      </c>
      <c r="C164" s="378" t="s">
        <v>647</v>
      </c>
      <c r="D164" s="342"/>
      <c r="E164" s="806"/>
      <c r="F164" s="361"/>
      <c r="G164" s="332">
        <f t="shared" ref="G164" si="27">D164+E164</f>
        <v>0</v>
      </c>
      <c r="I164" s="732" t="s">
        <v>648</v>
      </c>
      <c r="J164" s="165" t="s">
        <v>270</v>
      </c>
      <c r="K164" s="381">
        <f>SUM(K160:K163)</f>
        <v>0</v>
      </c>
    </row>
    <row r="165" spans="1:11" ht="15" thickBot="1">
      <c r="A165" s="360">
        <v>2.83</v>
      </c>
      <c r="B165" s="298">
        <v>6523.5</v>
      </c>
      <c r="C165" s="299" t="s">
        <v>649</v>
      </c>
      <c r="D165" s="334"/>
      <c r="E165" s="335"/>
      <c r="F165" s="336">
        <f>-D165</f>
        <v>0</v>
      </c>
      <c r="G165" s="337">
        <f>+D165+F165</f>
        <v>0</v>
      </c>
    </row>
    <row r="166" spans="1:11" ht="15" thickBot="1">
      <c r="A166" s="382" t="s">
        <v>650</v>
      </c>
      <c r="B166" s="312">
        <v>6520</v>
      </c>
      <c r="C166" s="313" t="s">
        <v>651</v>
      </c>
      <c r="D166" s="344">
        <f>SUM(D163:D165)</f>
        <v>0</v>
      </c>
      <c r="E166" s="344">
        <f>SUM(E163:E165)</f>
        <v>0</v>
      </c>
      <c r="F166" s="344">
        <f>SUM(F163:F165)</f>
        <v>0</v>
      </c>
      <c r="G166" s="344">
        <f>SUM(G163:G165)</f>
        <v>0</v>
      </c>
    </row>
    <row r="167" spans="1:11" ht="15" thickBot="1">
      <c r="A167" s="360">
        <v>2.84</v>
      </c>
      <c r="B167" s="298">
        <v>6530</v>
      </c>
      <c r="C167" s="299" t="s">
        <v>652</v>
      </c>
      <c r="D167" s="330"/>
      <c r="E167" s="805"/>
      <c r="F167" s="361"/>
      <c r="G167" s="332">
        <f t="shared" ref="G167:G168" si="28">D167+E167</f>
        <v>0</v>
      </c>
    </row>
    <row r="168" spans="1:11" ht="15" thickBot="1">
      <c r="A168" s="323">
        <v>2.85</v>
      </c>
      <c r="B168" s="301">
        <v>6540</v>
      </c>
      <c r="C168" s="302" t="s">
        <v>653</v>
      </c>
      <c r="D168" s="330"/>
      <c r="E168" s="805"/>
      <c r="F168" s="361"/>
      <c r="G168" s="332">
        <f t="shared" si="28"/>
        <v>0</v>
      </c>
    </row>
    <row r="169" spans="1:11" ht="15" thickBot="1">
      <c r="A169" s="382" t="s">
        <v>654</v>
      </c>
      <c r="B169" s="312">
        <v>6500</v>
      </c>
      <c r="C169" s="313" t="s">
        <v>655</v>
      </c>
      <c r="D169" s="344">
        <f>D168+D167+D166+D161+D157+D156</f>
        <v>0</v>
      </c>
      <c r="E169" s="344">
        <f t="shared" ref="E169:G169" si="29">E168+E167+E166+E161+E157+E156</f>
        <v>0</v>
      </c>
      <c r="F169" s="344">
        <f t="shared" si="29"/>
        <v>0</v>
      </c>
      <c r="G169" s="344">
        <f t="shared" si="29"/>
        <v>0</v>
      </c>
    </row>
    <row r="170" spans="1:11" ht="15" thickBot="1">
      <c r="A170" s="1010" t="s">
        <v>656</v>
      </c>
      <c r="B170" s="1011"/>
      <c r="C170" s="1011"/>
      <c r="D170" s="1011"/>
      <c r="E170" s="1011"/>
      <c r="F170" s="1011"/>
      <c r="G170" s="1012"/>
    </row>
    <row r="171" spans="1:11" ht="15" thickBot="1">
      <c r="A171" s="1010" t="s">
        <v>657</v>
      </c>
      <c r="B171" s="1011"/>
      <c r="C171" s="1011"/>
      <c r="D171" s="1011"/>
      <c r="E171" s="1011"/>
      <c r="F171" s="1011"/>
      <c r="G171" s="1012"/>
    </row>
    <row r="172" spans="1:11" ht="15" thickBot="1">
      <c r="A172" s="359">
        <v>2.86</v>
      </c>
      <c r="B172" s="304">
        <v>7011.1</v>
      </c>
      <c r="C172" s="305" t="s">
        <v>658</v>
      </c>
      <c r="D172" s="330"/>
      <c r="E172" s="803"/>
      <c r="F172" s="331"/>
      <c r="G172" s="332">
        <f t="shared" ref="G172" si="30">D172+E172</f>
        <v>0</v>
      </c>
    </row>
    <row r="173" spans="1:11">
      <c r="A173" s="360">
        <v>2.87</v>
      </c>
      <c r="B173" s="298">
        <v>7012.1</v>
      </c>
      <c r="C173" s="299" t="s">
        <v>659</v>
      </c>
      <c r="D173" s="334"/>
      <c r="E173" s="335"/>
      <c r="F173" s="336">
        <f>-D173</f>
        <v>0</v>
      </c>
      <c r="G173" s="337">
        <f>+D173+F173</f>
        <v>0</v>
      </c>
    </row>
    <row r="174" spans="1:11" ht="15" thickBot="1">
      <c r="A174" s="360">
        <v>2.88</v>
      </c>
      <c r="B174" s="298">
        <v>7012.2</v>
      </c>
      <c r="C174" s="299" t="s">
        <v>660</v>
      </c>
      <c r="D174" s="342"/>
      <c r="E174" s="335"/>
      <c r="F174" s="336">
        <f>-D174</f>
        <v>0</v>
      </c>
      <c r="G174" s="337">
        <f>+D174+F174</f>
        <v>0</v>
      </c>
    </row>
    <row r="175" spans="1:11" ht="15" thickBot="1">
      <c r="A175" s="360">
        <v>2.89</v>
      </c>
      <c r="B175" s="298">
        <v>7013.3</v>
      </c>
      <c r="C175" s="299" t="s">
        <v>661</v>
      </c>
      <c r="D175" s="330"/>
      <c r="E175" s="805"/>
      <c r="F175" s="361"/>
      <c r="G175" s="688">
        <f t="shared" ref="G175" si="31">D175+E175</f>
        <v>0</v>
      </c>
    </row>
    <row r="176" spans="1:11" ht="15" thickBot="1">
      <c r="A176" s="354" t="s">
        <v>662</v>
      </c>
      <c r="B176" s="301">
        <v>7014.3</v>
      </c>
      <c r="C176" s="302" t="s">
        <v>663</v>
      </c>
      <c r="D176" s="334"/>
      <c r="E176" s="335"/>
      <c r="F176" s="336">
        <f>-D176</f>
        <v>0</v>
      </c>
      <c r="G176" s="337">
        <f>+D176+F176</f>
        <v>0</v>
      </c>
    </row>
    <row r="177" spans="1:7" ht="15" thickBot="1">
      <c r="A177" s="382" t="s">
        <v>664</v>
      </c>
      <c r="B177" s="312">
        <v>7010</v>
      </c>
      <c r="C177" s="313" t="s">
        <v>665</v>
      </c>
      <c r="D177" s="344">
        <f>SUM(D172:D176)</f>
        <v>0</v>
      </c>
      <c r="E177" s="344">
        <f>SUM(E172:E176)</f>
        <v>0</v>
      </c>
      <c r="F177" s="344">
        <f>SUM(F172:F176)</f>
        <v>0</v>
      </c>
      <c r="G177" s="344">
        <f>SUM(G172:G176)</f>
        <v>0</v>
      </c>
    </row>
    <row r="178" spans="1:7" ht="15" thickBot="1">
      <c r="A178" s="1010" t="s">
        <v>666</v>
      </c>
      <c r="B178" s="1011"/>
      <c r="C178" s="1011"/>
      <c r="D178" s="1011"/>
      <c r="E178" s="1011"/>
      <c r="F178" s="1011"/>
      <c r="G178" s="1012"/>
    </row>
    <row r="179" spans="1:7" ht="15" thickBot="1">
      <c r="A179" s="359">
        <v>2.91</v>
      </c>
      <c r="B179" s="304">
        <v>7021.1</v>
      </c>
      <c r="C179" s="305" t="s">
        <v>667</v>
      </c>
      <c r="D179" s="330"/>
      <c r="E179" s="803"/>
      <c r="F179" s="331"/>
      <c r="G179" s="332">
        <f t="shared" ref="G179:G181" si="32">D179+E179</f>
        <v>0</v>
      </c>
    </row>
    <row r="180" spans="1:7" ht="15" thickBot="1">
      <c r="A180" s="360">
        <v>2.92</v>
      </c>
      <c r="B180" s="298">
        <v>7022.3</v>
      </c>
      <c r="C180" s="299" t="s">
        <v>668</v>
      </c>
      <c r="D180" s="330"/>
      <c r="E180" s="805"/>
      <c r="F180" s="361"/>
      <c r="G180" s="332">
        <f t="shared" si="32"/>
        <v>0</v>
      </c>
    </row>
    <row r="181" spans="1:7" ht="15" thickBot="1">
      <c r="A181" s="360">
        <v>2.93</v>
      </c>
      <c r="B181" s="298">
        <v>7023.5</v>
      </c>
      <c r="C181" s="299" t="s">
        <v>669</v>
      </c>
      <c r="D181" s="330"/>
      <c r="E181" s="805"/>
      <c r="F181" s="361"/>
      <c r="G181" s="332">
        <f t="shared" si="32"/>
        <v>0</v>
      </c>
    </row>
    <row r="182" spans="1:7" ht="15" thickBot="1">
      <c r="A182" s="524">
        <v>2.94</v>
      </c>
      <c r="B182" s="385">
        <v>7024.8</v>
      </c>
      <c r="C182" s="386" t="s">
        <v>670</v>
      </c>
      <c r="D182" s="334"/>
      <c r="E182" s="335"/>
      <c r="F182" s="336">
        <f>-D182</f>
        <v>0</v>
      </c>
      <c r="G182" s="337">
        <f>+D182+F182</f>
        <v>0</v>
      </c>
    </row>
    <row r="183" spans="1:7" ht="15" thickBot="1">
      <c r="A183" s="525" t="s">
        <v>671</v>
      </c>
      <c r="B183" s="312">
        <v>7020</v>
      </c>
      <c r="C183" s="313" t="s">
        <v>672</v>
      </c>
      <c r="D183" s="344">
        <f>SUM(D179:D182)</f>
        <v>0</v>
      </c>
      <c r="E183" s="344">
        <f t="shared" ref="E183:G183" si="33">SUM(E179:E182)</f>
        <v>0</v>
      </c>
      <c r="F183" s="344">
        <f t="shared" si="33"/>
        <v>0</v>
      </c>
      <c r="G183" s="344">
        <f t="shared" si="33"/>
        <v>0</v>
      </c>
    </row>
    <row r="184" spans="1:7" ht="15" thickBot="1">
      <c r="A184" s="367">
        <v>2.25</v>
      </c>
      <c r="B184" s="346">
        <v>7000</v>
      </c>
      <c r="C184" s="347" t="s">
        <v>673</v>
      </c>
      <c r="D184" s="348">
        <f>D177+D183</f>
        <v>0</v>
      </c>
      <c r="E184" s="348">
        <f t="shared" ref="E184:G184" si="34">E177+E183</f>
        <v>0</v>
      </c>
      <c r="F184" s="348">
        <f t="shared" si="34"/>
        <v>0</v>
      </c>
      <c r="G184" s="348">
        <f t="shared" si="34"/>
        <v>0</v>
      </c>
    </row>
    <row r="185" spans="1:7" ht="15" thickBot="1">
      <c r="A185" s="1010" t="s">
        <v>674</v>
      </c>
      <c r="B185" s="1011"/>
      <c r="C185" s="1011"/>
      <c r="D185" s="1011"/>
      <c r="E185" s="1011"/>
      <c r="F185" s="1011"/>
      <c r="G185" s="1012"/>
    </row>
    <row r="186" spans="1:7">
      <c r="A186" s="359">
        <v>2.95</v>
      </c>
      <c r="B186" s="304">
        <v>8010</v>
      </c>
      <c r="C186" s="305" t="s">
        <v>675</v>
      </c>
      <c r="D186" s="334"/>
      <c r="E186" s="335"/>
      <c r="F186" s="336">
        <f t="shared" ref="F186:F192" si="35">-D186</f>
        <v>0</v>
      </c>
      <c r="G186" s="337">
        <f t="shared" ref="G186:G192" si="36">+D186+F186</f>
        <v>0</v>
      </c>
    </row>
    <row r="187" spans="1:7">
      <c r="A187" s="360">
        <v>2.96</v>
      </c>
      <c r="B187" s="298">
        <v>8015</v>
      </c>
      <c r="C187" s="299" t="s">
        <v>676</v>
      </c>
      <c r="D187" s="334"/>
      <c r="E187" s="335"/>
      <c r="F187" s="336">
        <f t="shared" si="35"/>
        <v>0</v>
      </c>
      <c r="G187" s="337">
        <f t="shared" si="36"/>
        <v>0</v>
      </c>
    </row>
    <row r="188" spans="1:7">
      <c r="A188" s="360">
        <v>2.97</v>
      </c>
      <c r="B188" s="298">
        <v>8025.5</v>
      </c>
      <c r="C188" s="299" t="s">
        <v>677</v>
      </c>
      <c r="D188" s="334"/>
      <c r="E188" s="335"/>
      <c r="F188" s="336">
        <f t="shared" si="35"/>
        <v>0</v>
      </c>
      <c r="G188" s="337">
        <f t="shared" si="36"/>
        <v>0</v>
      </c>
    </row>
    <row r="189" spans="1:7">
      <c r="A189" s="360">
        <v>2.98</v>
      </c>
      <c r="B189" s="298">
        <v>8027.7</v>
      </c>
      <c r="C189" s="299" t="s">
        <v>678</v>
      </c>
      <c r="D189" s="334"/>
      <c r="E189" s="335"/>
      <c r="F189" s="336">
        <f t="shared" si="35"/>
        <v>0</v>
      </c>
      <c r="G189" s="337">
        <f t="shared" si="36"/>
        <v>0</v>
      </c>
    </row>
    <row r="190" spans="1:7">
      <c r="A190" s="360">
        <v>2.99</v>
      </c>
      <c r="B190" s="298">
        <v>8030</v>
      </c>
      <c r="C190" s="299" t="s">
        <v>679</v>
      </c>
      <c r="D190" s="334"/>
      <c r="E190" s="335"/>
      <c r="F190" s="336">
        <f t="shared" si="35"/>
        <v>0</v>
      </c>
      <c r="G190" s="337">
        <f t="shared" si="36"/>
        <v>0</v>
      </c>
    </row>
    <row r="191" spans="1:7">
      <c r="A191" s="387">
        <v>2.101</v>
      </c>
      <c r="B191" s="298">
        <v>8040</v>
      </c>
      <c r="C191" s="299" t="s">
        <v>680</v>
      </c>
      <c r="D191" s="334"/>
      <c r="E191" s="335"/>
      <c r="F191" s="336">
        <f t="shared" si="35"/>
        <v>0</v>
      </c>
      <c r="G191" s="337">
        <f t="shared" si="36"/>
        <v>0</v>
      </c>
    </row>
    <row r="192" spans="1:7" ht="15" thickBot="1">
      <c r="A192" s="388">
        <v>2.1019999999999999</v>
      </c>
      <c r="B192" s="301">
        <v>8065</v>
      </c>
      <c r="C192" s="302" t="s">
        <v>681</v>
      </c>
      <c r="D192" s="334"/>
      <c r="E192" s="335"/>
      <c r="F192" s="336">
        <f t="shared" si="35"/>
        <v>0</v>
      </c>
      <c r="G192" s="337">
        <f t="shared" si="36"/>
        <v>0</v>
      </c>
    </row>
    <row r="193" spans="1:7" ht="15" thickBot="1">
      <c r="A193" s="370">
        <v>2.2599999999999998</v>
      </c>
      <c r="B193" s="312">
        <v>8000</v>
      </c>
      <c r="C193" s="313" t="s">
        <v>682</v>
      </c>
      <c r="D193" s="344">
        <f>SUM(D186:D192)</f>
        <v>0</v>
      </c>
      <c r="E193" s="262"/>
      <c r="F193" s="344">
        <f t="shared" ref="F193:G193" si="37">SUM(F186:F192)</f>
        <v>0</v>
      </c>
      <c r="G193" s="344">
        <f t="shared" si="37"/>
        <v>0</v>
      </c>
    </row>
    <row r="194" spans="1:7" ht="15" thickBot="1">
      <c r="A194" s="389">
        <v>200</v>
      </c>
      <c r="B194" s="319" t="s">
        <v>683</v>
      </c>
      <c r="C194" s="313" t="s">
        <v>684</v>
      </c>
      <c r="D194" s="344">
        <f>D193+D184+D169+D154+D143+D138+D132+D124+D117+D105+D48</f>
        <v>0</v>
      </c>
      <c r="E194" s="344">
        <f t="shared" ref="E194:G194" si="38">E193+E184+E169+E154+E143+E138+E132+E124+E117+E105+E48</f>
        <v>0</v>
      </c>
      <c r="F194" s="344">
        <f t="shared" si="38"/>
        <v>0</v>
      </c>
      <c r="G194" s="344">
        <f t="shared" si="38"/>
        <v>0</v>
      </c>
    </row>
    <row r="195" spans="1:7">
      <c r="D195" s="197" t="s">
        <v>685</v>
      </c>
      <c r="E195" s="197" t="s">
        <v>686</v>
      </c>
      <c r="F195" s="197" t="s">
        <v>687</v>
      </c>
      <c r="G195" s="197" t="s">
        <v>195</v>
      </c>
    </row>
    <row r="197" spans="1:7" s="281" customFormat="1" ht="15.6">
      <c r="A197" s="251" t="s">
        <v>73</v>
      </c>
      <c r="B197" s="251"/>
      <c r="C197" s="251"/>
      <c r="D197" s="251"/>
      <c r="E197" s="885"/>
      <c r="F197" s="885"/>
      <c r="G197" s="885"/>
    </row>
    <row r="198" spans="1:7" ht="15" thickBot="1">
      <c r="A198" s="390" t="s">
        <v>39</v>
      </c>
      <c r="B198" s="391"/>
      <c r="C198" s="391"/>
      <c r="D198" s="391">
        <v>1</v>
      </c>
    </row>
    <row r="199" spans="1:7" ht="15" thickBot="1">
      <c r="A199" s="315" t="s">
        <v>120</v>
      </c>
      <c r="B199" s="392" t="s">
        <v>279</v>
      </c>
      <c r="C199" s="377" t="s">
        <v>121</v>
      </c>
      <c r="D199" s="393" t="s">
        <v>688</v>
      </c>
    </row>
    <row r="200" spans="1:7">
      <c r="A200" s="394">
        <v>3.1</v>
      </c>
      <c r="B200" s="395">
        <v>4000</v>
      </c>
      <c r="C200" s="396" t="s">
        <v>689</v>
      </c>
      <c r="D200" s="759">
        <f>D194</f>
        <v>0</v>
      </c>
    </row>
    <row r="201" spans="1:7">
      <c r="A201" s="398">
        <v>3.2</v>
      </c>
      <c r="B201" s="395">
        <v>9945</v>
      </c>
      <c r="C201" s="399" t="s">
        <v>690</v>
      </c>
      <c r="D201" s="397">
        <f>E194</f>
        <v>0</v>
      </c>
    </row>
    <row r="202" spans="1:7" ht="15" thickBot="1">
      <c r="A202" s="400">
        <v>3.3</v>
      </c>
      <c r="B202" s="401">
        <v>9939</v>
      </c>
      <c r="C202" s="402" t="s">
        <v>691</v>
      </c>
      <c r="D202" s="403">
        <f>F194</f>
        <v>0</v>
      </c>
    </row>
    <row r="203" spans="1:7" ht="15" thickBot="1">
      <c r="A203" s="311">
        <v>3.1</v>
      </c>
      <c r="B203" s="404">
        <v>4001.1</v>
      </c>
      <c r="C203" s="405" t="s">
        <v>692</v>
      </c>
      <c r="D203" s="344">
        <f>D201+D202</f>
        <v>0</v>
      </c>
    </row>
    <row r="204" spans="1:7">
      <c r="A204" s="406">
        <v>3.4</v>
      </c>
      <c r="B204" s="304">
        <v>9960.2999999999993</v>
      </c>
      <c r="C204" s="339" t="s">
        <v>693</v>
      </c>
      <c r="D204" s="334"/>
    </row>
    <row r="205" spans="1:7">
      <c r="A205" s="333">
        <v>3.5</v>
      </c>
      <c r="B205" s="301">
        <v>9502.2000000000007</v>
      </c>
      <c r="C205" s="299" t="s">
        <v>694</v>
      </c>
      <c r="D205" s="617">
        <f>'HCF-2 RH'!E213</f>
        <v>0</v>
      </c>
    </row>
    <row r="206" spans="1:7">
      <c r="A206" s="333">
        <v>3.6</v>
      </c>
      <c r="B206" s="301">
        <v>9963.2999999999993</v>
      </c>
      <c r="C206" s="299" t="s">
        <v>695</v>
      </c>
      <c r="D206" s="334"/>
    </row>
    <row r="207" spans="1:7">
      <c r="A207" s="341">
        <v>3.7</v>
      </c>
      <c r="B207" s="298">
        <v>9961.2999999999993</v>
      </c>
      <c r="C207" s="386" t="s">
        <v>696</v>
      </c>
      <c r="D207" s="334"/>
    </row>
    <row r="208" spans="1:7">
      <c r="A208" s="341">
        <v>3.8</v>
      </c>
      <c r="B208" s="338">
        <v>9500</v>
      </c>
      <c r="C208" s="407" t="s">
        <v>697</v>
      </c>
      <c r="D208" s="617">
        <f>'Claimed Fixed Assets'!C38</f>
        <v>0</v>
      </c>
      <c r="F208" t="s">
        <v>195</v>
      </c>
    </row>
    <row r="209" spans="1:4">
      <c r="A209" s="333">
        <v>3.9</v>
      </c>
      <c r="B209" s="301">
        <v>9302.6</v>
      </c>
      <c r="C209" s="302" t="s">
        <v>698</v>
      </c>
      <c r="D209" s="334"/>
    </row>
    <row r="210" spans="1:4" ht="15" thickBot="1">
      <c r="A210" s="408" t="s">
        <v>224</v>
      </c>
      <c r="B210" s="298">
        <v>9302.7999999999993</v>
      </c>
      <c r="C210" s="299" t="s">
        <v>699</v>
      </c>
      <c r="D210" s="334"/>
    </row>
    <row r="211" spans="1:4" ht="15" thickBot="1">
      <c r="A211" s="116">
        <v>3.2</v>
      </c>
      <c r="B211" s="28" t="s">
        <v>700</v>
      </c>
      <c r="C211" s="405" t="s">
        <v>701</v>
      </c>
      <c r="D211" s="92">
        <f>SUM(D204:D210)</f>
        <v>0</v>
      </c>
    </row>
    <row r="212" spans="1:4" ht="15" thickBot="1">
      <c r="A212" s="520">
        <v>3.41</v>
      </c>
      <c r="B212" s="521" t="s">
        <v>102</v>
      </c>
      <c r="C212" s="522" t="s">
        <v>702</v>
      </c>
      <c r="D212" s="523">
        <f>D26+D27+D31+D32</f>
        <v>0</v>
      </c>
    </row>
    <row r="213" spans="1:4" ht="15" thickBot="1">
      <c r="A213" s="519">
        <v>300</v>
      </c>
      <c r="B213" s="28" t="s">
        <v>703</v>
      </c>
      <c r="C213" s="405" t="s">
        <v>704</v>
      </c>
      <c r="D213" s="92">
        <f>D200+D203+D211-D212</f>
        <v>0</v>
      </c>
    </row>
    <row r="214" spans="1:4">
      <c r="B214" s="27"/>
    </row>
    <row r="215" spans="1:4">
      <c r="B215" s="27"/>
    </row>
    <row r="216" spans="1:4" s="281" customFormat="1" ht="15.6">
      <c r="A216" s="251" t="s">
        <v>705</v>
      </c>
      <c r="B216" s="251"/>
      <c r="C216" s="251"/>
      <c r="D216" s="760"/>
    </row>
    <row r="217" spans="1:4" ht="15" thickBot="1">
      <c r="A217" s="390" t="s">
        <v>45</v>
      </c>
      <c r="B217" s="391"/>
      <c r="C217" s="391"/>
      <c r="D217" s="391">
        <v>1</v>
      </c>
    </row>
    <row r="218" spans="1:4" ht="15" thickBot="1">
      <c r="A218" s="315" t="s">
        <v>120</v>
      </c>
      <c r="B218" s="392" t="s">
        <v>279</v>
      </c>
      <c r="C218" s="377" t="s">
        <v>121</v>
      </c>
      <c r="D218" s="393" t="s">
        <v>688</v>
      </c>
    </row>
    <row r="219" spans="1:4" ht="15" thickBot="1">
      <c r="A219" s="1013" t="s">
        <v>706</v>
      </c>
      <c r="B219" s="1014"/>
      <c r="C219" s="1014"/>
      <c r="D219" s="1012"/>
    </row>
    <row r="220" spans="1:4">
      <c r="A220" s="398">
        <v>4.0999999999999996</v>
      </c>
      <c r="B220" s="298">
        <v>3000</v>
      </c>
      <c r="C220" s="609" t="s">
        <v>707</v>
      </c>
      <c r="D220" s="617">
        <f>D34</f>
        <v>0</v>
      </c>
    </row>
    <row r="221" spans="1:4" ht="15" thickBot="1">
      <c r="A221" s="400">
        <v>4.2</v>
      </c>
      <c r="B221" s="611">
        <v>4000</v>
      </c>
      <c r="C221" s="610" t="s">
        <v>708</v>
      </c>
      <c r="D221" s="761">
        <f>D194</f>
        <v>0</v>
      </c>
    </row>
    <row r="222" spans="1:4" ht="15" thickBot="1">
      <c r="A222" s="311">
        <v>4.0999999999999996</v>
      </c>
      <c r="B222" s="608"/>
      <c r="C222" s="405" t="s">
        <v>709</v>
      </c>
      <c r="D222" s="92">
        <f>D220-D221</f>
        <v>0</v>
      </c>
    </row>
    <row r="223" spans="1:4" ht="15" thickBot="1">
      <c r="A223" s="1013" t="s">
        <v>710</v>
      </c>
      <c r="B223" s="1014"/>
      <c r="C223" s="1014"/>
      <c r="D223" s="1012"/>
    </row>
    <row r="224" spans="1:4">
      <c r="A224" s="398">
        <v>4.3</v>
      </c>
      <c r="B224" s="298"/>
      <c r="C224" s="609" t="s">
        <v>711</v>
      </c>
      <c r="D224" s="898"/>
    </row>
    <row r="225" spans="1:4" ht="15" thickBot="1">
      <c r="A225" s="400">
        <v>4.4000000000000004</v>
      </c>
      <c r="B225" s="611"/>
      <c r="C225" s="610" t="s">
        <v>712</v>
      </c>
      <c r="D225" s="899"/>
    </row>
    <row r="226" spans="1:4" ht="15" thickBot="1">
      <c r="A226" s="311">
        <v>4.2</v>
      </c>
      <c r="B226" s="608"/>
      <c r="C226" s="405" t="s">
        <v>713</v>
      </c>
      <c r="D226" s="92">
        <f>D224-D225</f>
        <v>0</v>
      </c>
    </row>
    <row r="227" spans="1:4" ht="15" thickBot="1">
      <c r="A227" s="1013" t="s">
        <v>714</v>
      </c>
      <c r="B227" s="1014"/>
      <c r="C227" s="1014"/>
      <c r="D227" s="1012"/>
    </row>
    <row r="228" spans="1:4">
      <c r="A228" s="398">
        <v>4.5</v>
      </c>
      <c r="B228" s="298"/>
      <c r="C228" s="609" t="s">
        <v>715</v>
      </c>
      <c r="D228" s="892">
        <f>D220-D224</f>
        <v>0</v>
      </c>
    </row>
    <row r="229" spans="1:4" ht="15" thickBot="1">
      <c r="A229" s="400">
        <v>4.5999999999999996</v>
      </c>
      <c r="B229" s="611"/>
      <c r="C229" s="609" t="s">
        <v>716</v>
      </c>
      <c r="D229" s="892">
        <f>D221-D225</f>
        <v>0</v>
      </c>
    </row>
    <row r="230" spans="1:4" ht="15" thickBot="1">
      <c r="A230" s="400">
        <v>4.7</v>
      </c>
      <c r="B230" s="611"/>
      <c r="C230" s="609" t="s">
        <v>717</v>
      </c>
      <c r="D230" s="892">
        <f>D222-D226</f>
        <v>0</v>
      </c>
    </row>
    <row r="231" spans="1:4" ht="15" thickBot="1">
      <c r="A231" s="1013" t="s">
        <v>718</v>
      </c>
      <c r="B231" s="1014"/>
      <c r="C231" s="1014"/>
      <c r="D231" s="1012"/>
    </row>
    <row r="232" spans="1:4">
      <c r="A232" s="398">
        <v>4.8</v>
      </c>
      <c r="B232" s="298" t="s">
        <v>195</v>
      </c>
      <c r="C232" s="612" t="s">
        <v>719</v>
      </c>
      <c r="D232" s="334"/>
    </row>
    <row r="233" spans="1:4">
      <c r="A233" s="398">
        <v>4.9000000000000004</v>
      </c>
      <c r="B233" s="298" t="s">
        <v>195</v>
      </c>
      <c r="C233" s="612" t="s">
        <v>719</v>
      </c>
      <c r="D233" s="334"/>
    </row>
    <row r="234" spans="1:4">
      <c r="A234" s="890">
        <v>4.0999999999999996</v>
      </c>
      <c r="B234" s="298" t="s">
        <v>195</v>
      </c>
      <c r="C234" s="612" t="s">
        <v>719</v>
      </c>
      <c r="D234" s="334"/>
    </row>
    <row r="235" spans="1:4">
      <c r="A235" s="890">
        <v>4.1100000000000003</v>
      </c>
      <c r="B235" s="298" t="s">
        <v>195</v>
      </c>
      <c r="C235" s="612" t="s">
        <v>719</v>
      </c>
      <c r="D235" s="334"/>
    </row>
    <row r="236" spans="1:4" ht="15" thickBot="1">
      <c r="A236" s="890">
        <v>4.12</v>
      </c>
      <c r="B236" s="301" t="s">
        <v>195</v>
      </c>
      <c r="C236" s="612" t="s">
        <v>719</v>
      </c>
      <c r="D236" s="334"/>
    </row>
    <row r="237" spans="1:4" ht="15" thickBot="1">
      <c r="A237" s="311">
        <v>4.3</v>
      </c>
      <c r="B237" s="312"/>
      <c r="C237" s="615" t="s">
        <v>720</v>
      </c>
      <c r="D237" s="92">
        <f>SUM(D232:D236)</f>
        <v>0</v>
      </c>
    </row>
    <row r="238" spans="1:4" ht="15" thickBot="1">
      <c r="A238" s="1010" t="s">
        <v>721</v>
      </c>
      <c r="B238" s="1011"/>
      <c r="C238" s="1011"/>
      <c r="D238" s="1012"/>
    </row>
    <row r="239" spans="1:4" ht="29.45" thickBot="1">
      <c r="A239" s="613">
        <v>400</v>
      </c>
      <c r="B239" s="614"/>
      <c r="C239" s="891" t="s">
        <v>722</v>
      </c>
      <c r="D239" s="92">
        <f>D230-D237</f>
        <v>0</v>
      </c>
    </row>
    <row r="240" spans="1:4">
      <c r="B240" s="27"/>
    </row>
    <row r="241" spans="1:5">
      <c r="A241" s="566" t="s">
        <v>399</v>
      </c>
      <c r="B241" s="567"/>
      <c r="C241" s="567"/>
      <c r="D241" s="567"/>
      <c r="E241" s="567"/>
    </row>
    <row r="242" spans="1:5">
      <c r="A242" t="s">
        <v>24</v>
      </c>
      <c r="B242" t="s">
        <v>400</v>
      </c>
    </row>
    <row r="243" spans="1:5">
      <c r="A243" t="s">
        <v>26</v>
      </c>
      <c r="B243" t="s">
        <v>27</v>
      </c>
    </row>
    <row r="244" spans="1:5">
      <c r="A244" t="s">
        <v>723</v>
      </c>
      <c r="B244" t="s">
        <v>724</v>
      </c>
    </row>
  </sheetData>
  <sheetProtection algorithmName="SHA-512" hashValue="69T7TTu1mOTzHWWdiqsI1YdgdH8OxKWovnaH5e5NDYDYN8QO37j8TRT7ADxP5xGe75EAdlw5IaXn7261a4k1jQ==" saltValue="vmTMpsnoftFQceE7uBN67A==" spinCount="100000" sheet="1" objects="1" scenarios="1"/>
  <protectedRanges>
    <protectedRange sqref="E64 E68:E71 E74:E75 E80 E88 E92:E93 E96 E98 E104 E119:E123 E126:E131 E134:E137 E140:E142 E146:E147 E149:E150 E152:E153 E156:E157 E159:E160 J160:K163 E164 E167:E168 E172 E175" name="Range2"/>
    <protectedRange sqref="C72 K115:K118 J116:J118 J108:K110 K102:N102 J91:O94 J83:N87 G20:I24 D8:D16 D18:D22 D25:D32 D40:E40 D41 E43:E44 D44:D46 D50:E50 D52:E52 D53 D56:E57 D60:E60 D61 J46:M61" name="ProfitLossRange"/>
  </protectedRanges>
  <mergeCells count="49">
    <mergeCell ref="A238:D238"/>
    <mergeCell ref="A59:G59"/>
    <mergeCell ref="A67:G67"/>
    <mergeCell ref="A73:G73"/>
    <mergeCell ref="A185:G185"/>
    <mergeCell ref="A144:G144"/>
    <mergeCell ref="A145:G145"/>
    <mergeCell ref="A148:G148"/>
    <mergeCell ref="A155:G155"/>
    <mergeCell ref="A162:G162"/>
    <mergeCell ref="A158:G158"/>
    <mergeCell ref="A178:G178"/>
    <mergeCell ref="A91:G91"/>
    <mergeCell ref="A118:G118"/>
    <mergeCell ref="A125:G125"/>
    <mergeCell ref="A133:G133"/>
    <mergeCell ref="A231:D231"/>
    <mergeCell ref="A170:G170"/>
    <mergeCell ref="A171:G171"/>
    <mergeCell ref="F17:I17"/>
    <mergeCell ref="A82:G82"/>
    <mergeCell ref="A87:G87"/>
    <mergeCell ref="I158:K158"/>
    <mergeCell ref="I101:J101"/>
    <mergeCell ref="A223:D223"/>
    <mergeCell ref="A227:D227"/>
    <mergeCell ref="I63:M63"/>
    <mergeCell ref="K99:L99"/>
    <mergeCell ref="A49:G49"/>
    <mergeCell ref="A78:G78"/>
    <mergeCell ref="A51:G51"/>
    <mergeCell ref="A55:G55"/>
    <mergeCell ref="K102:N102"/>
    <mergeCell ref="A139:G139"/>
    <mergeCell ref="I98:N98"/>
    <mergeCell ref="K100:L100"/>
    <mergeCell ref="K101:L101"/>
    <mergeCell ref="M99:N99"/>
    <mergeCell ref="M100:N100"/>
    <mergeCell ref="M101:N101"/>
    <mergeCell ref="I99:J99"/>
    <mergeCell ref="I100:J100"/>
    <mergeCell ref="A42:G42"/>
    <mergeCell ref="A17:D17"/>
    <mergeCell ref="A1:J1"/>
    <mergeCell ref="A3:J3"/>
    <mergeCell ref="A219:D219"/>
    <mergeCell ref="A5:D5"/>
    <mergeCell ref="A63:G63"/>
  </mergeCells>
  <dataValidations disablePrompts="1" xWindow="935" yWindow="467" count="5">
    <dataValidation type="whole" operator="lessThan" allowBlank="1" showInputMessage="1" showErrorMessage="1" errorTitle="Incorrect Entry" error="Entry must be less than, or equal to, zero." promptTitle="Input Note" prompt="Entry must be less than, or equal to, zero." sqref="E43 E60 E179:E180" xr:uid="{00000000-0002-0000-0500-000000000000}">
      <formula1>0</formula1>
    </dataValidation>
    <dataValidation type="list" allowBlank="1" showInputMessage="1" showErrorMessage="1" sqref="M83:M87 M91:M94" xr:uid="{00000000-0002-0000-0500-000001000000}">
      <formula1>AccountServ</formula1>
    </dataValidation>
    <dataValidation type="whole" operator="greaterThanOrEqual" allowBlank="1" showInputMessage="1" showErrorMessage="1" errorTitle="Input Error" error="Data entry must be a whole number greater than, or equal to, zero (0)." promptTitle="Description Required" prompt="A description is required for the reported amount." sqref="L83:L87 I20:I24 L91:L94 K115:K118 K108:K110 M46:M61 K160:K163" xr:uid="{00000000-0002-0000-0500-000002000000}">
      <formula1>0</formula1>
    </dataValidation>
    <dataValidation type="whole" allowBlank="1" showErrorMessage="1" errorTitle="Input Error" error="Data entry must be a whole number greater than, or equal to, zero (0)." sqref="D40:D41 D25:D32 D18:D22 D8:D16 D163:D165 D50 D44:D46 D56:D57 D52:D53 D60:D61 D68:D71 D64:D65 D74:D76 D79 D172:D176 D83:D85 D186:D192 D101 D179:D182 D103 D106:D107 D119:D123 D88:D89 D126:D131 D134:D137 D140:D142 D146:D147 D149:D150 D152:D153 D111:D116 D156:D157 D159 D167:D168 D92:D99" xr:uid="{00000000-0002-0000-0500-000003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E40 E44 E52 E50 E56:E57 E64 E68:E71 E74:E75 E80 E88 E92:E93 E96 E98 E104 E119:E123 E126:E131 E134:E137 E140:E142 E146:E147 E149:E150 E152:E153 E156:E157 E159:E160 E164 E167:E168 E172 E175 E181" xr:uid="{00000000-0002-0000-0500-000004000000}">
      <formula1>0</formula1>
    </dataValidation>
  </dataValidations>
  <pageMargins left="0.25" right="0.25" top="0.75" bottom="0.75" header="0.3" footer="0.3"/>
  <pageSetup scale="27" fitToHeight="0" orientation="portrait" r:id="rId1"/>
  <rowBreaks count="2" manualBreakCount="2">
    <brk id="105" max="16383" man="1"/>
    <brk id="195" max="16383" man="1"/>
  </rowBreaks>
  <ignoredErrors>
    <ignoredError sqref="G166 F47 G164 G175 G96:G97 G98 F100:G100" formula="1"/>
    <ignoredError sqref="B34 A103 A114 A128 A138 A142:A143 A154 A160 A166:A169 A176:A177 A183 A210 A132 A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2:N74"/>
  <sheetViews>
    <sheetView zoomScaleNormal="100" workbookViewId="0">
      <selection activeCell="C54" sqref="C54"/>
    </sheetView>
  </sheetViews>
  <sheetFormatPr defaultColWidth="8.85546875" defaultRowHeight="14.45"/>
  <cols>
    <col min="2" max="2" width="16.42578125" customWidth="1"/>
    <col min="3" max="3" width="44.5703125" bestFit="1" customWidth="1"/>
    <col min="4" max="4" width="38.5703125" customWidth="1"/>
    <col min="8" max="10" width="8.5703125" customWidth="1"/>
  </cols>
  <sheetData>
    <row r="2" spans="1:14" s="1" customFormat="1" ht="27" customHeight="1">
      <c r="A2" s="989" t="s">
        <v>112</v>
      </c>
      <c r="B2" s="989"/>
      <c r="C2" s="989"/>
      <c r="D2" s="989"/>
      <c r="E2" s="989"/>
      <c r="F2" s="989"/>
      <c r="G2" s="989"/>
      <c r="H2" s="989"/>
      <c r="I2"/>
      <c r="J2"/>
      <c r="K2"/>
      <c r="L2"/>
      <c r="M2"/>
      <c r="N2"/>
    </row>
    <row r="3" spans="1:14">
      <c r="A3" s="129"/>
      <c r="C3" s="3"/>
      <c r="E3" s="3"/>
    </row>
    <row r="4" spans="1:14" ht="18.600000000000001">
      <c r="A4" s="971" t="s">
        <v>725</v>
      </c>
      <c r="B4" s="972"/>
      <c r="C4" s="972"/>
      <c r="D4" s="972"/>
      <c r="E4" s="972"/>
      <c r="F4" s="972"/>
      <c r="G4" s="972"/>
      <c r="H4" s="972"/>
    </row>
    <row r="6" spans="1:14" ht="15" thickBot="1"/>
    <row r="7" spans="1:14" s="281" customFormat="1" ht="15.6">
      <c r="A7" s="1040" t="s">
        <v>76</v>
      </c>
      <c r="B7" s="1040"/>
      <c r="C7" s="1040"/>
      <c r="D7" s="1040"/>
      <c r="E7" s="885"/>
      <c r="F7" s="885"/>
      <c r="G7" s="885"/>
      <c r="H7" s="885"/>
      <c r="I7" s="885"/>
      <c r="J7" s="885"/>
      <c r="K7" s="885"/>
      <c r="L7" s="885"/>
      <c r="M7" s="885"/>
      <c r="N7" s="885"/>
    </row>
    <row r="8" spans="1:14">
      <c r="A8" s="44" t="s">
        <v>31</v>
      </c>
      <c r="B8" s="296" t="s">
        <v>279</v>
      </c>
      <c r="C8" s="33"/>
      <c r="D8" s="33">
        <v>1</v>
      </c>
    </row>
    <row r="9" spans="1:14">
      <c r="A9" s="69" t="s">
        <v>120</v>
      </c>
      <c r="B9" s="69"/>
      <c r="C9" s="69" t="s">
        <v>726</v>
      </c>
      <c r="D9" s="409" t="s">
        <v>727</v>
      </c>
    </row>
    <row r="10" spans="1:14">
      <c r="A10" s="410" t="s">
        <v>728</v>
      </c>
      <c r="B10" s="411" t="s">
        <v>729</v>
      </c>
      <c r="C10" s="299" t="s">
        <v>730</v>
      </c>
      <c r="D10" s="93"/>
    </row>
    <row r="11" spans="1:14">
      <c r="A11" s="410" t="s">
        <v>731</v>
      </c>
      <c r="B11" s="411" t="s">
        <v>732</v>
      </c>
      <c r="C11" s="299" t="s">
        <v>733</v>
      </c>
      <c r="D11" s="93"/>
    </row>
    <row r="12" spans="1:14">
      <c r="A12" s="410" t="s">
        <v>734</v>
      </c>
      <c r="B12" s="411" t="s">
        <v>735</v>
      </c>
      <c r="C12" s="299" t="s">
        <v>736</v>
      </c>
      <c r="D12" s="93"/>
    </row>
    <row r="13" spans="1:14">
      <c r="A13" s="410" t="s">
        <v>737</v>
      </c>
      <c r="B13" s="411" t="s">
        <v>738</v>
      </c>
      <c r="C13" s="299" t="s">
        <v>407</v>
      </c>
      <c r="D13" s="93"/>
    </row>
    <row r="14" spans="1:14">
      <c r="A14" s="410" t="s">
        <v>739</v>
      </c>
      <c r="B14" s="411" t="s">
        <v>740</v>
      </c>
      <c r="C14" s="299" t="s">
        <v>741</v>
      </c>
      <c r="D14" s="93"/>
    </row>
    <row r="15" spans="1:14" ht="16.5" customHeight="1" thickBot="1">
      <c r="A15" s="412" t="s">
        <v>138</v>
      </c>
      <c r="B15" s="413" t="s">
        <v>742</v>
      </c>
      <c r="C15" s="414" t="s">
        <v>403</v>
      </c>
      <c r="D15" s="93"/>
    </row>
    <row r="16" spans="1:14" ht="15" thickBot="1">
      <c r="A16" s="415">
        <v>100</v>
      </c>
      <c r="B16" s="415" t="s">
        <v>743</v>
      </c>
      <c r="C16" s="313" t="s">
        <v>744</v>
      </c>
      <c r="D16" s="344">
        <f>SUM(D10:D15)</f>
        <v>0</v>
      </c>
    </row>
    <row r="17" spans="1:4" ht="15" thickBot="1"/>
    <row r="18" spans="1:4" s="281" customFormat="1" ht="15.6">
      <c r="A18" s="1040" t="s">
        <v>77</v>
      </c>
      <c r="B18" s="1040"/>
      <c r="C18" s="1040"/>
      <c r="D18" s="1040"/>
    </row>
    <row r="19" spans="1:4">
      <c r="A19" s="44" t="s">
        <v>37</v>
      </c>
      <c r="B19" s="296" t="s">
        <v>279</v>
      </c>
      <c r="C19" s="33"/>
      <c r="D19" s="33">
        <v>1</v>
      </c>
    </row>
    <row r="20" spans="1:4">
      <c r="A20" s="69" t="s">
        <v>120</v>
      </c>
      <c r="B20" s="69"/>
      <c r="C20" s="69" t="s">
        <v>726</v>
      </c>
      <c r="D20" s="409" t="s">
        <v>727</v>
      </c>
    </row>
    <row r="21" spans="1:4">
      <c r="A21" s="410">
        <v>2.1</v>
      </c>
      <c r="B21" s="411" t="s">
        <v>745</v>
      </c>
      <c r="C21" s="299" t="s">
        <v>730</v>
      </c>
      <c r="D21" s="93"/>
    </row>
    <row r="22" spans="1:4">
      <c r="A22" s="410">
        <v>2.2000000000000002</v>
      </c>
      <c r="B22" s="411" t="s">
        <v>746</v>
      </c>
      <c r="C22" s="299" t="s">
        <v>733</v>
      </c>
      <c r="D22" s="93"/>
    </row>
    <row r="23" spans="1:4">
      <c r="A23" s="410">
        <v>2.2999999999999998</v>
      </c>
      <c r="B23" s="411" t="s">
        <v>747</v>
      </c>
      <c r="C23" s="299" t="s">
        <v>736</v>
      </c>
      <c r="D23" s="93"/>
    </row>
    <row r="24" spans="1:4">
      <c r="A24" s="410">
        <v>2.4</v>
      </c>
      <c r="B24" s="411" t="s">
        <v>748</v>
      </c>
      <c r="C24" s="299" t="s">
        <v>407</v>
      </c>
      <c r="D24" s="93"/>
    </row>
    <row r="25" spans="1:4">
      <c r="A25" s="410">
        <v>2.5</v>
      </c>
      <c r="B25" s="411" t="s">
        <v>749</v>
      </c>
      <c r="C25" s="299" t="s">
        <v>741</v>
      </c>
      <c r="D25" s="93"/>
    </row>
    <row r="26" spans="1:4" ht="15" thickBot="1">
      <c r="A26" s="412">
        <v>2.6</v>
      </c>
      <c r="B26" s="413" t="s">
        <v>750</v>
      </c>
      <c r="C26" s="414" t="s">
        <v>403</v>
      </c>
      <c r="D26" s="93"/>
    </row>
    <row r="27" spans="1:4" ht="15" thickBot="1">
      <c r="A27" s="415">
        <v>200</v>
      </c>
      <c r="B27" s="415" t="s">
        <v>751</v>
      </c>
      <c r="C27" s="313" t="s">
        <v>752</v>
      </c>
      <c r="D27" s="314">
        <f>SUM(D21:D26)</f>
        <v>0</v>
      </c>
    </row>
    <row r="28" spans="1:4" ht="15" thickBot="1"/>
    <row r="29" spans="1:4" s="281" customFormat="1" ht="15.6">
      <c r="A29" s="1040" t="s">
        <v>753</v>
      </c>
      <c r="B29" s="1040"/>
      <c r="C29" s="1040"/>
      <c r="D29" s="1040"/>
    </row>
    <row r="30" spans="1:4">
      <c r="A30" s="44" t="s">
        <v>39</v>
      </c>
      <c r="B30" s="296" t="s">
        <v>279</v>
      </c>
      <c r="C30" s="33"/>
      <c r="D30" s="33">
        <v>1</v>
      </c>
    </row>
    <row r="31" spans="1:4">
      <c r="A31" s="69" t="s">
        <v>120</v>
      </c>
      <c r="B31" s="69"/>
      <c r="C31" s="69" t="s">
        <v>726</v>
      </c>
      <c r="D31" s="409" t="s">
        <v>727</v>
      </c>
    </row>
    <row r="32" spans="1:4">
      <c r="A32" s="410">
        <v>3.1</v>
      </c>
      <c r="B32" s="411" t="s">
        <v>754</v>
      </c>
      <c r="C32" s="299" t="s">
        <v>730</v>
      </c>
      <c r="D32" s="756"/>
    </row>
    <row r="33" spans="1:4">
      <c r="A33" s="410">
        <v>3.2</v>
      </c>
      <c r="B33" s="411" t="s">
        <v>755</v>
      </c>
      <c r="C33" s="299" t="s">
        <v>733</v>
      </c>
      <c r="D33" s="756"/>
    </row>
    <row r="34" spans="1:4">
      <c r="A34" s="410">
        <v>3.3</v>
      </c>
      <c r="B34" s="411" t="s">
        <v>756</v>
      </c>
      <c r="C34" s="299" t="s">
        <v>736</v>
      </c>
      <c r="D34" s="756"/>
    </row>
    <row r="35" spans="1:4">
      <c r="A35" s="410">
        <v>3.4</v>
      </c>
      <c r="B35" s="411" t="s">
        <v>757</v>
      </c>
      <c r="C35" s="299" t="s">
        <v>407</v>
      </c>
      <c r="D35" s="756"/>
    </row>
    <row r="36" spans="1:4">
      <c r="A36" s="410">
        <v>3.5</v>
      </c>
      <c r="B36" s="411" t="s">
        <v>758</v>
      </c>
      <c r="C36" s="299" t="s">
        <v>741</v>
      </c>
      <c r="D36" s="756"/>
    </row>
    <row r="37" spans="1:4" ht="15" thickBot="1">
      <c r="A37" s="412">
        <v>3.6</v>
      </c>
      <c r="B37" s="413" t="s">
        <v>759</v>
      </c>
      <c r="C37" s="414" t="s">
        <v>403</v>
      </c>
      <c r="D37" s="756"/>
    </row>
    <row r="38" spans="1:4" ht="15" thickBot="1">
      <c r="A38" s="415">
        <v>300</v>
      </c>
      <c r="B38" s="415" t="s">
        <v>760</v>
      </c>
      <c r="C38" s="313" t="s">
        <v>761</v>
      </c>
      <c r="D38" s="314">
        <f>SUM(D32:D37)</f>
        <v>0</v>
      </c>
    </row>
    <row r="39" spans="1:4" ht="15" thickBot="1">
      <c r="A39" s="901"/>
    </row>
    <row r="40" spans="1:4" s="281" customFormat="1" ht="15.6">
      <c r="A40" s="1040" t="s">
        <v>79</v>
      </c>
      <c r="B40" s="1040"/>
      <c r="C40" s="1040"/>
      <c r="D40" s="1040"/>
    </row>
    <row r="41" spans="1:4">
      <c r="A41" s="44" t="s">
        <v>45</v>
      </c>
      <c r="B41" s="296" t="s">
        <v>279</v>
      </c>
      <c r="C41" s="33"/>
      <c r="D41" s="33">
        <v>1</v>
      </c>
    </row>
    <row r="42" spans="1:4">
      <c r="A42" s="69" t="s">
        <v>120</v>
      </c>
      <c r="B42" s="69"/>
      <c r="C42" s="69" t="s">
        <v>726</v>
      </c>
      <c r="D42" s="409" t="s">
        <v>727</v>
      </c>
    </row>
    <row r="43" spans="1:4">
      <c r="A43" s="410">
        <v>4.0999999999999996</v>
      </c>
      <c r="B43" s="411" t="s">
        <v>762</v>
      </c>
      <c r="C43" s="299" t="s">
        <v>730</v>
      </c>
      <c r="D43" s="93"/>
    </row>
    <row r="44" spans="1:4">
      <c r="A44" s="410">
        <v>4.2</v>
      </c>
      <c r="B44" s="411" t="s">
        <v>763</v>
      </c>
      <c r="C44" s="299" t="s">
        <v>733</v>
      </c>
      <c r="D44" s="93"/>
    </row>
    <row r="45" spans="1:4">
      <c r="A45" s="410">
        <v>4.3</v>
      </c>
      <c r="B45" s="411" t="s">
        <v>764</v>
      </c>
      <c r="C45" s="299" t="s">
        <v>736</v>
      </c>
      <c r="D45" s="93"/>
    </row>
    <row r="46" spans="1:4">
      <c r="A46" s="410">
        <v>4.4000000000000004</v>
      </c>
      <c r="B46" s="411" t="s">
        <v>765</v>
      </c>
      <c r="C46" s="299" t="s">
        <v>407</v>
      </c>
      <c r="D46" s="93"/>
    </row>
    <row r="47" spans="1:4">
      <c r="A47" s="410">
        <v>4.5</v>
      </c>
      <c r="B47" s="411" t="s">
        <v>766</v>
      </c>
      <c r="C47" s="299" t="s">
        <v>741</v>
      </c>
      <c r="D47" s="93"/>
    </row>
    <row r="48" spans="1:4" ht="15" thickBot="1">
      <c r="A48" s="412">
        <v>4.5999999999999996</v>
      </c>
      <c r="B48" s="413" t="s">
        <v>767</v>
      </c>
      <c r="C48" s="414" t="s">
        <v>403</v>
      </c>
      <c r="D48" s="93"/>
    </row>
    <row r="49" spans="1:4" ht="15" thickBot="1">
      <c r="A49" s="415">
        <v>400</v>
      </c>
      <c r="B49" s="415" t="s">
        <v>768</v>
      </c>
      <c r="C49" s="313" t="s">
        <v>769</v>
      </c>
      <c r="D49" s="314">
        <f>SUM(D43:D48)</f>
        <v>0</v>
      </c>
    </row>
    <row r="51" spans="1:4" s="281" customFormat="1" ht="15.6">
      <c r="A51" s="1041" t="s">
        <v>770</v>
      </c>
      <c r="B51" s="1015"/>
      <c r="C51" s="1015"/>
      <c r="D51" s="1015"/>
    </row>
    <row r="52" spans="1:4">
      <c r="A52" s="44" t="s">
        <v>47</v>
      </c>
      <c r="B52" s="296" t="s">
        <v>279</v>
      </c>
      <c r="C52" s="33"/>
      <c r="D52" s="33">
        <v>1</v>
      </c>
    </row>
    <row r="53" spans="1:4" ht="15" thickBot="1">
      <c r="A53" s="69" t="s">
        <v>120</v>
      </c>
      <c r="B53" s="69"/>
      <c r="C53" s="69" t="s">
        <v>726</v>
      </c>
      <c r="D53" s="409" t="s">
        <v>771</v>
      </c>
    </row>
    <row r="54" spans="1:4" ht="15" thickBot="1">
      <c r="A54" s="410">
        <v>5.0999999999999996</v>
      </c>
      <c r="B54" s="411" t="s">
        <v>772</v>
      </c>
      <c r="C54" s="299" t="s">
        <v>730</v>
      </c>
      <c r="D54" s="344">
        <f>SUM(D10,D21,D32,D43)</f>
        <v>0</v>
      </c>
    </row>
    <row r="55" spans="1:4" ht="15" thickBot="1">
      <c r="A55" s="410">
        <v>5.2</v>
      </c>
      <c r="B55" s="411" t="s">
        <v>773</v>
      </c>
      <c r="C55" s="299" t="s">
        <v>733</v>
      </c>
      <c r="D55" s="344">
        <f t="shared" ref="D55:D59" si="0">SUM(D11,D22,D33,D44)</f>
        <v>0</v>
      </c>
    </row>
    <row r="56" spans="1:4" ht="15" thickBot="1">
      <c r="A56" s="410">
        <v>5.3</v>
      </c>
      <c r="B56" s="411" t="s">
        <v>774</v>
      </c>
      <c r="C56" s="299" t="s">
        <v>736</v>
      </c>
      <c r="D56" s="344">
        <f t="shared" si="0"/>
        <v>0</v>
      </c>
    </row>
    <row r="57" spans="1:4" ht="15" thickBot="1">
      <c r="A57" s="410">
        <v>5.4</v>
      </c>
      <c r="B57" s="411" t="s">
        <v>775</v>
      </c>
      <c r="C57" s="299" t="s">
        <v>407</v>
      </c>
      <c r="D57" s="344">
        <f t="shared" si="0"/>
        <v>0</v>
      </c>
    </row>
    <row r="58" spans="1:4" ht="15" thickBot="1">
      <c r="A58" s="410">
        <v>5.5</v>
      </c>
      <c r="B58" s="411" t="s">
        <v>776</v>
      </c>
      <c r="C58" s="299" t="s">
        <v>741</v>
      </c>
      <c r="D58" s="344">
        <f t="shared" si="0"/>
        <v>0</v>
      </c>
    </row>
    <row r="59" spans="1:4" ht="15" thickBot="1">
      <c r="A59" s="416">
        <v>5.6</v>
      </c>
      <c r="B59" s="413" t="s">
        <v>777</v>
      </c>
      <c r="C59" s="414" t="s">
        <v>403</v>
      </c>
      <c r="D59" s="344">
        <f t="shared" si="0"/>
        <v>0</v>
      </c>
    </row>
    <row r="60" spans="1:4" ht="15" thickBot="1">
      <c r="A60" s="415">
        <v>500</v>
      </c>
      <c r="B60" s="417" t="s">
        <v>778</v>
      </c>
      <c r="C60" s="313" t="s">
        <v>779</v>
      </c>
      <c r="D60" s="344">
        <f>SUM($D$54:$D$59)</f>
        <v>0</v>
      </c>
    </row>
    <row r="62" spans="1:4" s="281" customFormat="1" ht="15.6">
      <c r="A62" s="1025" t="s">
        <v>81</v>
      </c>
      <c r="B62" s="1026"/>
      <c r="C62" s="1026"/>
      <c r="D62" s="1026"/>
    </row>
    <row r="63" spans="1:4">
      <c r="A63" s="44" t="s">
        <v>49</v>
      </c>
      <c r="B63" s="33"/>
      <c r="C63" s="33">
        <v>1</v>
      </c>
      <c r="D63" s="418"/>
    </row>
    <row r="64" spans="1:4" ht="29.1">
      <c r="A64" s="69" t="s">
        <v>120</v>
      </c>
      <c r="C64" s="69" t="s">
        <v>121</v>
      </c>
      <c r="D64" s="422" t="s">
        <v>780</v>
      </c>
    </row>
    <row r="65" spans="1:5">
      <c r="A65" s="410">
        <v>6.1</v>
      </c>
      <c r="B65" s="419" t="s">
        <v>781</v>
      </c>
      <c r="C65" s="299" t="s">
        <v>782</v>
      </c>
      <c r="D65" s="93"/>
    </row>
    <row r="66" spans="1:5">
      <c r="A66" s="410">
        <v>6.2</v>
      </c>
      <c r="B66" s="419" t="s">
        <v>783</v>
      </c>
      <c r="C66" s="299" t="s">
        <v>784</v>
      </c>
      <c r="D66" s="93"/>
    </row>
    <row r="67" spans="1:5">
      <c r="A67" s="410">
        <v>6.3</v>
      </c>
      <c r="B67" s="419" t="s">
        <v>785</v>
      </c>
      <c r="C67" s="299" t="s">
        <v>786</v>
      </c>
      <c r="D67" s="93"/>
    </row>
    <row r="68" spans="1:5">
      <c r="A68" s="410">
        <v>6.4</v>
      </c>
      <c r="B68" s="419" t="s">
        <v>787</v>
      </c>
      <c r="C68" s="299" t="s">
        <v>788</v>
      </c>
      <c r="D68" s="93"/>
    </row>
    <row r="69" spans="1:5">
      <c r="A69" s="410">
        <v>6.5</v>
      </c>
      <c r="B69" s="419" t="s">
        <v>789</v>
      </c>
      <c r="C69" s="299" t="s">
        <v>790</v>
      </c>
      <c r="D69" s="93"/>
    </row>
    <row r="70" spans="1:5" ht="15" thickBot="1">
      <c r="A70" s="410">
        <v>6.6</v>
      </c>
      <c r="B70" s="419" t="s">
        <v>791</v>
      </c>
      <c r="C70" s="299" t="s">
        <v>792</v>
      </c>
      <c r="D70" s="93"/>
    </row>
    <row r="71" spans="1:5" ht="15" thickBot="1">
      <c r="A71" s="319" t="s">
        <v>793</v>
      </c>
      <c r="B71" s="420" t="s">
        <v>794</v>
      </c>
      <c r="C71" s="313" t="s">
        <v>795</v>
      </c>
      <c r="D71" s="421">
        <f>SUM($D$69:$D$70)</f>
        <v>0</v>
      </c>
    </row>
    <row r="73" spans="1:5">
      <c r="A73" s="566" t="s">
        <v>399</v>
      </c>
      <c r="B73" s="567"/>
      <c r="C73" s="567"/>
      <c r="D73" s="567"/>
      <c r="E73" s="567"/>
    </row>
    <row r="74" spans="1:5">
      <c r="A74" t="s">
        <v>26</v>
      </c>
      <c r="B74" t="s">
        <v>27</v>
      </c>
    </row>
  </sheetData>
  <sheetProtection algorithmName="SHA-512" hashValue="oDGlA639fzrPAVZ7uwOwWrNXaBY9QyCwYvHBT/IvSvXYuF2zbIIwzZNC/vQmYas6sjWwuXtUv2hvbR2FvtStcg==" saltValue="HKwrEmFVpbIxbNXxIE8riw==" spinCount="100000" sheet="1" objects="1" scenarios="1"/>
  <protectedRanges>
    <protectedRange sqref="D10:D15 D21:D26 D32:D37 D43:D48 D65:D70" name="ResidentDaysRange"/>
  </protectedRanges>
  <mergeCells count="8">
    <mergeCell ref="A2:H2"/>
    <mergeCell ref="A4:H4"/>
    <mergeCell ref="A40:D40"/>
    <mergeCell ref="A51:D51"/>
    <mergeCell ref="A62:D62"/>
    <mergeCell ref="A7:D7"/>
    <mergeCell ref="A18:D18"/>
    <mergeCell ref="A29:D29"/>
  </mergeCells>
  <phoneticPr fontId="27" type="noConversion"/>
  <dataValidations disablePrompts="1" count="1">
    <dataValidation type="whole" allowBlank="1" showErrorMessage="1" errorTitle="Input Error" error="Data entry must be a whole number greater than, or equal to, zero (0)." sqref="D10:D15 D21:D26 D32:D37 D43:D48 D65:D70" xr:uid="{00000000-0002-0000-0600-000000000000}">
      <formula1>-9.99999999999999E+57</formula1>
      <formula2>9.99999999999999E+57</formula2>
    </dataValidation>
  </dataValidations>
  <pageMargins left="0.25" right="0.25" top="0.75" bottom="0.75" header="0.3" footer="0.3"/>
  <pageSetup scale="71" fitToHeight="0" orientation="portrait" r:id="rId1"/>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2:L101"/>
  <sheetViews>
    <sheetView zoomScale="80" zoomScaleNormal="80" workbookViewId="0">
      <selection activeCell="A3" sqref="A3"/>
    </sheetView>
  </sheetViews>
  <sheetFormatPr defaultColWidth="8.85546875" defaultRowHeight="14.45"/>
  <cols>
    <col min="1" max="1" width="25" customWidth="1"/>
    <col min="2" max="2" width="43.140625" customWidth="1"/>
    <col min="3" max="3" width="21.42578125" customWidth="1"/>
    <col min="4" max="4" width="27.42578125" customWidth="1"/>
    <col min="5" max="5" width="30.140625" customWidth="1"/>
    <col min="6" max="6" width="21.85546875" customWidth="1"/>
    <col min="7" max="7" width="14.85546875" customWidth="1"/>
    <col min="8" max="9" width="18.85546875" customWidth="1"/>
    <col min="10" max="10" width="19.42578125" customWidth="1"/>
    <col min="11" max="11" width="18.140625" customWidth="1"/>
    <col min="12" max="12" width="8.42578125" bestFit="1" customWidth="1"/>
  </cols>
  <sheetData>
    <row r="2" spans="1:11" s="1" customFormat="1" ht="27" customHeight="1">
      <c r="A2" s="989" t="s">
        <v>112</v>
      </c>
      <c r="B2" s="989"/>
      <c r="C2" s="989"/>
      <c r="D2" s="989"/>
      <c r="E2" s="989"/>
      <c r="F2" s="989"/>
      <c r="G2" s="989"/>
      <c r="H2" s="989"/>
      <c r="I2" s="989"/>
      <c r="J2" s="1042"/>
      <c r="K2" s="157"/>
    </row>
    <row r="3" spans="1:11">
      <c r="A3" s="129"/>
      <c r="C3" s="3"/>
      <c r="E3" s="3"/>
    </row>
    <row r="4" spans="1:11" ht="18.600000000000001">
      <c r="A4" s="971" t="s">
        <v>796</v>
      </c>
      <c r="B4" s="972"/>
      <c r="C4" s="972"/>
      <c r="D4" s="972"/>
      <c r="E4" s="972"/>
      <c r="F4" s="972"/>
      <c r="G4" s="972"/>
      <c r="H4" s="972"/>
      <c r="I4" s="972"/>
      <c r="J4" s="972"/>
      <c r="K4" s="158"/>
    </row>
    <row r="5" spans="1:11">
      <c r="A5" s="5"/>
    </row>
    <row r="6" spans="1:11" s="281" customFormat="1" ht="15.6" customHeight="1" thickBot="1">
      <c r="A6" s="1025" t="s">
        <v>83</v>
      </c>
      <c r="B6" s="1026"/>
      <c r="C6" s="1026"/>
      <c r="D6" s="1026"/>
      <c r="E6" s="1026"/>
      <c r="F6" s="1026"/>
      <c r="G6" s="1026"/>
      <c r="H6" s="1026"/>
      <c r="I6" s="1026"/>
      <c r="J6" s="1026"/>
      <c r="K6" s="1026"/>
    </row>
    <row r="7" spans="1:11" ht="44.45" customHeight="1" thickBot="1">
      <c r="A7" s="1050" t="s">
        <v>797</v>
      </c>
      <c r="B7" s="1051"/>
      <c r="C7" s="1051"/>
      <c r="D7" s="1051"/>
      <c r="E7" s="1051"/>
      <c r="F7" s="1051"/>
      <c r="G7" s="1051"/>
      <c r="H7" s="1051"/>
      <c r="I7" s="1051"/>
      <c r="J7" s="535"/>
      <c r="K7" s="536"/>
    </row>
    <row r="8" spans="1:11" ht="15" thickBot="1">
      <c r="A8" s="423" t="s">
        <v>31</v>
      </c>
      <c r="B8" s="776"/>
      <c r="C8" s="775" t="s">
        <v>317</v>
      </c>
      <c r="D8" s="136" t="s">
        <v>318</v>
      </c>
      <c r="E8" s="136" t="s">
        <v>319</v>
      </c>
      <c r="F8" s="136" t="s">
        <v>798</v>
      </c>
      <c r="G8" s="136" t="s">
        <v>799</v>
      </c>
      <c r="H8" s="136" t="s">
        <v>800</v>
      </c>
      <c r="I8" s="136" t="s">
        <v>801</v>
      </c>
      <c r="J8" s="136" t="s">
        <v>802</v>
      </c>
      <c r="K8" s="136" t="s">
        <v>803</v>
      </c>
    </row>
    <row r="9" spans="1:11" ht="40.700000000000003" customHeight="1" thickBot="1">
      <c r="A9" s="427" t="s">
        <v>120</v>
      </c>
      <c r="B9" s="428" t="s">
        <v>121</v>
      </c>
      <c r="C9" s="429" t="s">
        <v>804</v>
      </c>
      <c r="D9" s="429" t="s">
        <v>805</v>
      </c>
      <c r="E9" s="430" t="s">
        <v>806</v>
      </c>
      <c r="F9" s="430" t="s">
        <v>807</v>
      </c>
      <c r="G9" s="69" t="s">
        <v>808</v>
      </c>
      <c r="H9" s="69" t="s">
        <v>809</v>
      </c>
      <c r="I9" s="127" t="s">
        <v>810</v>
      </c>
      <c r="J9" s="127" t="s">
        <v>811</v>
      </c>
      <c r="K9" s="431" t="s">
        <v>812</v>
      </c>
    </row>
    <row r="10" spans="1:11" ht="15" thickBot="1">
      <c r="A10" s="432">
        <v>1.1000000000000001</v>
      </c>
      <c r="B10" s="194" t="s">
        <v>813</v>
      </c>
      <c r="C10" s="284"/>
      <c r="D10" s="433"/>
      <c r="E10" s="434"/>
      <c r="F10" s="435">
        <f t="shared" ref="F10:F19" si="0">SUM(C10:E10)</f>
        <v>0</v>
      </c>
      <c r="G10" s="436"/>
      <c r="H10" s="436"/>
      <c r="I10" s="436"/>
      <c r="J10" s="436"/>
      <c r="K10" s="436"/>
    </row>
    <row r="11" spans="1:11" ht="15" thickBot="1">
      <c r="A11" s="283">
        <v>1.2</v>
      </c>
      <c r="B11" s="196" t="s">
        <v>814</v>
      </c>
      <c r="C11" s="284"/>
      <c r="D11" s="433"/>
      <c r="E11" s="434"/>
      <c r="F11" s="435">
        <f t="shared" si="0"/>
        <v>0</v>
      </c>
      <c r="G11" s="436"/>
      <c r="H11" s="436"/>
      <c r="I11" s="436"/>
      <c r="J11" s="436"/>
      <c r="K11" s="436"/>
    </row>
    <row r="12" spans="1:11" ht="15" thickBot="1">
      <c r="A12" s="283">
        <v>1.3</v>
      </c>
      <c r="B12" s="196" t="s">
        <v>815</v>
      </c>
      <c r="C12" s="284"/>
      <c r="D12" s="433"/>
      <c r="E12" s="434"/>
      <c r="F12" s="435">
        <f t="shared" si="0"/>
        <v>0</v>
      </c>
      <c r="G12" s="606"/>
      <c r="H12" s="433"/>
      <c r="I12" s="336"/>
      <c r="J12" s="436"/>
      <c r="K12" s="437">
        <f>H12-I12</f>
        <v>0</v>
      </c>
    </row>
    <row r="13" spans="1:11" ht="15" thickBot="1">
      <c r="A13" s="283">
        <v>1.4</v>
      </c>
      <c r="B13" s="196" t="s">
        <v>816</v>
      </c>
      <c r="C13" s="284"/>
      <c r="D13" s="433"/>
      <c r="E13" s="434"/>
      <c r="F13" s="435">
        <f t="shared" si="0"/>
        <v>0</v>
      </c>
      <c r="G13" s="606"/>
      <c r="H13" s="436"/>
      <c r="I13" s="436"/>
      <c r="J13" s="617">
        <f>'HCF-2 RH'!J179</f>
        <v>0</v>
      </c>
      <c r="K13" s="437">
        <f>+J13</f>
        <v>0</v>
      </c>
    </row>
    <row r="14" spans="1:11" ht="15" thickBot="1">
      <c r="A14" s="283">
        <v>1.5</v>
      </c>
      <c r="B14" s="196" t="s">
        <v>817</v>
      </c>
      <c r="C14" s="284"/>
      <c r="D14" s="433"/>
      <c r="E14" s="434"/>
      <c r="F14" s="435">
        <f t="shared" si="0"/>
        <v>0</v>
      </c>
      <c r="G14" s="438">
        <v>0.05</v>
      </c>
      <c r="H14" s="433"/>
      <c r="I14" s="336"/>
      <c r="J14" s="436"/>
      <c r="K14" s="437">
        <f>H14-I14</f>
        <v>0</v>
      </c>
    </row>
    <row r="15" spans="1:11" ht="15" thickBot="1">
      <c r="A15" s="283">
        <v>1.6</v>
      </c>
      <c r="B15" s="196" t="s">
        <v>818</v>
      </c>
      <c r="C15" s="284"/>
      <c r="D15" s="433"/>
      <c r="E15" s="434"/>
      <c r="F15" s="435">
        <f t="shared" si="0"/>
        <v>0</v>
      </c>
      <c r="G15" s="438">
        <v>0.05</v>
      </c>
      <c r="H15" s="436"/>
      <c r="I15" s="436"/>
      <c r="J15" s="617">
        <f>'HCF-2 RH'!J180</f>
        <v>0</v>
      </c>
      <c r="K15" s="437">
        <f>+J15</f>
        <v>0</v>
      </c>
    </row>
    <row r="16" spans="1:11" ht="15" thickBot="1">
      <c r="A16" s="283">
        <v>1.7</v>
      </c>
      <c r="B16" s="196" t="s">
        <v>819</v>
      </c>
      <c r="C16" s="284"/>
      <c r="D16" s="433"/>
      <c r="E16" s="434"/>
      <c r="F16" s="435">
        <f t="shared" si="0"/>
        <v>0</v>
      </c>
      <c r="G16" s="438">
        <v>0.1</v>
      </c>
      <c r="H16" s="433"/>
      <c r="I16" s="336"/>
      <c r="J16" s="436"/>
      <c r="K16" s="437">
        <f>H16-I16</f>
        <v>0</v>
      </c>
    </row>
    <row r="17" spans="1:11" ht="15" thickBot="1">
      <c r="A17" s="578">
        <v>1.8</v>
      </c>
      <c r="B17" s="196" t="s">
        <v>820</v>
      </c>
      <c r="C17" s="284"/>
      <c r="D17" s="433"/>
      <c r="E17" s="434"/>
      <c r="F17" s="435">
        <f t="shared" si="0"/>
        <v>0</v>
      </c>
      <c r="G17" s="438">
        <v>0.1</v>
      </c>
      <c r="H17" s="436"/>
      <c r="I17" s="436"/>
      <c r="J17" s="617">
        <f>'HCF-2 RH'!J181</f>
        <v>0</v>
      </c>
      <c r="K17" s="437">
        <f>+J17</f>
        <v>0</v>
      </c>
    </row>
    <row r="18" spans="1:11" ht="15" thickBot="1">
      <c r="A18" s="578">
        <v>1.9</v>
      </c>
      <c r="B18" s="196" t="s">
        <v>821</v>
      </c>
      <c r="C18" s="284"/>
      <c r="D18" s="433"/>
      <c r="E18" s="434"/>
      <c r="F18" s="435">
        <f t="shared" si="0"/>
        <v>0</v>
      </c>
      <c r="G18" s="438">
        <v>0.33329999999999999</v>
      </c>
      <c r="H18" s="433"/>
      <c r="I18" s="336"/>
      <c r="J18" s="436"/>
      <c r="K18" s="437">
        <f t="shared" ref="K18" si="1">H18+I18</f>
        <v>0</v>
      </c>
    </row>
    <row r="19" spans="1:11" ht="15" thickBot="1">
      <c r="A19" s="439" t="s">
        <v>146</v>
      </c>
      <c r="B19" s="440" t="s">
        <v>822</v>
      </c>
      <c r="C19" s="289"/>
      <c r="D19" s="441"/>
      <c r="E19" s="442"/>
      <c r="F19" s="443">
        <f t="shared" si="0"/>
        <v>0</v>
      </c>
      <c r="G19" s="444">
        <v>0.33329999999999999</v>
      </c>
      <c r="H19" s="445"/>
      <c r="I19" s="445"/>
      <c r="J19" s="617">
        <f>'HCF-2 RH'!J182</f>
        <v>0</v>
      </c>
      <c r="K19" s="437">
        <f>+J19</f>
        <v>0</v>
      </c>
    </row>
    <row r="20" spans="1:11" ht="15" thickBot="1">
      <c r="A20" s="170" t="s">
        <v>314</v>
      </c>
      <c r="B20" s="71" t="s">
        <v>823</v>
      </c>
      <c r="C20" s="421">
        <f>SUM(C10:C19)</f>
        <v>0</v>
      </c>
      <c r="D20" s="421">
        <f t="shared" ref="D20:K20" si="2">SUM(D10:D19)</f>
        <v>0</v>
      </c>
      <c r="E20" s="421">
        <f t="shared" si="2"/>
        <v>0</v>
      </c>
      <c r="F20" s="421">
        <f>SUM(F10:F19)</f>
        <v>0</v>
      </c>
      <c r="G20" s="169"/>
      <c r="H20" s="421">
        <f t="shared" si="2"/>
        <v>0</v>
      </c>
      <c r="I20" s="421">
        <f t="shared" si="2"/>
        <v>0</v>
      </c>
      <c r="J20" s="421">
        <f>SUM(J13,J15,J17,J19)</f>
        <v>0</v>
      </c>
      <c r="K20" s="421">
        <f t="shared" si="2"/>
        <v>0</v>
      </c>
    </row>
    <row r="22" spans="1:11" s="281" customFormat="1" ht="15.6" customHeight="1" thickBot="1">
      <c r="A22" s="184" t="s">
        <v>84</v>
      </c>
      <c r="B22" s="185"/>
      <c r="C22" s="185"/>
      <c r="D22" s="185"/>
      <c r="E22" s="185"/>
      <c r="F22" s="186"/>
      <c r="G22" s="186"/>
      <c r="H22" s="186"/>
      <c r="I22" s="186"/>
      <c r="J22" s="186"/>
      <c r="K22" s="186"/>
    </row>
    <row r="23" spans="1:11" ht="65.099999999999994" customHeight="1" thickBot="1">
      <c r="A23" s="1052" t="s">
        <v>824</v>
      </c>
      <c r="B23" s="1053"/>
      <c r="C23" s="1053"/>
      <c r="D23" s="1053"/>
      <c r="E23" s="1054"/>
    </row>
    <row r="24" spans="1:11" ht="15" thickBot="1">
      <c r="A24" s="423" t="s">
        <v>37</v>
      </c>
      <c r="B24" s="424"/>
      <c r="C24" s="425" t="s">
        <v>317</v>
      </c>
      <c r="D24" s="426" t="s">
        <v>318</v>
      </c>
      <c r="E24" s="426" t="s">
        <v>319</v>
      </c>
    </row>
    <row r="25" spans="1:11" ht="43.5">
      <c r="A25" s="427" t="s">
        <v>120</v>
      </c>
      <c r="B25" s="428" t="s">
        <v>121</v>
      </c>
      <c r="C25" s="429" t="s">
        <v>825</v>
      </c>
      <c r="D25" s="429" t="s">
        <v>826</v>
      </c>
      <c r="E25" s="430" t="s">
        <v>827</v>
      </c>
    </row>
    <row r="26" spans="1:11">
      <c r="A26" s="432">
        <v>2.1</v>
      </c>
      <c r="B26" s="194" t="s">
        <v>828</v>
      </c>
      <c r="C26" s="433"/>
      <c r="D26" s="617">
        <f>'HCF-2 RH'!C189</f>
        <v>0</v>
      </c>
      <c r="E26" s="435">
        <f>SUM(C26:D26)</f>
        <v>0</v>
      </c>
    </row>
    <row r="27" spans="1:11">
      <c r="A27" s="283">
        <v>2.2000000000000002</v>
      </c>
      <c r="B27" s="196" t="s">
        <v>829</v>
      </c>
      <c r="C27" s="284"/>
      <c r="D27" s="617">
        <f>'HCF-2 RH'!C190</f>
        <v>0</v>
      </c>
      <c r="E27" s="435">
        <f t="shared" ref="E27:E31" si="3">SUM(C27:D27)</f>
        <v>0</v>
      </c>
    </row>
    <row r="28" spans="1:11">
      <c r="A28" s="283">
        <v>2.2999999999999998</v>
      </c>
      <c r="B28" s="196" t="s">
        <v>830</v>
      </c>
      <c r="C28" s="284"/>
      <c r="D28" s="617">
        <f>'HCF-2 RH'!C191</f>
        <v>0</v>
      </c>
      <c r="E28" s="435">
        <f t="shared" si="3"/>
        <v>0</v>
      </c>
    </row>
    <row r="29" spans="1:11">
      <c r="A29" s="283">
        <v>2.4</v>
      </c>
      <c r="B29" s="196" t="s">
        <v>831</v>
      </c>
      <c r="C29" s="284"/>
      <c r="D29" s="617">
        <f>'HCF-2 RH'!C192</f>
        <v>0</v>
      </c>
      <c r="E29" s="435">
        <f t="shared" si="3"/>
        <v>0</v>
      </c>
    </row>
    <row r="30" spans="1:11">
      <c r="A30" s="283">
        <v>2.5</v>
      </c>
      <c r="B30" s="196" t="s">
        <v>832</v>
      </c>
      <c r="C30" s="284"/>
      <c r="D30" s="617">
        <f>'HCF-2 RH'!C193</f>
        <v>0</v>
      </c>
      <c r="E30" s="435">
        <f t="shared" si="3"/>
        <v>0</v>
      </c>
    </row>
    <row r="31" spans="1:11" ht="15" thickBot="1">
      <c r="A31" s="283">
        <v>2.6</v>
      </c>
      <c r="B31" s="196" t="s">
        <v>833</v>
      </c>
      <c r="C31" s="284"/>
      <c r="D31" s="617">
        <f>'HCF-2 RH'!C194</f>
        <v>0</v>
      </c>
      <c r="E31" s="435">
        <f t="shared" si="3"/>
        <v>0</v>
      </c>
    </row>
    <row r="32" spans="1:11" ht="15" thickBot="1">
      <c r="A32" s="170" t="s">
        <v>330</v>
      </c>
      <c r="B32" s="71" t="s">
        <v>834</v>
      </c>
      <c r="C32" s="421">
        <f>SUM(C26:C31)</f>
        <v>0</v>
      </c>
      <c r="D32" s="421">
        <f>SUM(D26:D31)</f>
        <v>0</v>
      </c>
      <c r="E32" s="421">
        <f>SUM(E26:E31)</f>
        <v>0</v>
      </c>
    </row>
    <row r="33" spans="1:11">
      <c r="A33" s="446"/>
      <c r="K33" s="447"/>
    </row>
    <row r="34" spans="1:11">
      <c r="A34" s="446"/>
      <c r="K34" s="447"/>
    </row>
    <row r="35" spans="1:11" s="281" customFormat="1" ht="15.6">
      <c r="A35" s="184" t="s">
        <v>85</v>
      </c>
      <c r="B35" s="185"/>
      <c r="C35" s="185"/>
      <c r="D35" s="885"/>
      <c r="E35" s="885"/>
      <c r="F35" s="885"/>
      <c r="G35" s="885"/>
      <c r="H35" s="885"/>
      <c r="I35" s="885"/>
      <c r="J35" s="885"/>
      <c r="K35" s="492"/>
    </row>
    <row r="36" spans="1:11" ht="15" thickBot="1">
      <c r="A36" s="423" t="s">
        <v>39</v>
      </c>
      <c r="B36" s="773"/>
      <c r="C36" s="774" t="s">
        <v>317</v>
      </c>
      <c r="K36" s="447"/>
    </row>
    <row r="37" spans="1:11" ht="15" thickBot="1">
      <c r="A37" s="448" t="s">
        <v>120</v>
      </c>
      <c r="B37" s="35" t="s">
        <v>121</v>
      </c>
      <c r="C37" s="429" t="s">
        <v>270</v>
      </c>
      <c r="K37" s="447"/>
    </row>
    <row r="38" spans="1:11" ht="15" thickBot="1">
      <c r="A38" s="449" t="s">
        <v>346</v>
      </c>
      <c r="B38" s="450" t="s">
        <v>835</v>
      </c>
      <c r="C38" s="421">
        <f>E32+K20</f>
        <v>0</v>
      </c>
      <c r="D38" s="451" t="s">
        <v>836</v>
      </c>
      <c r="E38" s="452"/>
      <c r="K38" s="447"/>
    </row>
    <row r="39" spans="1:11">
      <c r="A39" s="453"/>
      <c r="B39" s="454"/>
      <c r="C39" s="452"/>
      <c r="D39" s="452"/>
      <c r="E39" s="452"/>
      <c r="K39" s="447"/>
    </row>
    <row r="40" spans="1:11">
      <c r="A40" s="446"/>
      <c r="K40" s="447"/>
    </row>
    <row r="41" spans="1:11" ht="15" thickBot="1">
      <c r="J41" s="447" t="s">
        <v>195</v>
      </c>
      <c r="K41" s="447"/>
    </row>
    <row r="42" spans="1:11" s="281" customFormat="1" ht="15.6">
      <c r="A42" s="1027" t="s">
        <v>837</v>
      </c>
      <c r="B42" s="1028"/>
      <c r="C42" s="1028"/>
      <c r="D42" s="885"/>
      <c r="E42" s="885"/>
      <c r="F42" s="885"/>
      <c r="G42" s="885"/>
      <c r="H42" s="885"/>
      <c r="I42" s="885"/>
      <c r="J42" s="885"/>
      <c r="K42" s="885"/>
    </row>
    <row r="43" spans="1:11">
      <c r="A43" s="455" t="s">
        <v>45</v>
      </c>
      <c r="B43" s="456"/>
      <c r="C43" s="62">
        <v>1</v>
      </c>
    </row>
    <row r="44" spans="1:11">
      <c r="A44" s="427" t="s">
        <v>120</v>
      </c>
      <c r="B44" s="428" t="s">
        <v>121</v>
      </c>
      <c r="C44" s="457"/>
    </row>
    <row r="45" spans="1:11">
      <c r="A45" s="458">
        <v>4.0999999999999996</v>
      </c>
      <c r="B45" s="195" t="s">
        <v>838</v>
      </c>
      <c r="C45" s="459"/>
    </row>
    <row r="46" spans="1:11">
      <c r="A46" s="458">
        <v>4.2</v>
      </c>
      <c r="B46" s="195" t="s">
        <v>839</v>
      </c>
      <c r="C46" s="757"/>
    </row>
    <row r="47" spans="1:11" ht="29.45" thickBot="1">
      <c r="A47" s="458">
        <v>4.3</v>
      </c>
      <c r="B47" s="460" t="s">
        <v>840</v>
      </c>
      <c r="C47" s="463"/>
    </row>
    <row r="48" spans="1:11" ht="44.1" thickBot="1">
      <c r="A48" s="461">
        <v>4.4000000000000004</v>
      </c>
      <c r="B48" s="462" t="s">
        <v>841</v>
      </c>
      <c r="C48" s="463"/>
    </row>
    <row r="49" spans="1:6">
      <c r="A49" s="464"/>
      <c r="B49" s="465"/>
    </row>
    <row r="50" spans="1:6" s="281" customFormat="1" ht="15.6">
      <c r="A50" s="1025" t="s">
        <v>87</v>
      </c>
      <c r="B50" s="1026"/>
      <c r="C50" s="1026"/>
      <c r="D50" s="1026"/>
      <c r="E50" s="1026"/>
      <c r="F50" s="1026"/>
    </row>
    <row r="51" spans="1:6">
      <c r="A51" s="466" t="s">
        <v>47</v>
      </c>
      <c r="B51" s="427">
        <v>1</v>
      </c>
      <c r="C51" s="427">
        <v>2</v>
      </c>
      <c r="D51" s="427">
        <v>3</v>
      </c>
      <c r="E51" s="427">
        <v>4</v>
      </c>
      <c r="F51" s="427" t="s">
        <v>799</v>
      </c>
    </row>
    <row r="52" spans="1:6">
      <c r="A52" s="427" t="s">
        <v>120</v>
      </c>
      <c r="B52" s="428" t="s">
        <v>842</v>
      </c>
      <c r="C52" s="428" t="s">
        <v>843</v>
      </c>
      <c r="D52" s="428" t="s">
        <v>844</v>
      </c>
      <c r="E52" s="428" t="s">
        <v>845</v>
      </c>
      <c r="F52" s="428" t="s">
        <v>846</v>
      </c>
    </row>
    <row r="53" spans="1:6" ht="29.1">
      <c r="A53" s="796">
        <v>5.0999999999999996</v>
      </c>
      <c r="B53" s="825" t="s">
        <v>847</v>
      </c>
      <c r="C53" s="467"/>
      <c r="D53" s="284"/>
      <c r="E53" s="689"/>
      <c r="F53" s="284"/>
    </row>
    <row r="54" spans="1:6" ht="29.1">
      <c r="A54" s="796">
        <v>5.2</v>
      </c>
      <c r="B54" s="572" t="s">
        <v>848</v>
      </c>
      <c r="C54" s="467"/>
      <c r="D54" s="284"/>
      <c r="E54" s="689"/>
      <c r="F54" s="284"/>
    </row>
    <row r="55" spans="1:6" ht="15" thickBot="1">
      <c r="A55" s="796">
        <v>5.3</v>
      </c>
      <c r="B55" s="574" t="s">
        <v>849</v>
      </c>
      <c r="C55" s="468"/>
      <c r="D55" s="286"/>
      <c r="E55" s="690"/>
      <c r="F55" s="286"/>
    </row>
    <row r="56" spans="1:6" ht="15" thickBot="1"/>
    <row r="57" spans="1:6" s="281" customFormat="1" ht="15.6">
      <c r="A57" s="1055" t="s">
        <v>850</v>
      </c>
      <c r="B57" s="1056"/>
      <c r="C57" s="1056"/>
      <c r="D57" s="1057"/>
      <c r="E57" s="885"/>
      <c r="F57" s="885"/>
    </row>
    <row r="58" spans="1:6" ht="15" thickBot="1">
      <c r="A58" s="466" t="s">
        <v>49</v>
      </c>
      <c r="B58" s="448" t="s">
        <v>195</v>
      </c>
      <c r="C58" s="448" t="s">
        <v>317</v>
      </c>
      <c r="D58" s="448" t="s">
        <v>318</v>
      </c>
    </row>
    <row r="59" spans="1:6" ht="15" thickBot="1">
      <c r="A59" s="427" t="s">
        <v>120</v>
      </c>
      <c r="B59" s="469" t="s">
        <v>121</v>
      </c>
      <c r="C59" s="469" t="s">
        <v>851</v>
      </c>
      <c r="D59" s="469" t="s">
        <v>852</v>
      </c>
    </row>
    <row r="60" spans="1:6" ht="57.95">
      <c r="A60" s="458">
        <v>6.1</v>
      </c>
      <c r="B60" s="470" t="s">
        <v>853</v>
      </c>
      <c r="C60" s="471"/>
      <c r="D60" s="472" t="s">
        <v>854</v>
      </c>
    </row>
    <row r="61" spans="1:6" ht="72.599999999999994">
      <c r="A61" s="458">
        <v>6.2</v>
      </c>
      <c r="B61" s="195" t="s">
        <v>855</v>
      </c>
      <c r="C61" s="473"/>
      <c r="D61" s="474" t="s">
        <v>854</v>
      </c>
    </row>
    <row r="62" spans="1:6" ht="43.5">
      <c r="A62" s="458">
        <v>6.3</v>
      </c>
      <c r="B62" s="195" t="s">
        <v>856</v>
      </c>
      <c r="C62" s="475"/>
      <c r="D62" s="474" t="s">
        <v>854</v>
      </c>
    </row>
    <row r="63" spans="1:6" ht="43.5">
      <c r="A63" s="458">
        <v>6.4</v>
      </c>
      <c r="B63" s="195" t="s">
        <v>857</v>
      </c>
      <c r="C63" s="473"/>
      <c r="D63" s="474" t="s">
        <v>858</v>
      </c>
    </row>
    <row r="64" spans="1:6" ht="29.1">
      <c r="A64" s="458">
        <v>6.5</v>
      </c>
      <c r="B64" s="195" t="s">
        <v>859</v>
      </c>
      <c r="C64" s="475"/>
      <c r="D64" s="474" t="s">
        <v>858</v>
      </c>
    </row>
    <row r="65" spans="1:7" ht="58.5" thickBot="1">
      <c r="A65" s="476">
        <v>6.6</v>
      </c>
      <c r="B65" s="477" t="s">
        <v>860</v>
      </c>
      <c r="C65" s="478"/>
      <c r="D65" s="479" t="s">
        <v>858</v>
      </c>
    </row>
    <row r="66" spans="1:7" ht="15" thickBot="1">
      <c r="A66" s="1058">
        <v>6.7</v>
      </c>
      <c r="B66" s="1060" t="s">
        <v>861</v>
      </c>
      <c r="C66" s="169" t="s">
        <v>327</v>
      </c>
      <c r="D66" s="169" t="s">
        <v>862</v>
      </c>
      <c r="E66" s="169" t="s">
        <v>863</v>
      </c>
    </row>
    <row r="67" spans="1:7" ht="15" thickBot="1">
      <c r="A67" s="1059"/>
      <c r="B67" s="1061"/>
      <c r="C67" s="751"/>
      <c r="D67" s="751"/>
      <c r="E67" s="751"/>
    </row>
    <row r="69" spans="1:7" ht="15" thickBot="1"/>
    <row r="70" spans="1:7" s="281" customFormat="1" ht="15.6">
      <c r="A70" s="1055" t="s">
        <v>864</v>
      </c>
      <c r="B70" s="1056"/>
      <c r="C70" s="1056"/>
      <c r="D70" s="885"/>
      <c r="E70" s="885"/>
      <c r="F70" s="885"/>
      <c r="G70" s="885"/>
    </row>
    <row r="71" spans="1:7">
      <c r="A71" s="90" t="s">
        <v>58</v>
      </c>
      <c r="B71" s="480"/>
      <c r="C71" s="391">
        <v>1</v>
      </c>
    </row>
    <row r="72" spans="1:7">
      <c r="A72" s="481" t="s">
        <v>120</v>
      </c>
      <c r="B72" s="482" t="s">
        <v>121</v>
      </c>
      <c r="C72" s="483" t="s">
        <v>851</v>
      </c>
    </row>
    <row r="73" spans="1:7" ht="15" thickBot="1">
      <c r="A73" s="484">
        <v>7.1</v>
      </c>
      <c r="B73" s="485" t="s">
        <v>865</v>
      </c>
      <c r="C73" s="826"/>
    </row>
    <row r="74" spans="1:7" ht="46.35" customHeight="1" thickBot="1">
      <c r="A74" s="484">
        <v>7.2</v>
      </c>
      <c r="B74" s="486" t="s">
        <v>866</v>
      </c>
      <c r="C74" s="1043"/>
      <c r="D74" s="1044"/>
      <c r="E74" s="1044"/>
      <c r="F74" s="1044"/>
      <c r="G74" s="1045"/>
    </row>
    <row r="75" spans="1:7" ht="29.1">
      <c r="A75" s="484">
        <v>7.3</v>
      </c>
      <c r="B75" s="487" t="s">
        <v>867</v>
      </c>
      <c r="C75" s="691"/>
    </row>
    <row r="76" spans="1:7" ht="29.1">
      <c r="A76" s="484">
        <v>7.4</v>
      </c>
      <c r="B76" s="487" t="s">
        <v>868</v>
      </c>
      <c r="C76" s="692"/>
    </row>
    <row r="77" spans="1:7" ht="72.599999999999994">
      <c r="A77" s="484">
        <v>7.5</v>
      </c>
      <c r="B77" s="487" t="s">
        <v>869</v>
      </c>
      <c r="C77" s="473"/>
    </row>
    <row r="78" spans="1:7" ht="29.45" thickBot="1">
      <c r="A78" s="489">
        <v>7.6</v>
      </c>
      <c r="B78" s="490" t="s">
        <v>870</v>
      </c>
      <c r="C78" s="491"/>
    </row>
    <row r="79" spans="1:7" ht="38.1" customHeight="1" thickBot="1">
      <c r="A79" s="1046">
        <v>7.7</v>
      </c>
      <c r="B79" s="1048" t="s">
        <v>871</v>
      </c>
      <c r="C79" s="169" t="s">
        <v>327</v>
      </c>
      <c r="D79" s="169" t="s">
        <v>862</v>
      </c>
      <c r="E79" s="752" t="s">
        <v>863</v>
      </c>
    </row>
    <row r="80" spans="1:7" ht="15" thickBot="1">
      <c r="A80" s="1047"/>
      <c r="B80" s="1049"/>
      <c r="C80" s="751"/>
      <c r="D80" s="751"/>
      <c r="E80" s="751"/>
    </row>
    <row r="82" spans="1:12">
      <c r="A82" s="566" t="s">
        <v>399</v>
      </c>
      <c r="B82" s="567"/>
      <c r="C82" s="567"/>
      <c r="D82" s="567"/>
      <c r="E82" s="567"/>
    </row>
    <row r="83" spans="1:12">
      <c r="A83" t="s">
        <v>24</v>
      </c>
      <c r="B83" t="s">
        <v>400</v>
      </c>
    </row>
    <row r="84" spans="1:12">
      <c r="A84" t="s">
        <v>26</v>
      </c>
      <c r="B84" t="s">
        <v>27</v>
      </c>
      <c r="G84" t="s">
        <v>195</v>
      </c>
    </row>
    <row r="87" spans="1:12">
      <c r="G87" s="23" t="s">
        <v>195</v>
      </c>
      <c r="H87" s="17"/>
      <c r="I87" s="23" t="s">
        <v>195</v>
      </c>
      <c r="J87" s="17"/>
      <c r="K87" s="17"/>
      <c r="L87" s="17"/>
    </row>
    <row r="88" spans="1:12">
      <c r="G88" s="23"/>
      <c r="H88" s="17"/>
      <c r="I88" s="23"/>
      <c r="J88" s="17"/>
      <c r="K88" s="17"/>
      <c r="L88" s="17"/>
    </row>
    <row r="89" spans="1:12">
      <c r="G89" s="23"/>
      <c r="H89" s="17"/>
      <c r="I89" s="23"/>
      <c r="J89" s="17"/>
      <c r="K89" s="17"/>
      <c r="L89" s="17"/>
    </row>
    <row r="91" spans="1:12">
      <c r="I91" s="17"/>
      <c r="J91" s="17"/>
      <c r="K91" s="17"/>
      <c r="L91" s="17"/>
    </row>
    <row r="92" spans="1:12">
      <c r="H92" s="17"/>
      <c r="I92" s="17"/>
      <c r="J92" s="17"/>
      <c r="K92" s="17"/>
    </row>
    <row r="93" spans="1:12">
      <c r="H93" s="17"/>
      <c r="I93" s="17"/>
      <c r="J93" s="17"/>
      <c r="K93" s="17"/>
    </row>
    <row r="94" spans="1:12">
      <c r="H94" s="17"/>
      <c r="I94" s="17"/>
      <c r="J94" s="17"/>
      <c r="K94" s="17"/>
    </row>
    <row r="95" spans="1:12">
      <c r="H95" s="17"/>
      <c r="I95" s="17"/>
      <c r="J95" s="17"/>
      <c r="K95" s="17"/>
    </row>
    <row r="96" spans="1:12">
      <c r="H96" s="17"/>
      <c r="I96" s="17"/>
      <c r="J96" s="17"/>
      <c r="K96" s="17"/>
    </row>
    <row r="97" spans="8:11">
      <c r="H97" s="17"/>
      <c r="I97" s="17"/>
      <c r="J97" s="17"/>
      <c r="K97" s="17"/>
    </row>
    <row r="98" spans="8:11">
      <c r="H98" s="17"/>
      <c r="I98" s="17"/>
      <c r="J98" s="17"/>
      <c r="K98" s="17"/>
    </row>
    <row r="99" spans="8:11">
      <c r="H99" s="17"/>
      <c r="I99" s="17"/>
      <c r="J99" s="17"/>
      <c r="K99" s="17"/>
    </row>
    <row r="100" spans="8:11">
      <c r="H100" s="17"/>
      <c r="I100" s="17"/>
      <c r="J100" s="17"/>
      <c r="K100" s="17"/>
    </row>
    <row r="101" spans="8:11">
      <c r="H101" s="17"/>
      <c r="I101" s="17"/>
      <c r="J101" s="17"/>
      <c r="K101" s="17"/>
    </row>
  </sheetData>
  <sheetProtection algorithmName="SHA-512" hashValue="umwIZselEHEMank7cd/MTdrsKP3WrJvbQCy8CUhEYd1B3YKJO/ecXCCgD2+TwJfp6AsDLDhk2OBLULCcgdlerg==" saltValue="9FSIk493wI9dvcWlBv1LFw==" spinCount="100000" sheet="1" objects="1" scenarios="1"/>
  <protectedRanges>
    <protectedRange sqref="I12 I14 I18 I16" name="Range2"/>
    <protectedRange sqref="C10:E19 G12:H12 G13 H14 H16 H18 C26:C31 C45:C48 B53:F55 C60:C65 C67:E67 C73 C74:G74 C75:C78 C80:E80" name="ClaimedFixedAssetsRange"/>
  </protectedRanges>
  <mergeCells count="14">
    <mergeCell ref="A2:J2"/>
    <mergeCell ref="A4:J4"/>
    <mergeCell ref="C74:G74"/>
    <mergeCell ref="A79:A80"/>
    <mergeCell ref="B79:B80"/>
    <mergeCell ref="A7:I7"/>
    <mergeCell ref="A23:E23"/>
    <mergeCell ref="A50:F50"/>
    <mergeCell ref="A6:K6"/>
    <mergeCell ref="A70:C70"/>
    <mergeCell ref="A57:D57"/>
    <mergeCell ref="A42:C42"/>
    <mergeCell ref="A66:A67"/>
    <mergeCell ref="B66:B67"/>
  </mergeCells>
  <phoneticPr fontId="27" type="noConversion"/>
  <dataValidations count="4">
    <dataValidation type="whole" operator="lessThan" allowBlank="1" showInputMessage="1" showErrorMessage="1" errorTitle="Incorrect Entry" error="Entry must be less than, or equal to, zero." promptTitle="Input Note" prompt="Entry must be less than zero." sqref="E10:E19" xr:uid="{00000000-0002-0000-0700-000000000000}">
      <formula1>0</formula1>
    </dataValidation>
    <dataValidation type="whole" operator="greaterThanOrEqual" allowBlank="1" showErrorMessage="1" errorTitle="Input Error" error="Data entry must be a whole number greater than, or equal to, zero (0)." sqref="C10:D19 H18 C26:D31 J15 J17 J19 J13 H12 H14 H16" xr:uid="{00000000-0002-0000-0700-000001000000}">
      <formula1>0</formula1>
    </dataValidation>
    <dataValidation type="list" operator="greaterThanOrEqual" allowBlank="1" showErrorMessage="1" errorTitle="Input Error" error="Data entry must be a whole number greater than, or equal to, zero (0)." sqref="C45 C47:C48 C60:C61 C63 C65 C77" xr:uid="{00000000-0002-0000-0700-000002000000}">
      <formula1>YesNo</formula1>
    </dataValidation>
    <dataValidation type="list" allowBlank="1" showInputMessage="1" showErrorMessage="1" sqref="B53:B55" xr:uid="{00000000-0002-0000-0700-000003000000}">
      <formula1>CHOWType</formula1>
    </dataValidation>
  </dataValidations>
  <pageMargins left="0.25" right="0.25" top="0.75" bottom="0.75" header="0.3" footer="0.3"/>
  <pageSetup scale="51" fitToHeight="0" orientation="landscape" r:id="rId1"/>
  <rowBreaks count="2" manualBreakCount="2">
    <brk id="33" max="16383" man="1"/>
    <brk id="68" max="16383" man="1"/>
  </rowBreaks>
  <ignoredErrors>
    <ignoredError sqref="C8:K8 F51" numberStoredAsText="1"/>
    <ignoredError sqref="K13 K18 K15 K14 K1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2:U30"/>
  <sheetViews>
    <sheetView zoomScale="80" zoomScaleNormal="80" zoomScaleSheetLayoutView="40" workbookViewId="0">
      <selection activeCell="F8" sqref="F8"/>
    </sheetView>
  </sheetViews>
  <sheetFormatPr defaultColWidth="8.85546875" defaultRowHeight="14.45"/>
  <cols>
    <col min="1" max="1" width="13" customWidth="1"/>
    <col min="2" max="2" width="27.42578125" bestFit="1" customWidth="1"/>
    <col min="3" max="3" width="27.140625" customWidth="1"/>
    <col min="4" max="4" width="13.85546875" customWidth="1"/>
    <col min="5" max="5" width="19.42578125" customWidth="1"/>
    <col min="6" max="6" width="15" customWidth="1"/>
    <col min="7" max="7" width="16.42578125" customWidth="1"/>
    <col min="8" max="8" width="21.42578125" customWidth="1"/>
    <col min="9" max="9" width="15.42578125" customWidth="1"/>
    <col min="10" max="10" width="17.42578125" customWidth="1"/>
    <col min="11" max="11" width="14.42578125" customWidth="1"/>
    <col min="12" max="12" width="16.85546875" customWidth="1"/>
    <col min="13" max="14" width="15.85546875" customWidth="1"/>
    <col min="15" max="15" width="12.85546875" customWidth="1"/>
    <col min="16" max="16" width="10.42578125" bestFit="1" customWidth="1"/>
    <col min="17" max="17" width="18.140625" customWidth="1"/>
    <col min="19" max="19" width="15" customWidth="1"/>
    <col min="20" max="20" width="13.42578125" customWidth="1"/>
    <col min="21" max="21" width="22" customWidth="1"/>
  </cols>
  <sheetData>
    <row r="2" spans="1:21" s="1" customFormat="1" ht="27" customHeight="1">
      <c r="A2" s="989" t="s">
        <v>112</v>
      </c>
      <c r="B2" s="989"/>
      <c r="C2" s="989"/>
      <c r="D2" s="989"/>
      <c r="E2" s="989"/>
      <c r="F2" s="989"/>
      <c r="G2" s="989"/>
      <c r="H2" s="989"/>
      <c r="I2" s="989"/>
      <c r="J2" s="989"/>
      <c r="K2" s="989"/>
      <c r="L2" s="989"/>
      <c r="M2" s="989"/>
      <c r="N2" s="989"/>
      <c r="O2" s="989"/>
      <c r="P2" s="989"/>
      <c r="Q2" s="989"/>
      <c r="R2" s="989"/>
    </row>
    <row r="3" spans="1:21">
      <c r="A3" s="129"/>
      <c r="C3" s="3"/>
      <c r="E3" s="3"/>
    </row>
    <row r="4" spans="1:21" ht="18.600000000000001">
      <c r="A4" s="971" t="s">
        <v>872</v>
      </c>
      <c r="B4" s="972"/>
      <c r="C4" s="972"/>
      <c r="D4" s="972"/>
      <c r="E4" s="972"/>
      <c r="F4" s="972"/>
      <c r="G4" s="972"/>
      <c r="H4" s="972"/>
      <c r="I4" s="972"/>
      <c r="J4" s="972"/>
      <c r="K4" s="972"/>
      <c r="L4" s="972"/>
      <c r="M4" s="972"/>
      <c r="N4" s="972"/>
      <c r="O4" s="972"/>
      <c r="P4" s="972"/>
      <c r="Q4" s="972"/>
      <c r="R4" s="972"/>
    </row>
    <row r="5" spans="1:21" ht="64.349999999999994" customHeight="1" thickBot="1">
      <c r="A5" s="1063" t="s">
        <v>873</v>
      </c>
      <c r="B5" s="997"/>
      <c r="C5" s="997"/>
      <c r="D5" s="997"/>
      <c r="E5" s="997"/>
      <c r="F5" s="997"/>
      <c r="G5" s="997"/>
      <c r="H5" s="997"/>
      <c r="I5" s="997"/>
      <c r="J5" s="997"/>
      <c r="K5" s="997"/>
      <c r="L5" s="997"/>
      <c r="M5" s="997"/>
      <c r="N5" s="997"/>
      <c r="O5" s="997"/>
      <c r="P5" s="997"/>
      <c r="Q5" s="997"/>
      <c r="R5" s="997"/>
    </row>
    <row r="6" spans="1:21" s="281" customFormat="1" ht="15.6">
      <c r="A6" s="1001" t="s">
        <v>91</v>
      </c>
      <c r="B6" s="1001"/>
      <c r="C6" s="1001"/>
      <c r="D6" s="1001"/>
      <c r="E6" s="1001"/>
      <c r="F6" s="1001"/>
      <c r="G6" s="1001"/>
      <c r="H6" s="1001"/>
      <c r="I6" s="1001"/>
      <c r="J6" s="1001"/>
      <c r="K6" s="1001"/>
      <c r="L6" s="1001"/>
      <c r="M6" s="1001"/>
      <c r="N6" s="1001"/>
      <c r="O6" s="1001"/>
      <c r="P6" s="1001"/>
      <c r="Q6" s="1001"/>
      <c r="R6" s="1001"/>
      <c r="S6" s="1001"/>
      <c r="T6" s="1001"/>
      <c r="U6" s="1001"/>
    </row>
    <row r="7" spans="1:21">
      <c r="A7" s="44" t="s">
        <v>31</v>
      </c>
      <c r="B7" s="128">
        <v>1</v>
      </c>
      <c r="C7" s="128">
        <v>2</v>
      </c>
      <c r="D7" s="128">
        <v>3</v>
      </c>
      <c r="E7" s="128">
        <v>4</v>
      </c>
      <c r="F7" s="128">
        <v>5</v>
      </c>
      <c r="G7" s="128">
        <v>6</v>
      </c>
      <c r="H7" s="128">
        <v>7</v>
      </c>
      <c r="I7" s="128">
        <v>8</v>
      </c>
      <c r="J7" s="128">
        <v>9</v>
      </c>
      <c r="K7" s="128">
        <v>10</v>
      </c>
      <c r="L7" s="128">
        <v>11</v>
      </c>
      <c r="M7" s="128">
        <v>12</v>
      </c>
      <c r="N7" s="128">
        <v>13</v>
      </c>
      <c r="O7" s="128">
        <v>14</v>
      </c>
      <c r="P7" s="128">
        <v>15</v>
      </c>
      <c r="Q7" s="128">
        <v>16</v>
      </c>
      <c r="R7" s="128">
        <v>17</v>
      </c>
      <c r="S7" s="128">
        <v>18</v>
      </c>
      <c r="T7" s="128">
        <v>19</v>
      </c>
      <c r="U7" s="128">
        <v>20</v>
      </c>
    </row>
    <row r="8" spans="1:21" ht="57.95">
      <c r="A8" s="494" t="s">
        <v>120</v>
      </c>
      <c r="B8" s="495" t="s">
        <v>874</v>
      </c>
      <c r="C8" s="495" t="s">
        <v>875</v>
      </c>
      <c r="D8" s="495" t="s">
        <v>876</v>
      </c>
      <c r="E8" s="495" t="s">
        <v>877</v>
      </c>
      <c r="F8" s="495" t="s">
        <v>878</v>
      </c>
      <c r="G8" s="495" t="s">
        <v>879</v>
      </c>
      <c r="H8" s="495" t="s">
        <v>880</v>
      </c>
      <c r="I8" s="495" t="s">
        <v>881</v>
      </c>
      <c r="J8" s="495" t="s">
        <v>882</v>
      </c>
      <c r="K8" s="495" t="s">
        <v>883</v>
      </c>
      <c r="L8" s="495" t="s">
        <v>884</v>
      </c>
      <c r="M8" s="495" t="s">
        <v>885</v>
      </c>
      <c r="N8" s="495" t="s">
        <v>886</v>
      </c>
      <c r="O8" s="495" t="s">
        <v>887</v>
      </c>
      <c r="P8" s="495" t="s">
        <v>888</v>
      </c>
      <c r="Q8" s="495" t="s">
        <v>889</v>
      </c>
      <c r="R8" s="495" t="s">
        <v>890</v>
      </c>
      <c r="S8" s="495" t="s">
        <v>891</v>
      </c>
      <c r="T8" s="495" t="s">
        <v>892</v>
      </c>
      <c r="U8" s="495" t="s">
        <v>893</v>
      </c>
    </row>
    <row r="9" spans="1:21" ht="15" thickBot="1">
      <c r="A9" s="496">
        <v>1.1000000000000001</v>
      </c>
      <c r="B9" s="497"/>
      <c r="C9" s="509"/>
      <c r="D9" s="497"/>
      <c r="E9" s="625"/>
      <c r="F9" s="625"/>
      <c r="G9" s="734"/>
      <c r="H9" s="734"/>
      <c r="I9" s="735"/>
      <c r="J9" s="735"/>
      <c r="K9" s="735"/>
      <c r="L9" s="735"/>
      <c r="M9" s="733"/>
      <c r="N9" s="747"/>
      <c r="O9" s="747"/>
      <c r="P9" s="625"/>
      <c r="Q9" s="748">
        <f>($L9+$M9)+($N9+$O9)</f>
        <v>0</v>
      </c>
      <c r="R9" s="498"/>
      <c r="S9" s="735"/>
      <c r="T9" s="735"/>
      <c r="U9" s="749">
        <f>SUM($K9,$S9:$T9)</f>
        <v>0</v>
      </c>
    </row>
    <row r="10" spans="1:21" ht="15" thickBot="1">
      <c r="A10" s="496" t="s">
        <v>731</v>
      </c>
      <c r="B10" s="497"/>
      <c r="C10" s="509"/>
      <c r="D10" s="497"/>
      <c r="E10" s="625"/>
      <c r="F10" s="625"/>
      <c r="G10" s="734"/>
      <c r="H10" s="734"/>
      <c r="I10" s="735"/>
      <c r="J10" s="735"/>
      <c r="K10" s="735"/>
      <c r="L10" s="735"/>
      <c r="M10" s="733"/>
      <c r="N10" s="737"/>
      <c r="O10" s="737"/>
      <c r="P10" s="625"/>
      <c r="Q10" s="739">
        <f t="shared" ref="Q10:Q16" si="0">($L10+$M10)+($N10+$O10)</f>
        <v>0</v>
      </c>
      <c r="R10" s="498"/>
      <c r="S10" s="735"/>
      <c r="T10" s="735"/>
      <c r="U10" s="711">
        <f t="shared" ref="U10:U16" si="1">SUM($K10,$S10:$T10)</f>
        <v>0</v>
      </c>
    </row>
    <row r="11" spans="1:21" ht="15" thickBot="1">
      <c r="A11" s="496" t="s">
        <v>734</v>
      </c>
      <c r="B11" s="497"/>
      <c r="C11" s="509"/>
      <c r="D11" s="497"/>
      <c r="E11" s="625"/>
      <c r="F11" s="625"/>
      <c r="G11" s="734"/>
      <c r="H11" s="734"/>
      <c r="I11" s="735"/>
      <c r="J11" s="735"/>
      <c r="K11" s="735"/>
      <c r="L11" s="735"/>
      <c r="M11" s="733"/>
      <c r="N11" s="737"/>
      <c r="O11" s="737"/>
      <c r="P11" s="625"/>
      <c r="Q11" s="739">
        <f t="shared" si="0"/>
        <v>0</v>
      </c>
      <c r="R11" s="498"/>
      <c r="S11" s="735"/>
      <c r="T11" s="735"/>
      <c r="U11" s="711">
        <f t="shared" si="1"/>
        <v>0</v>
      </c>
    </row>
    <row r="12" spans="1:21" ht="15" thickBot="1">
      <c r="A12" s="496" t="s">
        <v>737</v>
      </c>
      <c r="B12" s="497"/>
      <c r="C12" s="509"/>
      <c r="D12" s="497"/>
      <c r="E12" s="625"/>
      <c r="F12" s="625"/>
      <c r="G12" s="734"/>
      <c r="H12" s="734"/>
      <c r="I12" s="735"/>
      <c r="J12" s="735"/>
      <c r="K12" s="735"/>
      <c r="L12" s="735"/>
      <c r="M12" s="733"/>
      <c r="N12" s="737"/>
      <c r="O12" s="737"/>
      <c r="P12" s="625"/>
      <c r="Q12" s="739">
        <f t="shared" si="0"/>
        <v>0</v>
      </c>
      <c r="R12" s="498"/>
      <c r="S12" s="735"/>
      <c r="T12" s="735"/>
      <c r="U12" s="711">
        <f t="shared" si="1"/>
        <v>0</v>
      </c>
    </row>
    <row r="13" spans="1:21" ht="15" thickBot="1">
      <c r="A13" s="496" t="s">
        <v>739</v>
      </c>
      <c r="B13" s="497"/>
      <c r="C13" s="509"/>
      <c r="D13" s="497"/>
      <c r="E13" s="625"/>
      <c r="F13" s="625"/>
      <c r="G13" s="734"/>
      <c r="H13" s="734"/>
      <c r="I13" s="735"/>
      <c r="J13" s="735"/>
      <c r="K13" s="735"/>
      <c r="L13" s="735"/>
      <c r="M13" s="733"/>
      <c r="N13" s="737"/>
      <c r="O13" s="737"/>
      <c r="P13" s="625"/>
      <c r="Q13" s="739">
        <f t="shared" si="0"/>
        <v>0</v>
      </c>
      <c r="R13" s="498"/>
      <c r="S13" s="735"/>
      <c r="T13" s="735"/>
      <c r="U13" s="711">
        <f t="shared" si="1"/>
        <v>0</v>
      </c>
    </row>
    <row r="14" spans="1:21" ht="15" thickBot="1">
      <c r="A14" s="496" t="s">
        <v>138</v>
      </c>
      <c r="B14" s="497"/>
      <c r="C14" s="509"/>
      <c r="D14" s="497"/>
      <c r="E14" s="625"/>
      <c r="F14" s="625"/>
      <c r="G14" s="734"/>
      <c r="H14" s="734"/>
      <c r="I14" s="735"/>
      <c r="J14" s="735"/>
      <c r="K14" s="735"/>
      <c r="L14" s="735"/>
      <c r="M14" s="733"/>
      <c r="N14" s="737"/>
      <c r="O14" s="737"/>
      <c r="P14" s="625"/>
      <c r="Q14" s="739">
        <f t="shared" si="0"/>
        <v>0</v>
      </c>
      <c r="R14" s="498"/>
      <c r="S14" s="735"/>
      <c r="T14" s="735"/>
      <c r="U14" s="711">
        <f t="shared" si="1"/>
        <v>0</v>
      </c>
    </row>
    <row r="15" spans="1:21" ht="15" thickBot="1">
      <c r="A15" s="496" t="s">
        <v>140</v>
      </c>
      <c r="B15" s="497"/>
      <c r="C15" s="509"/>
      <c r="D15" s="497"/>
      <c r="E15" s="625"/>
      <c r="F15" s="625"/>
      <c r="G15" s="734"/>
      <c r="H15" s="734"/>
      <c r="I15" s="735"/>
      <c r="J15" s="735"/>
      <c r="K15" s="735"/>
      <c r="L15" s="735"/>
      <c r="M15" s="733"/>
      <c r="N15" s="737"/>
      <c r="O15" s="737"/>
      <c r="P15" s="625"/>
      <c r="Q15" s="739">
        <f t="shared" si="0"/>
        <v>0</v>
      </c>
      <c r="R15" s="498"/>
      <c r="S15" s="735"/>
      <c r="T15" s="735"/>
      <c r="U15" s="711">
        <f t="shared" si="1"/>
        <v>0</v>
      </c>
    </row>
    <row r="16" spans="1:21" ht="15" thickBot="1">
      <c r="A16" s="496" t="s">
        <v>142</v>
      </c>
      <c r="B16" s="497"/>
      <c r="C16" s="497"/>
      <c r="D16" s="497"/>
      <c r="E16" s="625"/>
      <c r="F16" s="625"/>
      <c r="G16" s="734"/>
      <c r="H16" s="734"/>
      <c r="I16" s="735"/>
      <c r="J16" s="735"/>
      <c r="K16" s="735"/>
      <c r="L16" s="735"/>
      <c r="M16" s="733"/>
      <c r="N16" s="737"/>
      <c r="O16" s="746"/>
      <c r="P16" s="625"/>
      <c r="Q16" s="739">
        <f t="shared" si="0"/>
        <v>0</v>
      </c>
      <c r="R16" s="498"/>
      <c r="S16" s="735"/>
      <c r="T16" s="735"/>
      <c r="U16" s="711">
        <f t="shared" si="1"/>
        <v>0</v>
      </c>
    </row>
    <row r="17" spans="1:21" ht="15" thickBot="1">
      <c r="A17" s="499" t="s">
        <v>314</v>
      </c>
      <c r="B17" s="165" t="s">
        <v>894</v>
      </c>
      <c r="C17" s="54"/>
      <c r="D17" s="54"/>
      <c r="E17" s="54"/>
      <c r="F17" s="54"/>
      <c r="G17" s="738"/>
      <c r="H17" s="738"/>
      <c r="I17" s="738"/>
      <c r="J17" s="711">
        <f>SUM($J$9:$J$16)</f>
        <v>0</v>
      </c>
      <c r="K17" s="711">
        <f>SUM($K$9:$K$16)</f>
        <v>0</v>
      </c>
      <c r="L17" s="738"/>
      <c r="M17" s="738"/>
      <c r="N17" s="738"/>
      <c r="O17" s="738"/>
      <c r="P17" s="54"/>
      <c r="Q17" s="711">
        <f>SUM($Q$9:$Q$16)</f>
        <v>0</v>
      </c>
      <c r="R17" s="54"/>
      <c r="S17" s="711">
        <f>SUM($S$9:$S$16)</f>
        <v>0</v>
      </c>
      <c r="T17" s="711">
        <f>SUM($T$9:$T$16)</f>
        <v>0</v>
      </c>
      <c r="U17" s="711">
        <f>SUM($U$9:$U$16)</f>
        <v>0</v>
      </c>
    </row>
    <row r="18" spans="1:21">
      <c r="A18" s="500"/>
      <c r="B18" s="1"/>
      <c r="K18" s="174" t="s">
        <v>895</v>
      </c>
      <c r="Q18" s="501"/>
      <c r="S18" s="174" t="s">
        <v>896</v>
      </c>
      <c r="T18" s="174" t="s">
        <v>897</v>
      </c>
      <c r="U18" s="174" t="s">
        <v>898</v>
      </c>
    </row>
    <row r="19" spans="1:21">
      <c r="U19" s="18" t="s">
        <v>899</v>
      </c>
    </row>
    <row r="20" spans="1:21" s="281" customFormat="1" ht="15.95" thickBot="1">
      <c r="A20" s="980" t="s">
        <v>92</v>
      </c>
      <c r="B20" s="980"/>
      <c r="C20" s="980"/>
      <c r="D20" s="980"/>
      <c r="E20" s="980"/>
      <c r="F20" s="980"/>
      <c r="G20" s="980"/>
      <c r="H20" s="980"/>
      <c r="I20" s="980"/>
      <c r="J20" s="1062"/>
      <c r="K20" s="885"/>
      <c r="L20" s="885"/>
      <c r="M20" s="885"/>
      <c r="N20" s="885"/>
      <c r="O20" s="885"/>
      <c r="P20" s="885"/>
      <c r="Q20" s="885"/>
      <c r="R20" s="885"/>
      <c r="S20" s="885"/>
      <c r="T20" s="885"/>
      <c r="U20" s="885"/>
    </row>
    <row r="21" spans="1:21" ht="15" thickBot="1">
      <c r="A21" s="502" t="s">
        <v>37</v>
      </c>
      <c r="B21" s="503">
        <v>1</v>
      </c>
      <c r="C21" s="504">
        <v>2</v>
      </c>
      <c r="D21" s="503">
        <v>3</v>
      </c>
      <c r="E21" s="503">
        <v>4</v>
      </c>
      <c r="F21" s="503">
        <v>5</v>
      </c>
      <c r="G21" s="503">
        <v>6</v>
      </c>
      <c r="H21" s="503">
        <v>7</v>
      </c>
      <c r="I21" s="503">
        <v>8</v>
      </c>
      <c r="J21" s="503">
        <v>9</v>
      </c>
    </row>
    <row r="22" spans="1:21" ht="29.45" thickBot="1">
      <c r="A22" s="505" t="s">
        <v>120</v>
      </c>
      <c r="B22" s="506" t="s">
        <v>875</v>
      </c>
      <c r="C22" s="495" t="s">
        <v>876</v>
      </c>
      <c r="D22" s="506" t="s">
        <v>900</v>
      </c>
      <c r="E22" s="506" t="s">
        <v>901</v>
      </c>
      <c r="F22" s="506" t="s">
        <v>902</v>
      </c>
      <c r="G22" s="506" t="s">
        <v>886</v>
      </c>
      <c r="H22" s="506" t="s">
        <v>903</v>
      </c>
      <c r="I22" s="451" t="s">
        <v>890</v>
      </c>
      <c r="J22" s="506" t="s">
        <v>891</v>
      </c>
    </row>
    <row r="23" spans="1:21" ht="15" thickBot="1">
      <c r="A23" s="507" t="s">
        <v>196</v>
      </c>
      <c r="B23" s="509"/>
      <c r="C23" s="508"/>
      <c r="D23" s="740"/>
      <c r="E23" s="740"/>
      <c r="F23" s="652"/>
      <c r="G23" s="736"/>
      <c r="H23" s="739">
        <f>D23+E23+G23</f>
        <v>0</v>
      </c>
      <c r="I23" s="623"/>
      <c r="J23" s="744"/>
    </row>
    <row r="24" spans="1:21" ht="15" thickBot="1">
      <c r="A24" s="496" t="s">
        <v>198</v>
      </c>
      <c r="B24" s="509"/>
      <c r="C24" s="497"/>
      <c r="D24" s="741"/>
      <c r="E24" s="741"/>
      <c r="F24" s="653"/>
      <c r="G24" s="737"/>
      <c r="H24" s="739">
        <f t="shared" ref="H24:H28" si="2">D24+E24+G24</f>
        <v>0</v>
      </c>
      <c r="I24" s="498"/>
      <c r="J24" s="735"/>
    </row>
    <row r="25" spans="1:21" ht="15" thickBot="1">
      <c r="A25" s="496" t="s">
        <v>200</v>
      </c>
      <c r="B25" s="509"/>
      <c r="C25" s="497"/>
      <c r="D25" s="741"/>
      <c r="E25" s="741"/>
      <c r="F25" s="653"/>
      <c r="G25" s="737"/>
      <c r="H25" s="739">
        <f t="shared" si="2"/>
        <v>0</v>
      </c>
      <c r="I25" s="498"/>
      <c r="J25" s="735"/>
    </row>
    <row r="26" spans="1:21" ht="15" thickBot="1">
      <c r="A26" s="496" t="s">
        <v>202</v>
      </c>
      <c r="B26" s="509"/>
      <c r="C26" s="497"/>
      <c r="D26" s="741"/>
      <c r="E26" s="741"/>
      <c r="F26" s="653"/>
      <c r="G26" s="737"/>
      <c r="H26" s="739">
        <f t="shared" si="2"/>
        <v>0</v>
      </c>
      <c r="I26" s="498"/>
      <c r="J26" s="735"/>
    </row>
    <row r="27" spans="1:21" ht="15" thickBot="1">
      <c r="A27" s="496" t="s">
        <v>203</v>
      </c>
      <c r="B27" s="509"/>
      <c r="C27" s="497"/>
      <c r="D27" s="741"/>
      <c r="E27" s="741"/>
      <c r="F27" s="653"/>
      <c r="G27" s="737"/>
      <c r="H27" s="739">
        <f t="shared" si="2"/>
        <v>0</v>
      </c>
      <c r="I27" s="498"/>
      <c r="J27" s="735"/>
    </row>
    <row r="28" spans="1:21" ht="15" thickBot="1">
      <c r="A28" s="510" t="s">
        <v>904</v>
      </c>
      <c r="B28" s="509"/>
      <c r="C28" s="511"/>
      <c r="D28" s="742"/>
      <c r="E28" s="742"/>
      <c r="F28" s="654"/>
      <c r="G28" s="743"/>
      <c r="H28" s="739">
        <f t="shared" si="2"/>
        <v>0</v>
      </c>
      <c r="I28" s="624"/>
      <c r="J28" s="745"/>
    </row>
    <row r="29" spans="1:21" ht="15" thickBot="1">
      <c r="A29" s="512" t="s">
        <v>330</v>
      </c>
      <c r="B29" s="165" t="s">
        <v>894</v>
      </c>
      <c r="C29" s="54"/>
      <c r="D29" s="738"/>
      <c r="E29" s="738"/>
      <c r="F29" s="54"/>
      <c r="G29" s="738"/>
      <c r="H29" s="739">
        <f>SUM($H$23:$H$28)</f>
        <v>0</v>
      </c>
      <c r="I29" s="54"/>
      <c r="J29" s="711">
        <f>SUM($J$23:$J$28)</f>
        <v>0</v>
      </c>
    </row>
    <row r="30" spans="1:21">
      <c r="H30" s="175" t="s">
        <v>905</v>
      </c>
      <c r="I30" s="513"/>
      <c r="J30" s="176" t="s">
        <v>906</v>
      </c>
    </row>
  </sheetData>
  <sheetProtection algorithmName="SHA-512" hashValue="B0VtpNkGT07J8fZUF51dvtyEwscITOVfER9yxG/OFBgKNL6ZDYLg0ew8Nfw6WNnW3RIjrZRp0uyJgj9dqLfWXw==" saltValue="BY++KVF6ekLbVszvKekSDQ==" spinCount="100000" sheet="1" objects="1" scenarios="1"/>
  <protectedRanges>
    <protectedRange sqref="R9:T16 B9:P16 I23:J28 B23:G28" name="MortgagesAndNotesRange"/>
  </protectedRanges>
  <mergeCells count="5">
    <mergeCell ref="A6:U6"/>
    <mergeCell ref="A20:J20"/>
    <mergeCell ref="A2:R2"/>
    <mergeCell ref="A4:R4"/>
    <mergeCell ref="A5:R5"/>
  </mergeCells>
  <phoneticPr fontId="27" type="noConversion"/>
  <dataValidations disablePrompts="1" count="3">
    <dataValidation type="list" allowBlank="1" showInputMessage="1" showErrorMessage="1" sqref="B9:B16" xr:uid="{00000000-0002-0000-0800-000000000000}">
      <formula1>NotesPayable</formula1>
    </dataValidation>
    <dataValidation type="list" allowBlank="1" showInputMessage="1" showErrorMessage="1" sqref="C23:C28 D9:D16" xr:uid="{00000000-0002-0000-0800-000001000000}">
      <formula1>YesNo</formula1>
    </dataValidation>
    <dataValidation type="whole" operator="lessThan" allowBlank="1" showInputMessage="1" showErrorMessage="1" errorTitle="Incorrect Entry" error="Entry must be less than, or equal to, zero." promptTitle="Input Note" prompt="Entry must be less than zero." sqref="N9:O16 G23:G28" xr:uid="{00000000-0002-0000-0800-000002000000}">
      <formula1>0</formula1>
    </dataValidation>
  </dataValidations>
  <pageMargins left="0.25" right="0.25" top="0.75" bottom="0.75" header="0.3" footer="0.3"/>
  <pageSetup scale="3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R45"/>
  <sheetViews>
    <sheetView zoomScale="80" zoomScaleNormal="80" workbookViewId="0">
      <selection activeCell="A2" sqref="A2"/>
    </sheetView>
  </sheetViews>
  <sheetFormatPr defaultColWidth="8.85546875" defaultRowHeight="14.45"/>
  <cols>
    <col min="2" max="2" width="32.85546875" bestFit="1" customWidth="1"/>
    <col min="3" max="3" width="18" customWidth="1"/>
    <col min="4" max="4" width="15.140625" customWidth="1"/>
    <col min="5" max="5" width="16.140625" customWidth="1"/>
    <col min="6" max="6" width="17.5703125" customWidth="1"/>
    <col min="7" max="7" width="17.42578125" customWidth="1"/>
    <col min="8" max="8" width="21" customWidth="1"/>
    <col min="9" max="9" width="20" customWidth="1"/>
  </cols>
  <sheetData>
    <row r="1" spans="1:18" s="1" customFormat="1" ht="27" customHeight="1">
      <c r="A1" s="989" t="s">
        <v>112</v>
      </c>
      <c r="B1" s="989"/>
      <c r="C1" s="989"/>
      <c r="D1" s="989"/>
      <c r="E1" s="989"/>
      <c r="F1" s="989"/>
      <c r="G1" s="989"/>
      <c r="H1" s="989"/>
      <c r="I1" s="989"/>
      <c r="J1" s="989"/>
      <c r="K1" s="989"/>
      <c r="L1"/>
      <c r="M1"/>
      <c r="N1"/>
      <c r="O1"/>
      <c r="P1"/>
      <c r="Q1"/>
      <c r="R1"/>
    </row>
    <row r="2" spans="1:18">
      <c r="A2" s="129"/>
      <c r="C2" s="3"/>
      <c r="E2" s="3"/>
    </row>
    <row r="3" spans="1:18" ht="18.600000000000001">
      <c r="A3" s="971" t="s">
        <v>907</v>
      </c>
      <c r="B3" s="972"/>
      <c r="C3" s="972"/>
      <c r="D3" s="972"/>
      <c r="E3" s="972"/>
      <c r="F3" s="972"/>
      <c r="G3" s="972"/>
      <c r="H3" s="972"/>
      <c r="I3" s="972"/>
      <c r="J3" s="972"/>
      <c r="K3" s="972"/>
    </row>
    <row r="7" spans="1:18" s="281" customFormat="1" ht="18" customHeight="1">
      <c r="A7" s="1064" t="s">
        <v>94</v>
      </c>
      <c r="B7" s="1065"/>
      <c r="C7" s="1065"/>
      <c r="D7" s="1065"/>
      <c r="E7" s="1065"/>
      <c r="F7" s="1065"/>
      <c r="G7" s="1065"/>
      <c r="H7" s="1065"/>
      <c r="I7" s="1065"/>
      <c r="J7" s="885"/>
      <c r="K7" s="885"/>
      <c r="L7"/>
      <c r="M7"/>
      <c r="N7"/>
      <c r="O7"/>
      <c r="P7"/>
      <c r="Q7"/>
      <c r="R7"/>
    </row>
    <row r="8" spans="1:18">
      <c r="A8" s="38" t="s">
        <v>31</v>
      </c>
      <c r="B8" s="39" t="s">
        <v>195</v>
      </c>
      <c r="C8" s="33">
        <v>1</v>
      </c>
      <c r="D8" s="33">
        <v>2</v>
      </c>
      <c r="E8" s="33">
        <v>3</v>
      </c>
      <c r="F8" s="33">
        <v>4</v>
      </c>
      <c r="G8" s="33">
        <v>5</v>
      </c>
      <c r="H8" s="33">
        <v>6</v>
      </c>
      <c r="I8" s="33">
        <v>7</v>
      </c>
    </row>
    <row r="9" spans="1:18" ht="59.1" customHeight="1">
      <c r="A9" s="34" t="s">
        <v>120</v>
      </c>
      <c r="B9" s="36" t="s">
        <v>908</v>
      </c>
      <c r="C9" s="122" t="s">
        <v>909</v>
      </c>
      <c r="D9" s="122" t="s">
        <v>910</v>
      </c>
      <c r="E9" s="122" t="s">
        <v>911</v>
      </c>
      <c r="F9" s="122" t="s">
        <v>912</v>
      </c>
      <c r="G9" s="122" t="s">
        <v>913</v>
      </c>
      <c r="H9" s="122" t="s">
        <v>914</v>
      </c>
      <c r="I9" s="122" t="s">
        <v>915</v>
      </c>
    </row>
    <row r="10" spans="1:18">
      <c r="A10" s="33">
        <v>1.1000000000000001</v>
      </c>
      <c r="B10" s="37" t="s">
        <v>916</v>
      </c>
      <c r="C10" s="893">
        <f>E10/2080</f>
        <v>0</v>
      </c>
      <c r="D10" s="827"/>
      <c r="E10" s="827"/>
      <c r="F10" s="828"/>
      <c r="G10" s="828"/>
      <c r="H10" s="828"/>
      <c r="I10" s="828"/>
    </row>
    <row r="11" spans="1:18">
      <c r="A11" s="33"/>
      <c r="B11" s="33"/>
      <c r="C11" s="620">
        <v>7110.2</v>
      </c>
      <c r="D11" s="620">
        <v>7210.2</v>
      </c>
      <c r="E11" s="620">
        <v>7310.2</v>
      </c>
      <c r="F11" s="620">
        <v>4306.1000000000004</v>
      </c>
      <c r="G11" s="620">
        <v>7410.2</v>
      </c>
      <c r="H11" s="620">
        <v>7510.2</v>
      </c>
      <c r="I11" s="620">
        <v>7610.2</v>
      </c>
    </row>
    <row r="12" spans="1:18">
      <c r="A12" s="33">
        <v>1.2</v>
      </c>
      <c r="B12" s="37" t="s">
        <v>917</v>
      </c>
      <c r="C12" s="893">
        <f>E12/2080</f>
        <v>0</v>
      </c>
      <c r="D12" s="177"/>
      <c r="E12" s="177"/>
      <c r="F12" s="828"/>
      <c r="G12" s="828"/>
      <c r="H12" s="828"/>
      <c r="I12" s="828"/>
    </row>
    <row r="13" spans="1:18">
      <c r="A13" s="33"/>
      <c r="B13" s="33"/>
      <c r="C13" s="620">
        <v>7111.2</v>
      </c>
      <c r="D13" s="620">
        <v>7211.2</v>
      </c>
      <c r="E13" s="620">
        <v>7311.2</v>
      </c>
      <c r="F13" s="620">
        <v>5105.1000000000004</v>
      </c>
      <c r="G13" s="620">
        <v>7411.2</v>
      </c>
      <c r="H13" s="620">
        <v>7511.2</v>
      </c>
      <c r="I13" s="620">
        <v>7611.2</v>
      </c>
    </row>
    <row r="14" spans="1:18">
      <c r="A14" s="33">
        <v>1.3</v>
      </c>
      <c r="B14" s="37" t="s">
        <v>918</v>
      </c>
      <c r="C14" s="893">
        <f>E14/2080</f>
        <v>0</v>
      </c>
      <c r="D14" s="177"/>
      <c r="E14" s="177"/>
      <c r="F14" s="828"/>
      <c r="G14" s="828"/>
      <c r="H14" s="828"/>
      <c r="I14" s="828"/>
    </row>
    <row r="15" spans="1:18">
      <c r="A15" s="33"/>
      <c r="B15" s="33"/>
      <c r="C15" s="620">
        <v>7112.2</v>
      </c>
      <c r="D15" s="620">
        <v>7212.2</v>
      </c>
      <c r="E15" s="620">
        <v>7312.2</v>
      </c>
      <c r="F15" s="620">
        <v>5205.1000000000004</v>
      </c>
      <c r="G15" s="620">
        <v>7412.2</v>
      </c>
      <c r="H15" s="620">
        <v>7512.2</v>
      </c>
      <c r="I15" s="620">
        <v>7612.2</v>
      </c>
    </row>
    <row r="16" spans="1:18">
      <c r="A16" s="33">
        <v>1.4</v>
      </c>
      <c r="B16" s="37" t="s">
        <v>919</v>
      </c>
      <c r="C16" s="893">
        <f>E16/2080</f>
        <v>0</v>
      </c>
      <c r="D16" s="177"/>
      <c r="E16" s="177"/>
      <c r="F16" s="828"/>
      <c r="G16" s="828"/>
      <c r="H16" s="828"/>
      <c r="I16" s="828"/>
    </row>
    <row r="17" spans="1:9">
      <c r="A17" s="33"/>
      <c r="B17" s="33"/>
      <c r="C17" s="620">
        <v>7113.2</v>
      </c>
      <c r="D17" s="620">
        <v>7213.2</v>
      </c>
      <c r="E17" s="620">
        <v>7313.2</v>
      </c>
      <c r="F17" s="620">
        <v>5231.1000000000004</v>
      </c>
      <c r="G17" s="620">
        <v>7413.2</v>
      </c>
      <c r="H17" s="620">
        <v>7513.2</v>
      </c>
      <c r="I17" s="620">
        <v>7613.2</v>
      </c>
    </row>
    <row r="18" spans="1:9">
      <c r="A18" s="33">
        <v>1.5</v>
      </c>
      <c r="B18" s="37" t="s">
        <v>920</v>
      </c>
      <c r="C18" s="893">
        <f>E18/2080</f>
        <v>0</v>
      </c>
      <c r="D18" s="177"/>
      <c r="E18" s="177"/>
      <c r="F18" s="828"/>
      <c r="G18" s="828"/>
      <c r="H18" s="828"/>
      <c r="I18" s="828"/>
    </row>
    <row r="19" spans="1:9">
      <c r="A19" s="33"/>
      <c r="B19" s="33"/>
      <c r="C19" s="620">
        <v>7114.2</v>
      </c>
      <c r="D19" s="620">
        <v>7214.2</v>
      </c>
      <c r="E19" s="620">
        <v>7314.2</v>
      </c>
      <c r="F19" s="620">
        <v>5310.1</v>
      </c>
      <c r="G19" s="620">
        <v>7414.2</v>
      </c>
      <c r="H19" s="620">
        <v>7514.2</v>
      </c>
      <c r="I19" s="620">
        <v>7614.2</v>
      </c>
    </row>
    <row r="20" spans="1:9">
      <c r="A20" s="33">
        <v>1.6</v>
      </c>
      <c r="B20" s="37" t="s">
        <v>921</v>
      </c>
      <c r="C20" s="893">
        <f>E20/2080</f>
        <v>0</v>
      </c>
      <c r="D20" s="177"/>
      <c r="E20" s="177"/>
      <c r="F20" s="828"/>
      <c r="G20" s="828"/>
      <c r="H20" s="828"/>
      <c r="I20" s="828"/>
    </row>
    <row r="21" spans="1:9">
      <c r="A21" s="33"/>
      <c r="B21" s="33"/>
      <c r="C21" s="620">
        <v>7115.2</v>
      </c>
      <c r="D21" s="620">
        <v>7215.2</v>
      </c>
      <c r="E21" s="620">
        <v>7315.2</v>
      </c>
      <c r="F21" s="620">
        <v>5410.1</v>
      </c>
      <c r="G21" s="620">
        <v>7415.2</v>
      </c>
      <c r="H21" s="620">
        <v>7515.2</v>
      </c>
      <c r="I21" s="620">
        <v>7615.2</v>
      </c>
    </row>
    <row r="22" spans="1:9">
      <c r="A22" s="33">
        <v>1.7</v>
      </c>
      <c r="B22" s="37" t="s">
        <v>922</v>
      </c>
      <c r="C22" s="893">
        <f>E22/2080</f>
        <v>0</v>
      </c>
      <c r="D22" s="177"/>
      <c r="E22" s="619"/>
      <c r="F22" s="828"/>
      <c r="G22" s="828"/>
      <c r="H22" s="828"/>
      <c r="I22" s="828"/>
    </row>
    <row r="23" spans="1:9">
      <c r="A23" s="33"/>
      <c r="B23" s="33"/>
      <c r="C23" s="620">
        <v>7116.2</v>
      </c>
      <c r="D23" s="620">
        <v>7216.2</v>
      </c>
      <c r="E23" s="620">
        <v>7316.2</v>
      </c>
      <c r="F23" s="620">
        <v>6504.1</v>
      </c>
      <c r="G23" s="620">
        <v>7416.2</v>
      </c>
      <c r="H23" s="620">
        <v>7516.2</v>
      </c>
      <c r="I23" s="620">
        <v>7616.2</v>
      </c>
    </row>
    <row r="24" spans="1:9">
      <c r="A24" s="33">
        <v>1.8</v>
      </c>
      <c r="B24" s="37" t="s">
        <v>634</v>
      </c>
      <c r="C24" s="893">
        <f>E24/2080</f>
        <v>0</v>
      </c>
      <c r="D24" s="177"/>
      <c r="E24" s="177"/>
      <c r="F24" s="828"/>
      <c r="G24" s="828"/>
      <c r="H24" s="828"/>
      <c r="I24" s="828"/>
    </row>
    <row r="25" spans="1:9">
      <c r="A25" s="33"/>
      <c r="B25" s="33"/>
      <c r="C25" s="620">
        <v>7119.2</v>
      </c>
      <c r="D25" s="620">
        <v>7219.2</v>
      </c>
      <c r="E25" s="620">
        <v>7319.2</v>
      </c>
      <c r="F25" s="620">
        <v>6507.1</v>
      </c>
      <c r="G25" s="620">
        <v>7419.2</v>
      </c>
      <c r="H25" s="620">
        <v>7519.2</v>
      </c>
      <c r="I25" s="620">
        <v>7619.2</v>
      </c>
    </row>
    <row r="26" spans="1:9">
      <c r="A26" s="33">
        <v>1.9</v>
      </c>
      <c r="B26" s="37" t="s">
        <v>923</v>
      </c>
      <c r="C26" s="893">
        <f>E26/2080</f>
        <v>0</v>
      </c>
      <c r="D26" s="177"/>
      <c r="E26" s="177"/>
      <c r="F26" s="828"/>
      <c r="G26" s="828"/>
      <c r="H26" s="828"/>
      <c r="I26" s="828"/>
    </row>
    <row r="27" spans="1:9">
      <c r="A27" s="33"/>
      <c r="B27" s="33"/>
      <c r="C27" s="620">
        <v>7120.2</v>
      </c>
      <c r="D27" s="620">
        <v>7220.2</v>
      </c>
      <c r="E27" s="620">
        <v>7320.2</v>
      </c>
      <c r="F27" s="621">
        <v>6540</v>
      </c>
      <c r="G27" s="620">
        <v>7420.2</v>
      </c>
      <c r="H27" s="620">
        <v>7520.2</v>
      </c>
      <c r="I27" s="620">
        <v>7620.2</v>
      </c>
    </row>
    <row r="28" spans="1:9">
      <c r="A28" s="514" t="s">
        <v>146</v>
      </c>
      <c r="B28" s="37" t="s">
        <v>924</v>
      </c>
      <c r="C28" s="893">
        <f>E28/2080</f>
        <v>0</v>
      </c>
      <c r="D28" s="177"/>
      <c r="E28" s="177"/>
      <c r="F28" s="828"/>
      <c r="G28" s="828"/>
      <c r="H28" s="828"/>
      <c r="I28" s="828"/>
    </row>
    <row r="29" spans="1:9">
      <c r="A29" s="33"/>
      <c r="B29" s="33"/>
      <c r="C29" s="620">
        <v>7121.2</v>
      </c>
      <c r="D29" s="620">
        <v>7221.2</v>
      </c>
      <c r="E29" s="620">
        <v>7321.2</v>
      </c>
      <c r="F29" s="620">
        <v>7011.1</v>
      </c>
      <c r="G29" s="620">
        <v>7421.2</v>
      </c>
      <c r="H29" s="620">
        <v>7521.2</v>
      </c>
      <c r="I29" s="620">
        <v>7621.2</v>
      </c>
    </row>
    <row r="30" spans="1:9">
      <c r="A30" s="515">
        <v>1.1100000000000001</v>
      </c>
      <c r="B30" s="37" t="s">
        <v>925</v>
      </c>
      <c r="C30" s="893">
        <f>E30/2080</f>
        <v>0</v>
      </c>
      <c r="D30" s="177"/>
      <c r="E30" s="177"/>
      <c r="F30" s="828"/>
      <c r="G30" s="828"/>
      <c r="H30" s="828"/>
      <c r="I30" s="828"/>
    </row>
    <row r="31" spans="1:9">
      <c r="A31" s="33"/>
      <c r="B31" s="33"/>
      <c r="C31" s="620">
        <v>7122.2</v>
      </c>
      <c r="D31" s="620">
        <v>7222.2</v>
      </c>
      <c r="E31" s="620">
        <v>7322.2</v>
      </c>
      <c r="F31" s="620">
        <v>7012.1</v>
      </c>
      <c r="G31" s="620">
        <v>7422.2</v>
      </c>
      <c r="H31" s="620">
        <v>7522.2</v>
      </c>
      <c r="I31" s="620">
        <v>7622.2</v>
      </c>
    </row>
    <row r="32" spans="1:9">
      <c r="A32" s="33">
        <v>1.1200000000000001</v>
      </c>
      <c r="B32" s="37" t="s">
        <v>926</v>
      </c>
      <c r="C32" s="893">
        <f>E32/2080</f>
        <v>0</v>
      </c>
      <c r="D32" s="177"/>
      <c r="E32" s="177"/>
      <c r="F32" s="828"/>
      <c r="G32" s="828"/>
      <c r="H32" s="828"/>
      <c r="I32" s="828"/>
    </row>
    <row r="33" spans="1:9">
      <c r="A33" s="33"/>
      <c r="B33" s="33"/>
      <c r="C33" s="620">
        <v>7123.2</v>
      </c>
      <c r="D33" s="620">
        <v>7223.2</v>
      </c>
      <c r="E33" s="620">
        <v>7323.2</v>
      </c>
      <c r="F33" s="620">
        <v>7021.1</v>
      </c>
      <c r="G33" s="620">
        <v>7423.2</v>
      </c>
      <c r="H33" s="620">
        <v>7523.2</v>
      </c>
      <c r="I33" s="620">
        <v>7623.2</v>
      </c>
    </row>
    <row r="34" spans="1:9">
      <c r="A34" s="515">
        <v>1.1299999999999999</v>
      </c>
      <c r="B34" s="37" t="s">
        <v>927</v>
      </c>
      <c r="C34" s="893">
        <f>E34/2080</f>
        <v>0</v>
      </c>
      <c r="D34" s="177"/>
      <c r="E34" s="177"/>
      <c r="F34" s="828"/>
      <c r="G34" s="828"/>
      <c r="H34" s="828"/>
      <c r="I34" s="828"/>
    </row>
    <row r="35" spans="1:9">
      <c r="A35" s="33"/>
      <c r="B35" s="33"/>
      <c r="C35" s="620">
        <v>7124.2</v>
      </c>
      <c r="D35" s="620">
        <v>7224.2</v>
      </c>
      <c r="E35" s="620">
        <v>7324.2</v>
      </c>
      <c r="F35" s="620">
        <v>4110.1000000000004</v>
      </c>
      <c r="G35" s="620">
        <v>7424.2</v>
      </c>
      <c r="H35" s="620">
        <v>7524.2</v>
      </c>
      <c r="I35" s="620">
        <v>7624.2</v>
      </c>
    </row>
    <row r="36" spans="1:9">
      <c r="A36" s="33">
        <v>1.1399999999999999</v>
      </c>
      <c r="B36" s="37" t="s">
        <v>928</v>
      </c>
      <c r="C36" s="893">
        <f>E36/2080</f>
        <v>0</v>
      </c>
      <c r="D36" s="177"/>
      <c r="E36" s="177"/>
      <c r="F36" s="828"/>
      <c r="G36" s="828"/>
      <c r="H36" s="828"/>
      <c r="I36" s="828"/>
    </row>
    <row r="37" spans="1:9">
      <c r="A37" s="33"/>
      <c r="B37" s="33"/>
      <c r="C37" s="620">
        <v>7125.2</v>
      </c>
      <c r="D37" s="620">
        <v>7225.2</v>
      </c>
      <c r="E37" s="620">
        <v>7325.2</v>
      </c>
      <c r="F37" s="620">
        <v>4125.1000000000004</v>
      </c>
      <c r="G37" s="620">
        <v>7425.2</v>
      </c>
      <c r="H37" s="620">
        <v>7525.2</v>
      </c>
      <c r="I37" s="620">
        <v>7625.2</v>
      </c>
    </row>
    <row r="38" spans="1:9">
      <c r="A38" s="515">
        <v>1.1499999999999999</v>
      </c>
      <c r="B38" s="37" t="s">
        <v>929</v>
      </c>
      <c r="C38" s="893">
        <f>E38/2080</f>
        <v>0</v>
      </c>
      <c r="D38" s="177"/>
      <c r="E38" s="177"/>
      <c r="F38" s="828"/>
      <c r="G38" s="828"/>
      <c r="H38" s="828"/>
      <c r="I38" s="828"/>
    </row>
    <row r="39" spans="1:9">
      <c r="A39" s="33"/>
      <c r="B39" s="33"/>
      <c r="C39" s="620">
        <v>7126.2</v>
      </c>
      <c r="D39" s="620">
        <v>7226.2</v>
      </c>
      <c r="E39" s="620">
        <v>7326.2</v>
      </c>
      <c r="F39" s="620">
        <v>4140.1000000000004</v>
      </c>
      <c r="G39" s="620">
        <v>7426.2</v>
      </c>
      <c r="H39" s="620">
        <v>7526.2</v>
      </c>
      <c r="I39" s="620">
        <v>7626.2</v>
      </c>
    </row>
    <row r="40" spans="1:9">
      <c r="A40" s="391">
        <v>1.1599999999999999</v>
      </c>
      <c r="B40" s="37" t="s">
        <v>930</v>
      </c>
      <c r="C40" s="893">
        <f>E40/2080</f>
        <v>0</v>
      </c>
      <c r="D40" s="177"/>
      <c r="E40" s="177"/>
      <c r="F40" s="828"/>
      <c r="G40" s="828"/>
      <c r="H40" s="828"/>
      <c r="I40" s="828"/>
    </row>
    <row r="41" spans="1:9">
      <c r="A41" s="33"/>
      <c r="B41" s="33"/>
      <c r="C41" s="620">
        <v>7129.2</v>
      </c>
      <c r="D41" s="620">
        <v>7229.2</v>
      </c>
      <c r="E41" s="620">
        <v>7329.2</v>
      </c>
      <c r="F41" s="620">
        <v>6030.1</v>
      </c>
      <c r="G41" s="620">
        <v>7429.2</v>
      </c>
      <c r="H41" s="620">
        <v>7529.2</v>
      </c>
      <c r="I41" s="620">
        <v>7629.2</v>
      </c>
    </row>
    <row r="42" spans="1:9">
      <c r="A42" s="516">
        <v>1.17</v>
      </c>
      <c r="B42" s="37" t="s">
        <v>931</v>
      </c>
      <c r="C42" s="893">
        <f>E42/2080</f>
        <v>0</v>
      </c>
      <c r="D42" s="177"/>
      <c r="E42" s="177"/>
      <c r="F42" s="828"/>
      <c r="G42" s="828"/>
      <c r="H42" s="828"/>
      <c r="I42" s="828"/>
    </row>
    <row r="43" spans="1:9">
      <c r="A43" s="33"/>
      <c r="B43" s="33"/>
      <c r="C43" s="620">
        <v>7130.2</v>
      </c>
      <c r="D43" s="620">
        <v>7230.2</v>
      </c>
      <c r="E43" s="620">
        <v>7330.2</v>
      </c>
      <c r="F43" s="620">
        <v>6041.1</v>
      </c>
      <c r="G43" s="620">
        <v>7430.2</v>
      </c>
      <c r="H43" s="620">
        <v>7530.2</v>
      </c>
      <c r="I43" s="620">
        <v>7630.2</v>
      </c>
    </row>
    <row r="44" spans="1:9">
      <c r="A44" s="517">
        <v>1.18</v>
      </c>
      <c r="B44" s="37" t="s">
        <v>627</v>
      </c>
      <c r="C44" s="893">
        <f>E44/2080</f>
        <v>0</v>
      </c>
      <c r="D44" s="177"/>
      <c r="E44" s="177"/>
      <c r="F44" s="828"/>
      <c r="G44" s="828"/>
      <c r="H44" s="828"/>
      <c r="I44" s="828"/>
    </row>
    <row r="45" spans="1:9" ht="15" thickBot="1">
      <c r="A45" s="518"/>
      <c r="B45" s="518"/>
      <c r="C45" s="622">
        <v>7131.2</v>
      </c>
      <c r="D45" s="622">
        <v>7231.2</v>
      </c>
      <c r="E45" s="622">
        <v>7331.2</v>
      </c>
      <c r="F45" s="622">
        <v>6051.1</v>
      </c>
      <c r="G45" s="622">
        <v>7431.2</v>
      </c>
      <c r="H45" s="622">
        <v>7531.2</v>
      </c>
      <c r="I45" s="622">
        <v>7631.2</v>
      </c>
    </row>
  </sheetData>
  <sheetProtection algorithmName="SHA-512" hashValue="XnY4R4AWHVMyEm/IUUD4tR8EzGnK8AXhiHFWQNSx4fYyyJjZZOQZ+A2wMicARkkfP3Ocf9Mmk6vXRcreNeaJXA==" saltValue="1vAZ0qHgByqluqz8Q402LA==" spinCount="100000" sheet="1" objects="1" scenarios="1"/>
  <protectedRanges>
    <protectedRange sqref="C10:I10 C12:I12 C14:I14 C16:I16 C18:I18 C20:I20 C22:I22 C24:I24 C26:I26 C28:I28 C30:I30 C32:I32 C34:I34 C36:I36 C38:I38 C40:I40 C42:I42 C44:I44" name="WagesAndBenefitsRange"/>
  </protectedRanges>
  <mergeCells count="3">
    <mergeCell ref="A7:I7"/>
    <mergeCell ref="A1:K1"/>
    <mergeCell ref="A3:K3"/>
  </mergeCells>
  <pageMargins left="0.25" right="0.25" top="0.75" bottom="0.75" header="0.3" footer="0.3"/>
  <pageSetup scale="55" fitToHeight="0" orientation="portrait" r:id="rId1"/>
  <ignoredErrors>
    <ignoredError sqref="A2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7" ma:contentTypeDescription="Create a new document." ma:contentTypeScope="" ma:versionID="ee01cc395414e4e29960b59d99b45d4e">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c95429457995fac21d858585c1732cc8"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ate" ma:index="24" nillable="true" ma:displayName="Date " ma:format="DateOnly"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Date xmlns="0772689b-326b-46a5-b84c-c726c57fbc8b" xsi:nil="true"/>
  </documentManagement>
</p:properties>
</file>

<file path=customXml/itemProps1.xml><?xml version="1.0" encoding="utf-8"?>
<ds:datastoreItem xmlns:ds="http://schemas.openxmlformats.org/officeDocument/2006/customXml" ds:itemID="{C8918702-44E5-4575-A3EE-1F9928A4E813}"/>
</file>

<file path=customXml/itemProps2.xml><?xml version="1.0" encoding="utf-8"?>
<ds:datastoreItem xmlns:ds="http://schemas.openxmlformats.org/officeDocument/2006/customXml" ds:itemID="{4A2FA0F6-896B-4133-9A25-60CC35E7AFD6}"/>
</file>

<file path=customXml/itemProps3.xml><?xml version="1.0" encoding="utf-8"?>
<ds:datastoreItem xmlns:ds="http://schemas.openxmlformats.org/officeDocument/2006/customXml" ds:itemID="{A2C95DCD-AA35-4634-8127-CD3425B710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Strama, Victor;Suzanne.Barry@chiamass.gov</dc:creator>
  <cp:keywords/>
  <dc:description/>
  <cp:lastModifiedBy/>
  <cp:revision/>
  <dcterms:created xsi:type="dcterms:W3CDTF">2021-08-25T15:54:50Z</dcterms:created>
  <dcterms:modified xsi:type="dcterms:W3CDTF">2026-03-09T19:49:19Z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