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525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rick.vogel/Desktop/Premiums-TME-Drug-Rebate-Data-Collection/Drug Rebates/"/>
    </mc:Choice>
  </mc:AlternateContent>
  <xr:revisionPtr revIDLastSave="0" documentId="8_{B5722CDA-B5AE-4BAF-A35F-F0EF76C93D1B}" xr6:coauthVersionLast="47" xr6:coauthVersionMax="47" xr10:uidLastSave="{00000000-0000-0000-0000-000000000000}"/>
  <bookViews>
    <workbookView xWindow="1900" yWindow="1820" windowWidth="21600" windowHeight="12640" xr2:uid="{00000000-000D-0000-FFFF-FFFF00000000}"/>
  </bookViews>
  <sheets>
    <sheet name="Rebate Data Template" sheetId="1" r:id="rId1"/>
    <sheet name="PBM Contract Data Template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2" i="1" l="1"/>
  <c r="R12" i="1"/>
  <c r="P12" i="1"/>
  <c r="Q12" i="1" s="1"/>
  <c r="U11" i="1"/>
  <c r="R11" i="1"/>
  <c r="P11" i="1"/>
  <c r="Q11" i="1" s="1"/>
  <c r="U7" i="1"/>
  <c r="P8" i="1" l="1"/>
  <c r="Q8" i="1" s="1"/>
  <c r="R8" i="1"/>
  <c r="P9" i="1"/>
  <c r="Q9" i="1" s="1"/>
  <c r="R9" i="1"/>
  <c r="P10" i="1"/>
  <c r="Q10" i="1" s="1"/>
  <c r="R10" i="1"/>
  <c r="P13" i="1"/>
  <c r="Q13" i="1" s="1"/>
  <c r="R13" i="1"/>
  <c r="P14" i="1"/>
  <c r="Q14" i="1" s="1"/>
  <c r="R14" i="1"/>
  <c r="P15" i="1"/>
  <c r="Q15" i="1" s="1"/>
  <c r="R15" i="1"/>
  <c r="P16" i="1"/>
  <c r="Q16" i="1" s="1"/>
  <c r="R16" i="1"/>
  <c r="P17" i="1"/>
  <c r="Q17" i="1" s="1"/>
  <c r="R17" i="1"/>
  <c r="P18" i="1"/>
  <c r="Q18" i="1" s="1"/>
  <c r="R18" i="1"/>
  <c r="P19" i="1"/>
  <c r="Q19" i="1" s="1"/>
  <c r="R19" i="1"/>
  <c r="P20" i="1"/>
  <c r="Q20" i="1" s="1"/>
  <c r="R20" i="1"/>
  <c r="P21" i="1"/>
  <c r="Q21" i="1" s="1"/>
  <c r="R21" i="1"/>
  <c r="P22" i="1"/>
  <c r="Q22" i="1" s="1"/>
  <c r="R22" i="1"/>
  <c r="P23" i="1"/>
  <c r="Q23" i="1" s="1"/>
  <c r="R23" i="1"/>
  <c r="P24" i="1"/>
  <c r="Q24" i="1" s="1"/>
  <c r="R24" i="1"/>
  <c r="P25" i="1"/>
  <c r="Q25" i="1" s="1"/>
  <c r="R25" i="1"/>
  <c r="P26" i="1"/>
  <c r="Q26" i="1" s="1"/>
  <c r="R26" i="1"/>
  <c r="P27" i="1"/>
  <c r="Q27" i="1" s="1"/>
  <c r="R27" i="1"/>
  <c r="P28" i="1"/>
  <c r="Q28" i="1" s="1"/>
  <c r="R28" i="1"/>
  <c r="P7" i="1"/>
  <c r="Q7" i="1" s="1"/>
  <c r="R7" i="1"/>
  <c r="U8" i="1"/>
  <c r="U9" i="1"/>
  <c r="U10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Colin Shannon</author>
  </authors>
  <commentList>
    <comment ref="G5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Note: DR007 should equal the sum of DR008, DR009, and DR010, </t>
        </r>
        <r>
          <rPr>
            <b/>
            <sz val="9"/>
            <color indexed="81"/>
            <rFont val="Tahoma"/>
            <family val="2"/>
          </rPr>
          <t>and must be "grossed up" for pharmacy rebates and Medicare coverage gap discounts.</t>
        </r>
      </text>
    </comment>
    <comment ref="K5" authorId="0" shapeId="0" xr:uid="{00000000-0006-0000-0000-000002000000}">
      <text>
        <r>
          <rPr>
            <sz val="9"/>
            <color indexed="81"/>
            <rFont val="Tahoma"/>
            <family val="2"/>
          </rPr>
          <t>Note: DR011 should equal the sum of DR012, DR013, and DR014.  If necessary, please allocate rebate dollars across insurance categories by using an allocation methodology (see Data Specification Manual for details).</t>
        </r>
        <r>
          <rPr>
            <b/>
            <sz val="9"/>
            <color indexed="81"/>
            <rFont val="Tahoma"/>
            <family val="2"/>
          </rPr>
          <t xml:space="preserve"> </t>
        </r>
      </text>
    </comment>
  </commentList>
</comments>
</file>

<file path=xl/sharedStrings.xml><?xml version="1.0" encoding="utf-8"?>
<sst xmlns="http://schemas.openxmlformats.org/spreadsheetml/2006/main" count="138" uniqueCount="78">
  <si>
    <t>Payer Name</t>
  </si>
  <si>
    <t>Medicare Advantage</t>
  </si>
  <si>
    <t>Response Options</t>
  </si>
  <si>
    <t>DR001</t>
  </si>
  <si>
    <t>DR002</t>
  </si>
  <si>
    <t>DR003</t>
  </si>
  <si>
    <t>DR004</t>
  </si>
  <si>
    <t>DR005</t>
  </si>
  <si>
    <t>DR006</t>
  </si>
  <si>
    <t>DR007</t>
  </si>
  <si>
    <t>DR008</t>
  </si>
  <si>
    <t>DR009</t>
  </si>
  <si>
    <t>DR010</t>
  </si>
  <si>
    <t>DR011</t>
  </si>
  <si>
    <t>DR012</t>
  </si>
  <si>
    <t>Member Months</t>
  </si>
  <si>
    <t xml:space="preserve">Per Member Per Month Prescription Drug Rebate Amount </t>
  </si>
  <si>
    <t>DR013</t>
  </si>
  <si>
    <t>DR014</t>
  </si>
  <si>
    <t>SCO</t>
  </si>
  <si>
    <t>PACE</t>
  </si>
  <si>
    <t>One Care</t>
  </si>
  <si>
    <t>DR015</t>
  </si>
  <si>
    <t>DR016</t>
  </si>
  <si>
    <t>DR017</t>
  </si>
  <si>
    <t>Payer Org ID</t>
  </si>
  <si>
    <t>Calendar Year</t>
  </si>
  <si>
    <t>Comments</t>
  </si>
  <si>
    <t>Insurance Category</t>
  </si>
  <si>
    <t>Member Population 
(Enter "Massachusetts residents" unless otherwise approved by CHIA)</t>
  </si>
  <si>
    <t>Pharmacy Benefit Manager Name</t>
  </si>
  <si>
    <t>Standalone Medicare Prescription Drug Plan</t>
  </si>
  <si>
    <t>Prescription Drug Rebate Amount: Specialty Drugs</t>
  </si>
  <si>
    <t>Prescription Drug Rebate Amount: Non-Specialty Brand Drugs</t>
  </si>
  <si>
    <t>Prescription Drug Rebate Amount: Non-Specialty Generic Drugs</t>
  </si>
  <si>
    <t>DR018</t>
  </si>
  <si>
    <t>PBM001</t>
  </si>
  <si>
    <t>PBM002</t>
  </si>
  <si>
    <t>PBM003</t>
  </si>
  <si>
    <t>PBM004</t>
  </si>
  <si>
    <t>PBM005</t>
  </si>
  <si>
    <t>PBM006</t>
  </si>
  <si>
    <t>PBM007</t>
  </si>
  <si>
    <t>PBM008</t>
  </si>
  <si>
    <t>Claims Processing?
(Enter "All", "Some", or "None")</t>
  </si>
  <si>
    <t>Drug Formulary Management?
(Enter "All", "Some", or "None")</t>
  </si>
  <si>
    <t>Manufacturer Drug Rebate Contracting?
(Enter "All", "Some", or "None")</t>
  </si>
  <si>
    <t>PBM009</t>
  </si>
  <si>
    <t xml:space="preserve"> = DR011 / DR006</t>
  </si>
  <si>
    <t>Prescription Drug Rebate Data Filing</t>
  </si>
  <si>
    <t>Commercial</t>
  </si>
  <si>
    <t>Allocation Methodology</t>
  </si>
  <si>
    <t>Total Pharmacy Expenditure Amount Data Check</t>
  </si>
  <si>
    <t>DR019</t>
  </si>
  <si>
    <t>DR020</t>
  </si>
  <si>
    <t>DR021</t>
  </si>
  <si>
    <t>For prescription drugs with dates of fill in 2017 and 2018.</t>
  </si>
  <si>
    <t>Gross Pharmacy Expenditure Amount: Total</t>
  </si>
  <si>
    <t>Gross Pharmacy Expenditure Amount: Specialty Drugs</t>
  </si>
  <si>
    <t>Gross Pharmacy Expenditure Amount: Non-Specialty Brand Drugs</t>
  </si>
  <si>
    <t>Gross Pharmacy Expenditure Amount: Non-Specialty Generic Drugs</t>
  </si>
  <si>
    <t>Prescription Drug Rebate Amount: Total</t>
  </si>
  <si>
    <t xml:space="preserve"> = DR007-DR011-DR015</t>
  </si>
  <si>
    <t xml:space="preserve"> = DR016 / DR006</t>
  </si>
  <si>
    <t>Per Member Per Month Net Pharmacy Expenditure Amount (Insurer &amp; Member Liability)</t>
  </si>
  <si>
    <t>DR008+DR009+DR010-DR007</t>
  </si>
  <si>
    <t>Total Net Pharmacy Expenditures (Member &amp; Insurer Pharmacy Liability)</t>
  </si>
  <si>
    <t>Medicaid</t>
  </si>
  <si>
    <t>Other</t>
  </si>
  <si>
    <t>PBM Y</t>
  </si>
  <si>
    <t>All</t>
  </si>
  <si>
    <t>Some</t>
  </si>
  <si>
    <t>Payer A</t>
  </si>
  <si>
    <t>Massachusetts Residents</t>
  </si>
  <si>
    <t>member months</t>
  </si>
  <si>
    <t>% of claims</t>
  </si>
  <si>
    <t>For prescription drugs with dates of fill in 2023, 2024, and 2025.</t>
  </si>
  <si>
    <t>Coverage Gap or Manufacturer Discounts (Medicare Only)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</si>
</sst>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"/>
    <numFmt numFmtId="165" formatCode="&quot;$&quot;#,##0.00"/>
  </numFmts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i/>
      <sz val="11"/>
      <color theme="4"/>
      <name val="Calibri"/>
      <family val="2"/>
      <scheme val="minor"/>
    </font>
    <font>
      <b/>
      <sz val="9"/>
      <color indexed="81"/>
      <name val="Tahoma"/>
      <family val="2"/>
    </font>
    <font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2" fillId="2" borderId="1" applyNumberFormat="0" applyFont="0" applyAlignment="0" applyProtection="0"/>
  </cellStyleXfs>
  <cellXfs count="28">
    <xf numFmtId="0" fontId="0" fillId="0" borderId="0" xfId="0"/>
    <xf numFmtId="0" fontId="4" fillId="0" borderId="0" xfId="0" applyFont="1"/>
    <xf numFmtId="0" fontId="5" fillId="0" borderId="0" xfId="0" applyFont="1"/>
    <xf numFmtId="0" fontId="0" fillId="0" borderId="2" xfId="0" applyBorder="1"/>
    <xf numFmtId="0" fontId="3" fillId="0" borderId="2" xfId="0" applyFont="1" applyBorder="1" applyAlignment="1">
      <alignment horizontal="center"/>
    </xf>
    <xf numFmtId="0" fontId="0" fillId="0" borderId="0" xfId="1" applyFont="1" applyFill="1" applyBorder="1"/>
    <xf numFmtId="0" fontId="1" fillId="3" borderId="2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vertical="center" wrapText="1"/>
    </xf>
    <xf numFmtId="0" fontId="6" fillId="0" borderId="0" xfId="0" applyFont="1"/>
    <xf numFmtId="0" fontId="0" fillId="4" borderId="2" xfId="0" applyFill="1" applyBorder="1"/>
    <xf numFmtId="0" fontId="1" fillId="0" borderId="0" xfId="0" applyFont="1" applyAlignment="1">
      <alignment vertical="center" wrapText="1"/>
    </xf>
    <xf numFmtId="165" fontId="0" fillId="5" borderId="2" xfId="0" applyNumberFormat="1" applyFill="1" applyBorder="1"/>
    <xf numFmtId="0" fontId="8" fillId="0" borderId="0" xfId="0" applyFont="1"/>
    <xf numFmtId="0" fontId="0" fillId="0" borderId="2" xfId="0" applyBorder="1" applyProtection="1">
      <protection locked="0"/>
    </xf>
    <xf numFmtId="3" fontId="0" fillId="0" borderId="2" xfId="0" applyNumberFormat="1" applyBorder="1" applyProtection="1">
      <protection locked="0"/>
    </xf>
    <xf numFmtId="164" fontId="0" fillId="0" borderId="2" xfId="0" applyNumberFormat="1" applyBorder="1" applyProtection="1">
      <protection locked="0"/>
    </xf>
    <xf numFmtId="0" fontId="0" fillId="0" borderId="2" xfId="1" applyFont="1" applyFill="1" applyBorder="1" applyAlignment="1">
      <alignment wrapText="1"/>
    </xf>
    <xf numFmtId="0" fontId="0" fillId="0" borderId="5" xfId="1" applyFont="1" applyFill="1" applyBorder="1" applyAlignment="1">
      <alignment wrapText="1"/>
    </xf>
    <xf numFmtId="164" fontId="0" fillId="0" borderId="0" xfId="0" applyNumberFormat="1"/>
    <xf numFmtId="0" fontId="0" fillId="0" borderId="2" xfId="0" applyBorder="1" applyAlignment="1">
      <alignment horizontal="left"/>
    </xf>
    <xf numFmtId="3" fontId="0" fillId="0" borderId="2" xfId="0" applyNumberFormat="1" applyBorder="1"/>
    <xf numFmtId="164" fontId="0" fillId="0" borderId="2" xfId="0" applyNumberFormat="1" applyBorder="1"/>
    <xf numFmtId="0" fontId="10" fillId="0" borderId="0" xfId="0" applyFont="1" applyAlignment="1">
      <alignment vertical="center" wrapText="1"/>
    </xf>
    <xf numFmtId="0" fontId="2" fillId="0" borderId="0" xfId="1" applyFont="1" applyFill="1" applyBorder="1"/>
    <xf numFmtId="0" fontId="0" fillId="0" borderId="0" xfId="0" applyAlignment="1">
      <alignment horizontal="left"/>
    </xf>
    <xf numFmtId="0" fontId="10" fillId="0" borderId="0" xfId="1" applyFont="1" applyFill="1" applyBorder="1" applyAlignment="1">
      <alignment horizontal="center" vertical="center" wrapText="1"/>
    </xf>
    <xf numFmtId="0" fontId="1" fillId="3" borderId="3" xfId="1" applyFont="1" applyFill="1" applyBorder="1" applyAlignment="1">
      <alignment horizontal="center" vertical="center" wrapText="1"/>
    </xf>
    <xf numFmtId="0" fontId="1" fillId="3" borderId="4" xfId="1" applyFont="1" applyFill="1" applyBorder="1" applyAlignment="1">
      <alignment horizontal="center" vertical="center" wrapText="1"/>
    </xf>
  </cellXfs>
  <cellStyles count="2">
    <cellStyle name="Normal" xfId="0" builtinId="0"/>
    <cellStyle name="Note" xfId="1" builtinId="10"/>
  </cellStyles>
  <dxfs count="4">
    <dxf>
      <font>
        <b/>
        <i val="0"/>
        <color theme="1"/>
      </font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39"/>
  <sheetViews>
    <sheetView showGridLines="0" tabSelected="1" zoomScale="90" zoomScaleNormal="90" workbookViewId="0">
      <pane ySplit="6" topLeftCell="A7" activePane="bottomLeft" state="frozen"/>
      <selection pane="bottomLeft"/>
    </sheetView>
  </sheetViews>
  <sheetFormatPr baseColWidth="10" defaultColWidth="8.83203125" defaultRowHeight="15" x14ac:dyDescent="0.2"/>
  <cols>
    <col min="1" max="1" width="8.1640625" customWidth="1"/>
    <col min="2" max="2" width="12.1640625" customWidth="1"/>
    <col min="3" max="3" width="23.1640625" customWidth="1"/>
    <col min="4" max="4" width="12.1640625" customWidth="1"/>
    <col min="5" max="5" width="23.33203125" customWidth="1"/>
    <col min="6" max="15" width="15.6640625" customWidth="1"/>
    <col min="16" max="16" width="26.33203125" customWidth="1"/>
    <col min="17" max="17" width="21" customWidth="1"/>
    <col min="18" max="18" width="15.6640625" customWidth="1"/>
    <col min="19" max="19" width="15.5" customWidth="1"/>
    <col min="20" max="20" width="22.6640625" customWidth="1"/>
    <col min="21" max="21" width="27" bestFit="1" customWidth="1"/>
  </cols>
  <sheetData>
    <row r="1" spans="1:21" ht="24.75" customHeight="1" x14ac:dyDescent="0.25">
      <c r="A1" s="1" t="s">
        <v>49</v>
      </c>
    </row>
    <row r="2" spans="1:21" ht="21.75" customHeight="1" x14ac:dyDescent="0.2">
      <c r="A2" s="2" t="s">
        <v>76</v>
      </c>
    </row>
    <row r="3" spans="1:21" x14ac:dyDescent="0.2">
      <c r="A3" s="2"/>
    </row>
    <row r="4" spans="1:21" x14ac:dyDescent="0.2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  <c r="K4" s="4" t="s">
        <v>13</v>
      </c>
      <c r="L4" s="4" t="s">
        <v>14</v>
      </c>
      <c r="M4" s="4" t="s">
        <v>17</v>
      </c>
      <c r="N4" s="4" t="s">
        <v>18</v>
      </c>
      <c r="O4" s="4" t="s">
        <v>22</v>
      </c>
      <c r="P4" s="4" t="s">
        <v>23</v>
      </c>
      <c r="Q4" s="4" t="s">
        <v>24</v>
      </c>
      <c r="R4" s="4" t="s">
        <v>35</v>
      </c>
      <c r="S4" s="4" t="s">
        <v>53</v>
      </c>
      <c r="T4" s="4" t="s">
        <v>54</v>
      </c>
      <c r="U4" s="4" t="s">
        <v>55</v>
      </c>
    </row>
    <row r="5" spans="1:21" ht="104.5" customHeight="1" x14ac:dyDescent="0.2">
      <c r="A5" s="6" t="s">
        <v>25</v>
      </c>
      <c r="B5" s="6" t="s">
        <v>0</v>
      </c>
      <c r="C5" s="6" t="s">
        <v>28</v>
      </c>
      <c r="D5" s="6" t="s">
        <v>26</v>
      </c>
      <c r="E5" s="6" t="s">
        <v>29</v>
      </c>
      <c r="F5" s="6" t="s">
        <v>15</v>
      </c>
      <c r="G5" s="6" t="s">
        <v>57</v>
      </c>
      <c r="H5" s="6" t="s">
        <v>58</v>
      </c>
      <c r="I5" s="6" t="s">
        <v>59</v>
      </c>
      <c r="J5" s="6" t="s">
        <v>60</v>
      </c>
      <c r="K5" s="6" t="s">
        <v>61</v>
      </c>
      <c r="L5" s="6" t="s">
        <v>32</v>
      </c>
      <c r="M5" s="6" t="s">
        <v>33</v>
      </c>
      <c r="N5" s="6" t="s">
        <v>34</v>
      </c>
      <c r="O5" s="7" t="s">
        <v>77</v>
      </c>
      <c r="P5" s="7" t="s">
        <v>66</v>
      </c>
      <c r="Q5" s="7" t="s">
        <v>64</v>
      </c>
      <c r="R5" s="7" t="s">
        <v>16</v>
      </c>
      <c r="S5" s="6" t="s">
        <v>51</v>
      </c>
      <c r="T5" s="6" t="s">
        <v>27</v>
      </c>
      <c r="U5" s="6" t="s">
        <v>52</v>
      </c>
    </row>
    <row r="6" spans="1:21" x14ac:dyDescent="0.2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 t="s">
        <v>62</v>
      </c>
      <c r="Q6" s="9" t="s">
        <v>63</v>
      </c>
      <c r="R6" s="9" t="s">
        <v>48</v>
      </c>
      <c r="S6" s="9"/>
      <c r="T6" s="9"/>
      <c r="U6" s="9" t="s">
        <v>65</v>
      </c>
    </row>
    <row r="7" spans="1:21" x14ac:dyDescent="0.2">
      <c r="A7" s="19">
        <v>123</v>
      </c>
      <c r="B7" s="19" t="s">
        <v>72</v>
      </c>
      <c r="C7" s="13" t="s">
        <v>50</v>
      </c>
      <c r="D7" s="13">
        <v>2023</v>
      </c>
      <c r="E7" s="13" t="s">
        <v>73</v>
      </c>
      <c r="F7" s="20">
        <v>1250000</v>
      </c>
      <c r="G7" s="21">
        <v>87500000</v>
      </c>
      <c r="H7" s="21">
        <v>18178125</v>
      </c>
      <c r="I7" s="21">
        <v>54534375</v>
      </c>
      <c r="J7" s="21">
        <v>14787500</v>
      </c>
      <c r="K7" s="21">
        <v>12512499.999999998</v>
      </c>
      <c r="L7" s="21">
        <v>4100766.8625000003</v>
      </c>
      <c r="M7" s="21">
        <v>8325799.3875000011</v>
      </c>
      <c r="N7" s="21">
        <v>85933.749999997206</v>
      </c>
      <c r="O7" s="15">
        <v>0</v>
      </c>
      <c r="P7" s="11">
        <f>G7-K7-O7</f>
        <v>74987500</v>
      </c>
      <c r="Q7" s="11">
        <f>IFERROR(P7/F7, "")</f>
        <v>59.99</v>
      </c>
      <c r="R7" s="11">
        <f>IFERROR($K7/$F7, "")</f>
        <v>10.009999999999998</v>
      </c>
      <c r="S7" s="13" t="s">
        <v>74</v>
      </c>
      <c r="T7" s="13"/>
      <c r="U7" s="11" t="str">
        <f>IF(ISBLANK(G7),"",IFERROR(IF(ABS(SUM(H7:J7)-G7)&gt;100,"Fail","Pass"),""))</f>
        <v>Pass</v>
      </c>
    </row>
    <row r="8" spans="1:21" x14ac:dyDescent="0.2">
      <c r="A8" s="19">
        <v>123</v>
      </c>
      <c r="B8" s="19" t="s">
        <v>72</v>
      </c>
      <c r="C8" s="13" t="s">
        <v>1</v>
      </c>
      <c r="D8" s="13">
        <v>2023</v>
      </c>
      <c r="E8" s="13" t="s">
        <v>73</v>
      </c>
      <c r="F8" s="20">
        <v>1325000</v>
      </c>
      <c r="G8" s="21">
        <v>102025000</v>
      </c>
      <c r="H8" s="21">
        <v>21813750</v>
      </c>
      <c r="I8" s="21">
        <v>63887250</v>
      </c>
      <c r="J8" s="21">
        <v>16324000</v>
      </c>
      <c r="K8" s="21">
        <v>17548300</v>
      </c>
      <c r="L8" s="21">
        <v>5741073.6074999999</v>
      </c>
      <c r="M8" s="21">
        <v>11673798.097500002</v>
      </c>
      <c r="N8" s="21">
        <v>133428.29499999806</v>
      </c>
      <c r="O8" s="15">
        <v>123065</v>
      </c>
      <c r="P8" s="11">
        <f t="shared" ref="P8:P28" si="0">G8-K8-O8</f>
        <v>84353635</v>
      </c>
      <c r="Q8" s="11">
        <f t="shared" ref="Q8:Q28" si="1">IFERROR(P8/F8, "")</f>
        <v>63.663120754716978</v>
      </c>
      <c r="R8" s="11">
        <f t="shared" ref="R8:R28" si="2">IFERROR($K8/$F8, "")</f>
        <v>13.244</v>
      </c>
      <c r="S8" s="13" t="s">
        <v>75</v>
      </c>
      <c r="T8" s="13"/>
      <c r="U8" s="11" t="str">
        <f t="shared" ref="U8:U28" si="3">IF(ISBLANK(G8),"",IFERROR(IF(ABS(SUM(H8:J8)-G8)&gt;100,"Fail","Pass"),""))</f>
        <v>Pass</v>
      </c>
    </row>
    <row r="9" spans="1:21" x14ac:dyDescent="0.2">
      <c r="A9" s="19">
        <v>123</v>
      </c>
      <c r="B9" s="19" t="s">
        <v>72</v>
      </c>
      <c r="C9" s="13" t="s">
        <v>50</v>
      </c>
      <c r="D9" s="13">
        <v>2024</v>
      </c>
      <c r="E9" s="13" t="s">
        <v>73</v>
      </c>
      <c r="F9" s="20">
        <v>1400000</v>
      </c>
      <c r="G9" s="21">
        <v>114268000</v>
      </c>
      <c r="H9" s="21">
        <v>26176500</v>
      </c>
      <c r="I9" s="21">
        <v>70151424</v>
      </c>
      <c r="J9" s="21">
        <v>17940076</v>
      </c>
      <c r="K9" s="21">
        <v>23539208</v>
      </c>
      <c r="L9" s="21">
        <v>8037503.050499999</v>
      </c>
      <c r="M9" s="21">
        <v>15362476.247579999</v>
      </c>
      <c r="N9" s="21">
        <v>139228.70192000084</v>
      </c>
      <c r="O9" s="15">
        <v>0</v>
      </c>
      <c r="P9" s="11">
        <f t="shared" si="0"/>
        <v>90728792</v>
      </c>
      <c r="Q9" s="11">
        <f t="shared" si="1"/>
        <v>64.806280000000001</v>
      </c>
      <c r="R9" s="11">
        <f t="shared" si="2"/>
        <v>16.81372</v>
      </c>
      <c r="S9" s="13" t="s">
        <v>74</v>
      </c>
      <c r="T9" s="13"/>
      <c r="U9" s="11" t="str">
        <f t="shared" si="3"/>
        <v>Pass</v>
      </c>
    </row>
    <row r="10" spans="1:21" x14ac:dyDescent="0.2">
      <c r="A10" s="19">
        <v>123</v>
      </c>
      <c r="B10" s="19" t="s">
        <v>72</v>
      </c>
      <c r="C10" s="13" t="s">
        <v>1</v>
      </c>
      <c r="D10" s="13">
        <v>2024</v>
      </c>
      <c r="E10" s="13" t="s">
        <v>73</v>
      </c>
      <c r="F10" s="14">
        <v>1500000</v>
      </c>
      <c r="G10" s="15">
        <v>121057543</v>
      </c>
      <c r="H10" s="15">
        <v>28134000</v>
      </c>
      <c r="I10" s="15">
        <v>72789000</v>
      </c>
      <c r="J10" s="15">
        <v>20134543</v>
      </c>
      <c r="K10" s="15">
        <v>27165417</v>
      </c>
      <c r="L10" s="15">
        <v>9023123</v>
      </c>
      <c r="M10" s="15">
        <v>18000234</v>
      </c>
      <c r="N10" s="15">
        <v>142060</v>
      </c>
      <c r="O10" s="15">
        <v>121000</v>
      </c>
      <c r="P10" s="11">
        <f t="shared" si="0"/>
        <v>93771126</v>
      </c>
      <c r="Q10" s="11">
        <f t="shared" si="1"/>
        <v>62.514083999999997</v>
      </c>
      <c r="R10" s="11">
        <f t="shared" si="2"/>
        <v>18.110278000000001</v>
      </c>
      <c r="S10" s="13" t="s">
        <v>75</v>
      </c>
      <c r="T10" s="13"/>
      <c r="U10" s="11" t="str">
        <f t="shared" si="3"/>
        <v>Pass</v>
      </c>
    </row>
    <row r="11" spans="1:21" x14ac:dyDescent="0.2">
      <c r="A11" s="19">
        <v>123</v>
      </c>
      <c r="B11" s="19" t="s">
        <v>72</v>
      </c>
      <c r="C11" s="13" t="s">
        <v>50</v>
      </c>
      <c r="D11" s="13">
        <v>2025</v>
      </c>
      <c r="E11" s="13" t="s">
        <v>73</v>
      </c>
      <c r="F11" s="20">
        <v>1450000</v>
      </c>
      <c r="G11" s="21">
        <v>114270000</v>
      </c>
      <c r="H11" s="21">
        <v>26177500</v>
      </c>
      <c r="I11" s="21">
        <v>70151424</v>
      </c>
      <c r="J11" s="21">
        <v>17941076</v>
      </c>
      <c r="K11" s="21">
        <v>23540208</v>
      </c>
      <c r="L11" s="21">
        <v>8038503.0504999999</v>
      </c>
      <c r="M11" s="21">
        <v>15362476.247579999</v>
      </c>
      <c r="N11" s="21">
        <v>139228.70192000084</v>
      </c>
      <c r="O11" s="15">
        <v>0</v>
      </c>
      <c r="P11" s="11">
        <f t="shared" ref="P11:P12" si="4">G11-K11-O11</f>
        <v>90729792</v>
      </c>
      <c r="Q11" s="11">
        <f t="shared" ref="Q11:Q12" si="5">IFERROR(P11/F11, "")</f>
        <v>62.572270344827587</v>
      </c>
      <c r="R11" s="11">
        <f t="shared" si="2"/>
        <v>16.23462620689655</v>
      </c>
      <c r="S11" s="13" t="s">
        <v>74</v>
      </c>
      <c r="T11" s="13"/>
      <c r="U11" s="11" t="str">
        <f t="shared" ref="U11:U12" si="6">IF(ISBLANK(G11),"",IFERROR(IF(ABS(SUM(H11:J11)-G11)&gt;100,"Fail","Pass"),""))</f>
        <v>Pass</v>
      </c>
    </row>
    <row r="12" spans="1:21" x14ac:dyDescent="0.2">
      <c r="A12" s="19">
        <v>123</v>
      </c>
      <c r="B12" s="19" t="s">
        <v>72</v>
      </c>
      <c r="C12" s="13" t="s">
        <v>1</v>
      </c>
      <c r="D12" s="13">
        <v>2025</v>
      </c>
      <c r="E12" s="13" t="s">
        <v>73</v>
      </c>
      <c r="F12" s="14">
        <v>1550000</v>
      </c>
      <c r="G12" s="15">
        <v>121059543</v>
      </c>
      <c r="H12" s="15">
        <v>28135000</v>
      </c>
      <c r="I12" s="15">
        <v>72789000</v>
      </c>
      <c r="J12" s="15">
        <v>20135543</v>
      </c>
      <c r="K12" s="15">
        <v>27166417</v>
      </c>
      <c r="L12" s="15">
        <v>9024123</v>
      </c>
      <c r="M12" s="15">
        <v>18000234</v>
      </c>
      <c r="N12" s="15">
        <v>142060</v>
      </c>
      <c r="O12" s="15">
        <v>121000</v>
      </c>
      <c r="P12" s="11">
        <f t="shared" si="4"/>
        <v>93772126</v>
      </c>
      <c r="Q12" s="11">
        <f t="shared" si="5"/>
        <v>60.49814580645161</v>
      </c>
      <c r="R12" s="11">
        <f t="shared" si="2"/>
        <v>17.526720645161291</v>
      </c>
      <c r="S12" s="13" t="s">
        <v>75</v>
      </c>
      <c r="T12" s="13"/>
      <c r="U12" s="11" t="str">
        <f t="shared" si="6"/>
        <v>Pass</v>
      </c>
    </row>
    <row r="13" spans="1:21" x14ac:dyDescent="0.2">
      <c r="A13" s="13"/>
      <c r="B13" s="13"/>
      <c r="C13" s="13"/>
      <c r="D13" s="13"/>
      <c r="E13" s="13"/>
      <c r="F13" s="14"/>
      <c r="G13" s="15"/>
      <c r="H13" s="15"/>
      <c r="I13" s="15"/>
      <c r="J13" s="15"/>
      <c r="K13" s="15"/>
      <c r="L13" s="15"/>
      <c r="M13" s="15"/>
      <c r="N13" s="15"/>
      <c r="O13" s="15"/>
      <c r="P13" s="11">
        <f t="shared" si="0"/>
        <v>0</v>
      </c>
      <c r="Q13" s="11" t="str">
        <f>IFERROR(P13/F13, "")</f>
        <v/>
      </c>
      <c r="R13" s="11" t="str">
        <f t="shared" si="2"/>
        <v/>
      </c>
      <c r="S13" s="13"/>
      <c r="T13" s="13"/>
      <c r="U13" s="11" t="str">
        <f t="shared" si="3"/>
        <v/>
      </c>
    </row>
    <row r="14" spans="1:21" x14ac:dyDescent="0.2">
      <c r="A14" s="13"/>
      <c r="B14" s="13"/>
      <c r="C14" s="13"/>
      <c r="D14" s="13"/>
      <c r="E14" s="13"/>
      <c r="F14" s="14"/>
      <c r="G14" s="15"/>
      <c r="H14" s="15"/>
      <c r="I14" s="15"/>
      <c r="J14" s="15"/>
      <c r="K14" s="15"/>
      <c r="L14" s="15"/>
      <c r="M14" s="15"/>
      <c r="N14" s="15"/>
      <c r="O14" s="15"/>
      <c r="P14" s="11">
        <f t="shared" si="0"/>
        <v>0</v>
      </c>
      <c r="Q14" s="11" t="str">
        <f t="shared" si="1"/>
        <v/>
      </c>
      <c r="R14" s="11" t="str">
        <f t="shared" si="2"/>
        <v/>
      </c>
      <c r="S14" s="13"/>
      <c r="T14" s="13"/>
      <c r="U14" s="11" t="str">
        <f t="shared" si="3"/>
        <v/>
      </c>
    </row>
    <row r="15" spans="1:21" x14ac:dyDescent="0.2">
      <c r="A15" s="13"/>
      <c r="B15" s="13"/>
      <c r="C15" s="13"/>
      <c r="D15" s="13"/>
      <c r="E15" s="13"/>
      <c r="F15" s="14"/>
      <c r="G15" s="15"/>
      <c r="H15" s="15"/>
      <c r="I15" s="15"/>
      <c r="J15" s="15"/>
      <c r="K15" s="15"/>
      <c r="L15" s="15"/>
      <c r="M15" s="15"/>
      <c r="N15" s="15"/>
      <c r="O15" s="15"/>
      <c r="P15" s="11">
        <f t="shared" si="0"/>
        <v>0</v>
      </c>
      <c r="Q15" s="11" t="str">
        <f t="shared" si="1"/>
        <v/>
      </c>
      <c r="R15" s="11" t="str">
        <f t="shared" si="2"/>
        <v/>
      </c>
      <c r="S15" s="13"/>
      <c r="T15" s="13"/>
      <c r="U15" s="11" t="str">
        <f t="shared" si="3"/>
        <v/>
      </c>
    </row>
    <row r="16" spans="1:21" x14ac:dyDescent="0.2">
      <c r="A16" s="13"/>
      <c r="B16" s="13"/>
      <c r="C16" s="13"/>
      <c r="D16" s="13"/>
      <c r="E16" s="13"/>
      <c r="F16" s="14"/>
      <c r="G16" s="15"/>
      <c r="H16" s="15"/>
      <c r="I16" s="15"/>
      <c r="J16" s="15"/>
      <c r="K16" s="15"/>
      <c r="L16" s="15"/>
      <c r="M16" s="15"/>
      <c r="N16" s="15"/>
      <c r="O16" s="15"/>
      <c r="P16" s="11">
        <f t="shared" si="0"/>
        <v>0</v>
      </c>
      <c r="Q16" s="11" t="str">
        <f t="shared" si="1"/>
        <v/>
      </c>
      <c r="R16" s="11" t="str">
        <f t="shared" si="2"/>
        <v/>
      </c>
      <c r="S16" s="13"/>
      <c r="T16" s="13"/>
      <c r="U16" s="11" t="str">
        <f t="shared" si="3"/>
        <v/>
      </c>
    </row>
    <row r="17" spans="1:21" x14ac:dyDescent="0.2">
      <c r="A17" s="13"/>
      <c r="B17" s="13"/>
      <c r="C17" s="13"/>
      <c r="D17" s="13"/>
      <c r="E17" s="13"/>
      <c r="F17" s="14"/>
      <c r="G17" s="15"/>
      <c r="H17" s="15"/>
      <c r="I17" s="15"/>
      <c r="J17" s="15"/>
      <c r="K17" s="15"/>
      <c r="L17" s="15"/>
      <c r="M17" s="15"/>
      <c r="N17" s="15"/>
      <c r="O17" s="15"/>
      <c r="P17" s="11">
        <f t="shared" si="0"/>
        <v>0</v>
      </c>
      <c r="Q17" s="11" t="str">
        <f t="shared" si="1"/>
        <v/>
      </c>
      <c r="R17" s="11" t="str">
        <f t="shared" si="2"/>
        <v/>
      </c>
      <c r="S17" s="13"/>
      <c r="T17" s="13"/>
      <c r="U17" s="11" t="str">
        <f t="shared" si="3"/>
        <v/>
      </c>
    </row>
    <row r="18" spans="1:21" x14ac:dyDescent="0.2">
      <c r="A18" s="13"/>
      <c r="B18" s="13"/>
      <c r="C18" s="13"/>
      <c r="D18" s="13"/>
      <c r="E18" s="13"/>
      <c r="F18" s="14"/>
      <c r="G18" s="15"/>
      <c r="H18" s="15"/>
      <c r="I18" s="15"/>
      <c r="J18" s="15"/>
      <c r="K18" s="15"/>
      <c r="L18" s="15"/>
      <c r="M18" s="15"/>
      <c r="N18" s="15"/>
      <c r="O18" s="15"/>
      <c r="P18" s="11">
        <f t="shared" si="0"/>
        <v>0</v>
      </c>
      <c r="Q18" s="11" t="str">
        <f t="shared" si="1"/>
        <v/>
      </c>
      <c r="R18" s="11" t="str">
        <f t="shared" si="2"/>
        <v/>
      </c>
      <c r="S18" s="13"/>
      <c r="T18" s="13"/>
      <c r="U18" s="11" t="str">
        <f t="shared" si="3"/>
        <v/>
      </c>
    </row>
    <row r="19" spans="1:21" x14ac:dyDescent="0.2">
      <c r="A19" s="13"/>
      <c r="B19" s="13"/>
      <c r="C19" s="13"/>
      <c r="D19" s="13"/>
      <c r="E19" s="13"/>
      <c r="F19" s="14"/>
      <c r="G19" s="15"/>
      <c r="H19" s="15"/>
      <c r="I19" s="15"/>
      <c r="J19" s="15"/>
      <c r="K19" s="15"/>
      <c r="L19" s="15"/>
      <c r="M19" s="15"/>
      <c r="N19" s="15"/>
      <c r="O19" s="15"/>
      <c r="P19" s="11">
        <f t="shared" si="0"/>
        <v>0</v>
      </c>
      <c r="Q19" s="11" t="str">
        <f t="shared" si="1"/>
        <v/>
      </c>
      <c r="R19" s="11" t="str">
        <f t="shared" si="2"/>
        <v/>
      </c>
      <c r="S19" s="13"/>
      <c r="T19" s="13"/>
      <c r="U19" s="11" t="str">
        <f t="shared" si="3"/>
        <v/>
      </c>
    </row>
    <row r="20" spans="1:21" x14ac:dyDescent="0.2">
      <c r="A20" s="13"/>
      <c r="B20" s="13"/>
      <c r="C20" s="13"/>
      <c r="D20" s="13"/>
      <c r="E20" s="13"/>
      <c r="F20" s="14"/>
      <c r="G20" s="15"/>
      <c r="H20" s="15"/>
      <c r="I20" s="15"/>
      <c r="J20" s="15"/>
      <c r="K20" s="15"/>
      <c r="L20" s="15"/>
      <c r="M20" s="15"/>
      <c r="N20" s="15"/>
      <c r="O20" s="15"/>
      <c r="P20" s="11">
        <f t="shared" si="0"/>
        <v>0</v>
      </c>
      <c r="Q20" s="11" t="str">
        <f t="shared" si="1"/>
        <v/>
      </c>
      <c r="R20" s="11" t="str">
        <f t="shared" si="2"/>
        <v/>
      </c>
      <c r="S20" s="13"/>
      <c r="T20" s="13"/>
      <c r="U20" s="11" t="str">
        <f t="shared" si="3"/>
        <v/>
      </c>
    </row>
    <row r="21" spans="1:21" x14ac:dyDescent="0.2">
      <c r="A21" s="13"/>
      <c r="B21" s="13"/>
      <c r="C21" s="13"/>
      <c r="D21" s="13"/>
      <c r="E21" s="13"/>
      <c r="F21" s="14"/>
      <c r="G21" s="15"/>
      <c r="H21" s="15"/>
      <c r="I21" s="15"/>
      <c r="J21" s="15"/>
      <c r="K21" s="15"/>
      <c r="L21" s="15"/>
      <c r="M21" s="15"/>
      <c r="N21" s="15"/>
      <c r="O21" s="15"/>
      <c r="P21" s="11">
        <f t="shared" si="0"/>
        <v>0</v>
      </c>
      <c r="Q21" s="11" t="str">
        <f t="shared" si="1"/>
        <v/>
      </c>
      <c r="R21" s="11" t="str">
        <f t="shared" si="2"/>
        <v/>
      </c>
      <c r="S21" s="13"/>
      <c r="T21" s="13"/>
      <c r="U21" s="11" t="str">
        <f t="shared" si="3"/>
        <v/>
      </c>
    </row>
    <row r="22" spans="1:21" x14ac:dyDescent="0.2">
      <c r="A22" s="13"/>
      <c r="B22" s="13"/>
      <c r="C22" s="13"/>
      <c r="D22" s="13"/>
      <c r="E22" s="13"/>
      <c r="F22" s="14"/>
      <c r="G22" s="15"/>
      <c r="H22" s="15"/>
      <c r="I22" s="15"/>
      <c r="J22" s="15"/>
      <c r="K22" s="15"/>
      <c r="L22" s="15"/>
      <c r="M22" s="15"/>
      <c r="N22" s="15"/>
      <c r="O22" s="15"/>
      <c r="P22" s="11">
        <f t="shared" si="0"/>
        <v>0</v>
      </c>
      <c r="Q22" s="11" t="str">
        <f t="shared" si="1"/>
        <v/>
      </c>
      <c r="R22" s="11" t="str">
        <f t="shared" si="2"/>
        <v/>
      </c>
      <c r="S22" s="13"/>
      <c r="T22" s="13"/>
      <c r="U22" s="11" t="str">
        <f t="shared" si="3"/>
        <v/>
      </c>
    </row>
    <row r="23" spans="1:21" x14ac:dyDescent="0.2">
      <c r="A23" s="13"/>
      <c r="B23" s="13"/>
      <c r="C23" s="13"/>
      <c r="D23" s="13"/>
      <c r="E23" s="13"/>
      <c r="F23" s="14"/>
      <c r="G23" s="15"/>
      <c r="H23" s="15"/>
      <c r="I23" s="15"/>
      <c r="J23" s="15"/>
      <c r="K23" s="15"/>
      <c r="L23" s="15"/>
      <c r="M23" s="15"/>
      <c r="N23" s="15"/>
      <c r="O23" s="15"/>
      <c r="P23" s="11">
        <f t="shared" si="0"/>
        <v>0</v>
      </c>
      <c r="Q23" s="11" t="str">
        <f t="shared" si="1"/>
        <v/>
      </c>
      <c r="R23" s="11" t="str">
        <f t="shared" si="2"/>
        <v/>
      </c>
      <c r="S23" s="13"/>
      <c r="T23" s="13"/>
      <c r="U23" s="11" t="str">
        <f t="shared" si="3"/>
        <v/>
      </c>
    </row>
    <row r="24" spans="1:21" x14ac:dyDescent="0.2">
      <c r="A24" s="13"/>
      <c r="B24" s="13"/>
      <c r="C24" s="13"/>
      <c r="D24" s="13"/>
      <c r="E24" s="13"/>
      <c r="F24" s="14"/>
      <c r="G24" s="15"/>
      <c r="H24" s="15"/>
      <c r="I24" s="15"/>
      <c r="J24" s="15"/>
      <c r="K24" s="15"/>
      <c r="L24" s="15"/>
      <c r="M24" s="15"/>
      <c r="N24" s="15"/>
      <c r="O24" s="15"/>
      <c r="P24" s="11">
        <f t="shared" si="0"/>
        <v>0</v>
      </c>
      <c r="Q24" s="11" t="str">
        <f t="shared" si="1"/>
        <v/>
      </c>
      <c r="R24" s="11" t="str">
        <f t="shared" si="2"/>
        <v/>
      </c>
      <c r="S24" s="13"/>
      <c r="T24" s="13"/>
      <c r="U24" s="11" t="str">
        <f t="shared" si="3"/>
        <v/>
      </c>
    </row>
    <row r="25" spans="1:21" x14ac:dyDescent="0.2">
      <c r="A25" s="13"/>
      <c r="B25" s="13"/>
      <c r="C25" s="13"/>
      <c r="D25" s="13"/>
      <c r="E25" s="13"/>
      <c r="F25" s="14"/>
      <c r="G25" s="15"/>
      <c r="H25" s="15"/>
      <c r="I25" s="15"/>
      <c r="J25" s="15"/>
      <c r="K25" s="15"/>
      <c r="L25" s="15"/>
      <c r="M25" s="15"/>
      <c r="N25" s="15"/>
      <c r="O25" s="15"/>
      <c r="P25" s="11">
        <f t="shared" si="0"/>
        <v>0</v>
      </c>
      <c r="Q25" s="11" t="str">
        <f t="shared" si="1"/>
        <v/>
      </c>
      <c r="R25" s="11" t="str">
        <f t="shared" si="2"/>
        <v/>
      </c>
      <c r="S25" s="13"/>
      <c r="T25" s="13"/>
      <c r="U25" s="11" t="str">
        <f t="shared" si="3"/>
        <v/>
      </c>
    </row>
    <row r="26" spans="1:21" x14ac:dyDescent="0.2">
      <c r="A26" s="13"/>
      <c r="B26" s="13"/>
      <c r="C26" s="13"/>
      <c r="D26" s="13"/>
      <c r="E26" s="13"/>
      <c r="F26" s="14"/>
      <c r="G26" s="15"/>
      <c r="H26" s="15"/>
      <c r="I26" s="15"/>
      <c r="J26" s="15"/>
      <c r="K26" s="15"/>
      <c r="L26" s="15"/>
      <c r="M26" s="15"/>
      <c r="N26" s="15"/>
      <c r="O26" s="15"/>
      <c r="P26" s="11">
        <f t="shared" si="0"/>
        <v>0</v>
      </c>
      <c r="Q26" s="11" t="str">
        <f t="shared" si="1"/>
        <v/>
      </c>
      <c r="R26" s="11" t="str">
        <f t="shared" si="2"/>
        <v/>
      </c>
      <c r="S26" s="13"/>
      <c r="T26" s="13"/>
      <c r="U26" s="11" t="str">
        <f t="shared" si="3"/>
        <v/>
      </c>
    </row>
    <row r="27" spans="1:21" x14ac:dyDescent="0.2">
      <c r="A27" s="13"/>
      <c r="B27" s="13"/>
      <c r="C27" s="13"/>
      <c r="D27" s="13"/>
      <c r="E27" s="13"/>
      <c r="F27" s="14"/>
      <c r="G27" s="15"/>
      <c r="H27" s="15"/>
      <c r="I27" s="15"/>
      <c r="J27" s="15"/>
      <c r="K27" s="15"/>
      <c r="L27" s="15"/>
      <c r="M27" s="15"/>
      <c r="N27" s="15"/>
      <c r="O27" s="15"/>
      <c r="P27" s="11">
        <f t="shared" si="0"/>
        <v>0</v>
      </c>
      <c r="Q27" s="11" t="str">
        <f t="shared" si="1"/>
        <v/>
      </c>
      <c r="R27" s="11" t="str">
        <f t="shared" si="2"/>
        <v/>
      </c>
      <c r="S27" s="13"/>
      <c r="T27" s="13"/>
      <c r="U27" s="11" t="str">
        <f t="shared" si="3"/>
        <v/>
      </c>
    </row>
    <row r="28" spans="1:21" x14ac:dyDescent="0.2">
      <c r="A28" s="13"/>
      <c r="B28" s="13"/>
      <c r="C28" s="13"/>
      <c r="D28" s="13"/>
      <c r="E28" s="13"/>
      <c r="F28" s="14"/>
      <c r="G28" s="15"/>
      <c r="H28" s="15"/>
      <c r="I28" s="15"/>
      <c r="J28" s="15"/>
      <c r="K28" s="15"/>
      <c r="L28" s="15"/>
      <c r="M28" s="15"/>
      <c r="N28" s="15"/>
      <c r="O28" s="15"/>
      <c r="P28" s="11">
        <f t="shared" si="0"/>
        <v>0</v>
      </c>
      <c r="Q28" s="11" t="str">
        <f t="shared" si="1"/>
        <v/>
      </c>
      <c r="R28" s="11" t="str">
        <f t="shared" si="2"/>
        <v/>
      </c>
      <c r="S28" s="13"/>
      <c r="T28" s="13"/>
      <c r="U28" s="11" t="str">
        <f t="shared" si="3"/>
        <v/>
      </c>
    </row>
    <row r="31" spans="1:21" ht="15" customHeight="1" x14ac:dyDescent="0.2">
      <c r="B31" s="26" t="s">
        <v>2</v>
      </c>
      <c r="C31" s="6" t="s">
        <v>28</v>
      </c>
      <c r="F31" s="10"/>
      <c r="I31" s="18"/>
      <c r="J31" s="8"/>
    </row>
    <row r="32" spans="1:21" ht="16" x14ac:dyDescent="0.2">
      <c r="B32" s="27"/>
      <c r="C32" s="16" t="s">
        <v>50</v>
      </c>
      <c r="F32" s="5"/>
    </row>
    <row r="33" spans="2:6" ht="16" x14ac:dyDescent="0.2">
      <c r="B33" s="27"/>
      <c r="C33" s="16" t="s">
        <v>1</v>
      </c>
      <c r="F33" s="5"/>
    </row>
    <row r="34" spans="2:6" ht="32" x14ac:dyDescent="0.2">
      <c r="B34" s="27"/>
      <c r="C34" s="16" t="s">
        <v>31</v>
      </c>
      <c r="F34" s="5"/>
    </row>
    <row r="35" spans="2:6" ht="16" x14ac:dyDescent="0.2">
      <c r="B35" s="27"/>
      <c r="C35" s="16" t="s">
        <v>67</v>
      </c>
    </row>
    <row r="36" spans="2:6" ht="16" x14ac:dyDescent="0.2">
      <c r="B36" s="27"/>
      <c r="C36" s="16" t="s">
        <v>19</v>
      </c>
    </row>
    <row r="37" spans="2:6" ht="16" x14ac:dyDescent="0.2">
      <c r="B37" s="27"/>
      <c r="C37" s="17" t="s">
        <v>21</v>
      </c>
    </row>
    <row r="38" spans="2:6" ht="16" x14ac:dyDescent="0.2">
      <c r="B38" s="27"/>
      <c r="C38" s="16" t="s">
        <v>20</v>
      </c>
    </row>
    <row r="39" spans="2:6" ht="16" x14ac:dyDescent="0.2">
      <c r="B39" s="27"/>
      <c r="C39" s="16" t="s">
        <v>68</v>
      </c>
    </row>
  </sheetData>
  <sheetProtection formatColumns="0" formatRows="0" insertRows="0"/>
  <mergeCells count="1">
    <mergeCell ref="B31:B39"/>
  </mergeCells>
  <conditionalFormatting sqref="G7:G28">
    <cfRule type="expression" dxfId="3" priority="6">
      <formula>G7&lt;&gt;SUM(H7, I7,J7)</formula>
    </cfRule>
  </conditionalFormatting>
  <conditionalFormatting sqref="K7:K28">
    <cfRule type="expression" dxfId="2" priority="5">
      <formula>K7&lt;&gt;SUM(L7, M7,N7)</formula>
    </cfRule>
  </conditionalFormatting>
  <conditionalFormatting sqref="U7:U28">
    <cfRule type="cellIs" dxfId="1" priority="1" operator="equal">
      <formula>"Pass"</formula>
    </cfRule>
    <cfRule type="cellIs" dxfId="0" priority="2" operator="equal">
      <formula>"Fail"</formula>
    </cfRule>
  </conditionalFormatting>
  <dataValidations count="5">
    <dataValidation type="list" errorStyle="warning" allowBlank="1" showInputMessage="1" showErrorMessage="1" errorTitle="Ins Cat" error="Please select from the list of valid Insurance Categories." promptTitle="Insurance Category Selection" prompt="Please select from the list of valid Insurance Categories." sqref="C7:C28" xr:uid="{00000000-0002-0000-0000-000000000000}">
      <formula1>$C$32:$C$39</formula1>
    </dataValidation>
    <dataValidation type="list" allowBlank="1" showInputMessage="1" showErrorMessage="1" errorTitle="Calendar Year" error="Select the calendar year for which the data is valid. The choices are 2017 or 2018." promptTitle="Year" prompt="Select the calendar year for which the data is valid." sqref="D13:D28" xr:uid="{00000000-0002-0000-0000-000001000000}">
      <formula1>"2017,2018"</formula1>
    </dataValidation>
    <dataValidation type="list" errorStyle="warning" allowBlank="1" showInputMessage="1" showErrorMessage="1" sqref="E7:E28" xr:uid="{00000000-0002-0000-0000-000002000000}">
      <formula1>"Massachusetts Residents,Massachusetts Situs"</formula1>
    </dataValidation>
    <dataValidation type="custom" errorStyle="warning" showInputMessage="1" showErrorMessage="1" errorTitle="CGD" error="Report dollar amount for coverage gap discounts for Medicare products only." promptTitle="Coverage Gap Discounts" prompt="Report dollar amount for coverage gap discounts. This applies to Medicare products only." sqref="O7:O28" xr:uid="{00000000-0002-0000-0000-000003000000}">
      <formula1>OR(C7="SCO",C7="Standalone Medicare Prescription Drug Plan",C7="Medicare Advantage")</formula1>
    </dataValidation>
    <dataValidation type="list" allowBlank="1" showInputMessage="1" showErrorMessage="1" errorTitle="Calendar Year" error="Select the calendar year for which the data is valid. The choices are 2017 or 2018." promptTitle="Year" prompt="Select the calendar year for which the data is valid." sqref="D7:D12" xr:uid="{62F1499F-9582-4BF0-A1CD-94C4C5653E1D}">
      <formula1>"2023,2024,2025"</formula1>
    </dataValidation>
  </dataValidation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048576"/>
  <sheetViews>
    <sheetView showGridLines="0" zoomScale="90" zoomScaleNormal="90" workbookViewId="0">
      <selection activeCell="H18" sqref="H18"/>
    </sheetView>
  </sheetViews>
  <sheetFormatPr baseColWidth="10" defaultColWidth="8.83203125" defaultRowHeight="15" x14ac:dyDescent="0.2"/>
  <cols>
    <col min="1" max="1" width="8.1640625" customWidth="1"/>
    <col min="2" max="3" width="12.1640625" customWidth="1"/>
    <col min="4" max="4" width="41.5" customWidth="1"/>
    <col min="5" max="5" width="12" customWidth="1"/>
    <col min="6" max="8" width="18.33203125" customWidth="1"/>
    <col min="9" max="9" width="26.5" customWidth="1"/>
  </cols>
  <sheetData>
    <row r="1" spans="1:9" ht="19" x14ac:dyDescent="0.25">
      <c r="A1" s="1" t="s">
        <v>49</v>
      </c>
    </row>
    <row r="2" spans="1:9" x14ac:dyDescent="0.2">
      <c r="A2" s="2" t="s">
        <v>56</v>
      </c>
    </row>
    <row r="3" spans="1:9" x14ac:dyDescent="0.2">
      <c r="A3" s="12"/>
    </row>
    <row r="4" spans="1:9" x14ac:dyDescent="0.2">
      <c r="A4" s="4" t="s">
        <v>36</v>
      </c>
      <c r="B4" s="4" t="s">
        <v>37</v>
      </c>
      <c r="C4" s="4" t="s">
        <v>38</v>
      </c>
      <c r="D4" s="4" t="s">
        <v>39</v>
      </c>
      <c r="E4" s="4" t="s">
        <v>40</v>
      </c>
      <c r="F4" s="4" t="s">
        <v>41</v>
      </c>
      <c r="G4" s="4" t="s">
        <v>42</v>
      </c>
      <c r="H4" s="4" t="s">
        <v>43</v>
      </c>
      <c r="I4" s="4" t="s">
        <v>47</v>
      </c>
    </row>
    <row r="5" spans="1:9" ht="75" customHeight="1" x14ac:dyDescent="0.2">
      <c r="A5" s="6" t="s">
        <v>25</v>
      </c>
      <c r="B5" s="6" t="s">
        <v>0</v>
      </c>
      <c r="C5" s="6" t="s">
        <v>30</v>
      </c>
      <c r="D5" s="6" t="s">
        <v>28</v>
      </c>
      <c r="E5" s="6" t="s">
        <v>26</v>
      </c>
      <c r="F5" s="6" t="s">
        <v>44</v>
      </c>
      <c r="G5" s="6" t="s">
        <v>45</v>
      </c>
      <c r="H5" s="6" t="s">
        <v>46</v>
      </c>
      <c r="I5" s="6" t="s">
        <v>27</v>
      </c>
    </row>
    <row r="6" spans="1:9" x14ac:dyDescent="0.2">
      <c r="A6" s="9"/>
      <c r="B6" s="9"/>
      <c r="C6" s="9"/>
      <c r="D6" s="9"/>
      <c r="E6" s="9"/>
      <c r="F6" s="9"/>
      <c r="G6" s="9"/>
      <c r="H6" s="9"/>
      <c r="I6" s="9"/>
    </row>
    <row r="7" spans="1:9" x14ac:dyDescent="0.2">
      <c r="A7" s="19">
        <v>123</v>
      </c>
      <c r="B7" s="19" t="s">
        <v>72</v>
      </c>
      <c r="C7" s="19" t="s">
        <v>69</v>
      </c>
      <c r="D7" s="19" t="s">
        <v>50</v>
      </c>
      <c r="E7" s="19">
        <v>2023</v>
      </c>
      <c r="F7" s="3" t="s">
        <v>70</v>
      </c>
      <c r="G7" s="3" t="s">
        <v>70</v>
      </c>
      <c r="H7" s="3" t="s">
        <v>70</v>
      </c>
      <c r="I7" s="3"/>
    </row>
    <row r="8" spans="1:9" x14ac:dyDescent="0.2">
      <c r="A8" s="19">
        <v>123</v>
      </c>
      <c r="B8" s="19" t="s">
        <v>72</v>
      </c>
      <c r="C8" s="19" t="s">
        <v>69</v>
      </c>
      <c r="D8" s="19" t="s">
        <v>1</v>
      </c>
      <c r="E8" s="19">
        <v>2023</v>
      </c>
      <c r="F8" s="3" t="s">
        <v>70</v>
      </c>
      <c r="G8" s="3" t="s">
        <v>71</v>
      </c>
      <c r="H8" s="3" t="s">
        <v>71</v>
      </c>
      <c r="I8" s="3"/>
    </row>
    <row r="9" spans="1:9" x14ac:dyDescent="0.2">
      <c r="A9" s="19">
        <v>123</v>
      </c>
      <c r="B9" s="19" t="s">
        <v>72</v>
      </c>
      <c r="C9" s="19" t="s">
        <v>69</v>
      </c>
      <c r="D9" s="19" t="s">
        <v>50</v>
      </c>
      <c r="E9" s="19">
        <v>2024</v>
      </c>
      <c r="F9" s="3" t="s">
        <v>70</v>
      </c>
      <c r="G9" s="3" t="s">
        <v>70</v>
      </c>
      <c r="H9" s="3" t="s">
        <v>70</v>
      </c>
      <c r="I9" s="3"/>
    </row>
    <row r="10" spans="1:9" x14ac:dyDescent="0.2">
      <c r="A10" s="19">
        <v>123</v>
      </c>
      <c r="B10" s="19" t="s">
        <v>72</v>
      </c>
      <c r="C10" s="19" t="s">
        <v>69</v>
      </c>
      <c r="D10" s="19" t="s">
        <v>1</v>
      </c>
      <c r="E10" s="19">
        <v>2024</v>
      </c>
      <c r="F10" s="3" t="s">
        <v>70</v>
      </c>
      <c r="G10" s="3" t="s">
        <v>71</v>
      </c>
      <c r="H10" s="3" t="s">
        <v>71</v>
      </c>
      <c r="I10" s="3"/>
    </row>
    <row r="11" spans="1:9" x14ac:dyDescent="0.2">
      <c r="A11" s="19">
        <v>123</v>
      </c>
      <c r="B11" s="19" t="s">
        <v>72</v>
      </c>
      <c r="C11" s="19" t="s">
        <v>69</v>
      </c>
      <c r="D11" s="3" t="s">
        <v>50</v>
      </c>
      <c r="E11" s="19">
        <v>2025</v>
      </c>
      <c r="F11" s="3" t="s">
        <v>70</v>
      </c>
      <c r="G11" s="3" t="s">
        <v>70</v>
      </c>
      <c r="H11" s="3" t="s">
        <v>70</v>
      </c>
      <c r="I11" s="3"/>
    </row>
    <row r="12" spans="1:9" x14ac:dyDescent="0.2">
      <c r="A12" s="19">
        <v>123</v>
      </c>
      <c r="B12" s="19" t="s">
        <v>72</v>
      </c>
      <c r="C12" s="19" t="s">
        <v>69</v>
      </c>
      <c r="D12" s="3" t="s">
        <v>1</v>
      </c>
      <c r="E12" s="19">
        <v>2025</v>
      </c>
      <c r="F12" s="3" t="s">
        <v>70</v>
      </c>
      <c r="G12" s="3" t="s">
        <v>71</v>
      </c>
      <c r="H12" s="3" t="s">
        <v>71</v>
      </c>
      <c r="I12" s="3"/>
    </row>
    <row r="13" spans="1:9" x14ac:dyDescent="0.2">
      <c r="A13" s="3"/>
      <c r="B13" s="3"/>
      <c r="C13" s="3"/>
      <c r="D13" s="3"/>
      <c r="E13" s="3"/>
      <c r="F13" s="3"/>
      <c r="G13" s="3"/>
      <c r="H13" s="3"/>
      <c r="I13" s="3"/>
    </row>
    <row r="14" spans="1:9" x14ac:dyDescent="0.2">
      <c r="A14" s="3"/>
      <c r="B14" s="3"/>
      <c r="C14" s="3"/>
      <c r="D14" s="3"/>
      <c r="E14" s="3"/>
      <c r="F14" s="3"/>
      <c r="G14" s="3"/>
      <c r="H14" s="3"/>
      <c r="I14" s="3"/>
    </row>
    <row r="17" spans="3:4" ht="15" customHeight="1" x14ac:dyDescent="0.2">
      <c r="C17" s="25"/>
      <c r="D17" s="22"/>
    </row>
    <row r="18" spans="3:4" x14ac:dyDescent="0.2">
      <c r="C18" s="25"/>
      <c r="D18" s="23"/>
    </row>
    <row r="19" spans="3:4" ht="15" customHeight="1" x14ac:dyDescent="0.2">
      <c r="C19" s="25"/>
      <c r="D19" s="23"/>
    </row>
    <row r="20" spans="3:4" x14ac:dyDescent="0.2">
      <c r="C20" s="25"/>
      <c r="D20" s="23"/>
    </row>
    <row r="21" spans="3:4" x14ac:dyDescent="0.2">
      <c r="C21" s="25"/>
      <c r="D21" s="23"/>
    </row>
    <row r="22" spans="3:4" x14ac:dyDescent="0.2">
      <c r="C22" s="25"/>
      <c r="D22" s="23"/>
    </row>
    <row r="23" spans="3:4" x14ac:dyDescent="0.2">
      <c r="C23" s="25"/>
      <c r="D23" s="23"/>
    </row>
    <row r="24" spans="3:4" x14ac:dyDescent="0.2">
      <c r="C24" s="25"/>
      <c r="D24" s="23"/>
    </row>
    <row r="25" spans="3:4" x14ac:dyDescent="0.2">
      <c r="C25" s="25"/>
      <c r="D25" s="23"/>
    </row>
    <row r="1048576" spans="2:2" x14ac:dyDescent="0.2">
      <c r="B1048576" s="24"/>
    </row>
  </sheetData>
  <mergeCells count="1">
    <mergeCell ref="C17:C25"/>
  </mergeCells>
  <dataValidations count="4">
    <dataValidation type="list" allowBlank="1" showInputMessage="1" showErrorMessage="1" errorTitle="Calendar Year" error="Select the calendar year for which the data is valid. The choices are 2017 or 2018." promptTitle="Year" prompt="Select the calendar year for which the data is valid." sqref="E13:E14" xr:uid="{00000000-0002-0000-0100-000000000000}">
      <formula1>"2017,2018"</formula1>
    </dataValidation>
    <dataValidation type="list" errorStyle="warning" allowBlank="1" showInputMessage="1" showErrorMessage="1" errorTitle="Ins Cat" error="Please select from the list of valid Insurance Categories." promptTitle="Insurance Category Selection" prompt="Please select from the list of valid Insurance Categories." sqref="D7:D14" xr:uid="{00000000-0002-0000-0100-000001000000}">
      <formula1>$D$18:$D$25</formula1>
    </dataValidation>
    <dataValidation type="list" errorStyle="warning" allowBlank="1" showInputMessage="1" showErrorMessage="1" sqref="F7:H14" xr:uid="{00000000-0002-0000-0100-000002000000}">
      <formula1>"All,Some,None"</formula1>
    </dataValidation>
    <dataValidation type="list" allowBlank="1" showInputMessage="1" showErrorMessage="1" errorTitle="Calendar Year" error="Select the calendar year for which the data is valid. The choices are 2017 or 2018." promptTitle="Year" prompt="Select the calendar year for which the data is valid." sqref="E7:E12" xr:uid="{4E755400-A3DC-4C20-B381-AE58F9A78D17}">
      <formula1>"2023,2024,2025"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Rebate Data Template</vt:lpstr>
      <vt:lpstr>PBM Contract Data Template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 Lai</dc:creator>
  <cp:lastModifiedBy>Rick Vogel</cp:lastModifiedBy>
  <dcterms:created xsi:type="dcterms:W3CDTF">2016-02-23T17:23:42Z</dcterms:created>
  <dcterms:modified xsi:type="dcterms:W3CDTF">2026-05-29T19:11:08Z</dcterms:modified>
</cp:coreProperties>
</file>