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hiama.sharepoint.com/sites/CEA/Shared Documents/Design Team and Report Production/Active Jobs/FY 2025 AHFP Report - Sept. 2026/Final/"/>
    </mc:Choice>
  </mc:AlternateContent>
  <xr:revisionPtr revIDLastSave="234" documentId="8_{3C9357AA-1B7D-418A-9CFC-EE46F17660A3}" xr6:coauthVersionLast="47" xr6:coauthVersionMax="47" xr10:uidLastSave="{368C5562-CA58-4288-A0F0-CFA12148584C}"/>
  <bookViews>
    <workbookView xWindow="-120" yWindow="-120" windowWidth="38640" windowHeight="15720" xr2:uid="{00000000-000D-0000-FFFF-FFFF00000000}"/>
  </bookViews>
  <sheets>
    <sheet name="Cover" sheetId="5" r:id="rId1"/>
    <sheet name="Acute Hospital+HHS Financials" sheetId="1" r:id="rId2"/>
    <sheet name="Non Acute Hospital Financials" sheetId="3" r:id="rId3"/>
    <sheet name="Temporary Labor" sheetId="4" r:id="rId4"/>
  </sheets>
  <definedNames>
    <definedName name="_xlnm._FilterDatabase" localSheetId="1" hidden="1">'Acute Hospital+HHS Financials'!$A$1:$CF$135</definedName>
    <definedName name="_xlnm._FilterDatabase" localSheetId="3" hidden="1">'Temporary Labor'!$A$1:$O$1</definedName>
    <definedName name="_xlnm.Print_Titles" localSheetId="1">'Acute Hospital+HHS Financials'!#REF!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3" l="1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2" i="3"/>
  <c r="BZ86" i="1" l="1"/>
  <c r="CB86" i="1"/>
  <c r="CC86" i="1"/>
  <c r="CD86" i="1"/>
  <c r="CE86" i="1"/>
  <c r="CF86" i="1"/>
  <c r="BZ87" i="1"/>
  <c r="CB87" i="1"/>
  <c r="CC87" i="1"/>
  <c r="CD87" i="1"/>
  <c r="CE87" i="1"/>
  <c r="CF87" i="1"/>
  <c r="BZ88" i="1"/>
  <c r="CB88" i="1"/>
  <c r="CC88" i="1"/>
  <c r="CD88" i="1"/>
  <c r="CE88" i="1"/>
  <c r="CF88" i="1"/>
  <c r="BZ89" i="1"/>
  <c r="CB89" i="1"/>
  <c r="CC89" i="1"/>
  <c r="CD89" i="1"/>
  <c r="CE89" i="1"/>
  <c r="CF89" i="1"/>
  <c r="BZ90" i="1"/>
  <c r="CB90" i="1"/>
  <c r="CC90" i="1"/>
  <c r="CD90" i="1"/>
  <c r="CE90" i="1"/>
  <c r="CF90" i="1"/>
  <c r="BZ91" i="1"/>
  <c r="CB91" i="1"/>
  <c r="CC91" i="1"/>
  <c r="CD91" i="1"/>
  <c r="CE91" i="1"/>
  <c r="CF91" i="1"/>
  <c r="BZ92" i="1"/>
  <c r="CB92" i="1"/>
  <c r="CC92" i="1"/>
  <c r="CD92" i="1"/>
  <c r="CE92" i="1"/>
  <c r="CF92" i="1"/>
  <c r="BZ93" i="1"/>
  <c r="CB93" i="1"/>
  <c r="CC93" i="1"/>
  <c r="CD93" i="1"/>
  <c r="CE93" i="1"/>
  <c r="CF93" i="1"/>
  <c r="BZ94" i="1"/>
  <c r="CB94" i="1"/>
  <c r="CC94" i="1"/>
  <c r="CD94" i="1"/>
  <c r="CE94" i="1"/>
  <c r="CF94" i="1"/>
  <c r="BZ95" i="1"/>
  <c r="CB95" i="1"/>
  <c r="CC95" i="1"/>
  <c r="CD95" i="1"/>
  <c r="CE95" i="1"/>
  <c r="CF95" i="1"/>
  <c r="BZ96" i="1"/>
  <c r="CB96" i="1"/>
  <c r="CC96" i="1"/>
  <c r="CD96" i="1"/>
  <c r="CE96" i="1"/>
  <c r="CF96" i="1"/>
  <c r="BZ97" i="1"/>
  <c r="CB97" i="1"/>
  <c r="CC97" i="1"/>
  <c r="CD97" i="1"/>
  <c r="CE97" i="1"/>
  <c r="CF97" i="1"/>
  <c r="BZ98" i="1"/>
  <c r="CB98" i="1"/>
  <c r="CC98" i="1"/>
  <c r="CD98" i="1"/>
  <c r="CE98" i="1"/>
  <c r="CF98" i="1"/>
  <c r="BZ99" i="1"/>
  <c r="CB99" i="1"/>
  <c r="CC99" i="1"/>
  <c r="CD99" i="1"/>
  <c r="CE99" i="1"/>
  <c r="CF99" i="1"/>
  <c r="BZ100" i="1"/>
  <c r="CB100" i="1"/>
  <c r="CC100" i="1"/>
  <c r="CD100" i="1"/>
  <c r="CE100" i="1"/>
  <c r="CF100" i="1"/>
  <c r="BZ101" i="1"/>
  <c r="CB101" i="1"/>
  <c r="CC101" i="1"/>
  <c r="CD101" i="1"/>
  <c r="CE101" i="1"/>
  <c r="CF101" i="1"/>
  <c r="BZ102" i="1"/>
  <c r="CB102" i="1"/>
  <c r="CC102" i="1"/>
  <c r="CD102" i="1"/>
  <c r="CE102" i="1"/>
  <c r="CF102" i="1"/>
  <c r="BZ103" i="1"/>
  <c r="CB103" i="1"/>
  <c r="CC103" i="1"/>
  <c r="CD103" i="1"/>
  <c r="CE103" i="1"/>
  <c r="CF103" i="1"/>
  <c r="BZ104" i="1"/>
  <c r="CB104" i="1"/>
  <c r="CC104" i="1"/>
  <c r="CD104" i="1"/>
  <c r="CE104" i="1"/>
  <c r="CF104" i="1"/>
  <c r="BZ105" i="1"/>
  <c r="CB105" i="1"/>
  <c r="CC105" i="1"/>
  <c r="CD105" i="1"/>
  <c r="CE105" i="1"/>
  <c r="CF105" i="1"/>
  <c r="BZ106" i="1"/>
  <c r="CB106" i="1"/>
  <c r="CC106" i="1"/>
  <c r="CD106" i="1"/>
  <c r="CE106" i="1"/>
  <c r="CF106" i="1"/>
  <c r="BZ107" i="1"/>
  <c r="CB107" i="1"/>
  <c r="CC107" i="1"/>
  <c r="CD107" i="1"/>
  <c r="CE107" i="1"/>
  <c r="CF107" i="1"/>
  <c r="BZ108" i="1"/>
  <c r="CB108" i="1"/>
  <c r="CC108" i="1"/>
  <c r="CD108" i="1"/>
  <c r="CE108" i="1"/>
  <c r="CF108" i="1"/>
  <c r="BZ109" i="1"/>
  <c r="CB109" i="1"/>
  <c r="CC109" i="1"/>
  <c r="CD109" i="1"/>
  <c r="CE109" i="1"/>
  <c r="CF109" i="1"/>
  <c r="BZ110" i="1"/>
  <c r="CB110" i="1"/>
  <c r="CC110" i="1"/>
  <c r="CD110" i="1"/>
  <c r="CE110" i="1"/>
  <c r="CF110" i="1"/>
  <c r="BZ111" i="1"/>
  <c r="CB111" i="1"/>
  <c r="CC111" i="1"/>
  <c r="CD111" i="1"/>
  <c r="CE111" i="1"/>
  <c r="CF111" i="1"/>
  <c r="BZ112" i="1"/>
  <c r="CB112" i="1"/>
  <c r="CC112" i="1"/>
  <c r="CD112" i="1"/>
  <c r="CE112" i="1"/>
  <c r="CF112" i="1"/>
  <c r="BZ113" i="1"/>
  <c r="CB113" i="1"/>
  <c r="CC113" i="1"/>
  <c r="CD113" i="1"/>
  <c r="CE113" i="1"/>
  <c r="CF113" i="1"/>
  <c r="BZ114" i="1"/>
  <c r="CB114" i="1"/>
  <c r="CC114" i="1"/>
  <c r="CD114" i="1"/>
  <c r="CE114" i="1"/>
  <c r="CF114" i="1"/>
  <c r="BZ115" i="1"/>
  <c r="CB115" i="1"/>
  <c r="CC115" i="1"/>
  <c r="CD115" i="1"/>
  <c r="CE115" i="1"/>
  <c r="CF115" i="1"/>
  <c r="BZ116" i="1"/>
  <c r="CB116" i="1"/>
  <c r="CC116" i="1"/>
  <c r="CD116" i="1"/>
  <c r="CE116" i="1"/>
  <c r="CF116" i="1"/>
  <c r="BZ117" i="1"/>
  <c r="CB117" i="1"/>
  <c r="CC117" i="1"/>
  <c r="CD117" i="1"/>
  <c r="CE117" i="1"/>
  <c r="CF117" i="1"/>
  <c r="BZ118" i="1"/>
  <c r="CB118" i="1"/>
  <c r="CC118" i="1"/>
  <c r="CD118" i="1"/>
  <c r="CE118" i="1"/>
  <c r="CF118" i="1"/>
  <c r="BZ119" i="1"/>
  <c r="CB119" i="1"/>
  <c r="CC119" i="1"/>
  <c r="CD119" i="1"/>
  <c r="CE119" i="1"/>
  <c r="CF119" i="1"/>
  <c r="BZ120" i="1"/>
  <c r="CB120" i="1"/>
  <c r="CC120" i="1"/>
  <c r="CD120" i="1"/>
  <c r="CE120" i="1"/>
  <c r="CF120" i="1"/>
  <c r="BZ121" i="1"/>
  <c r="CB121" i="1"/>
  <c r="CC121" i="1"/>
  <c r="CD121" i="1"/>
  <c r="CE121" i="1"/>
  <c r="CF121" i="1"/>
  <c r="BZ122" i="1"/>
  <c r="CB122" i="1"/>
  <c r="CC122" i="1"/>
  <c r="CD122" i="1"/>
  <c r="CE122" i="1"/>
  <c r="CF122" i="1"/>
  <c r="BZ123" i="1"/>
  <c r="CB123" i="1"/>
  <c r="CC123" i="1"/>
  <c r="CD123" i="1"/>
  <c r="CE123" i="1"/>
  <c r="CF123" i="1"/>
  <c r="BZ124" i="1"/>
  <c r="CB124" i="1"/>
  <c r="CC124" i="1"/>
  <c r="CD124" i="1"/>
  <c r="CE124" i="1"/>
  <c r="CF124" i="1"/>
  <c r="BZ125" i="1"/>
  <c r="CB125" i="1"/>
  <c r="CC125" i="1"/>
  <c r="CD125" i="1"/>
  <c r="CE125" i="1"/>
  <c r="CF125" i="1"/>
  <c r="BZ126" i="1"/>
  <c r="CB126" i="1"/>
  <c r="CC126" i="1"/>
  <c r="CD126" i="1"/>
  <c r="CE126" i="1"/>
  <c r="CF126" i="1"/>
  <c r="BZ127" i="1"/>
  <c r="CB127" i="1"/>
  <c r="CC127" i="1"/>
  <c r="CD127" i="1"/>
  <c r="CE127" i="1"/>
  <c r="CF127" i="1"/>
  <c r="BZ128" i="1"/>
  <c r="CB128" i="1"/>
  <c r="CC128" i="1"/>
  <c r="CD128" i="1"/>
  <c r="CE128" i="1"/>
  <c r="CF128" i="1"/>
  <c r="BZ129" i="1"/>
  <c r="CB129" i="1"/>
  <c r="CC129" i="1"/>
  <c r="CD129" i="1"/>
  <c r="CE129" i="1"/>
  <c r="CF129" i="1"/>
  <c r="BZ130" i="1"/>
  <c r="CB130" i="1"/>
  <c r="CC130" i="1"/>
  <c r="CD130" i="1"/>
  <c r="CE130" i="1"/>
  <c r="CF130" i="1"/>
  <c r="BZ131" i="1"/>
  <c r="CB131" i="1"/>
  <c r="CC131" i="1"/>
  <c r="CD131" i="1"/>
  <c r="CE131" i="1"/>
  <c r="CF131" i="1"/>
  <c r="BZ132" i="1"/>
  <c r="CB132" i="1"/>
  <c r="CC132" i="1"/>
  <c r="CD132" i="1"/>
  <c r="CE132" i="1"/>
  <c r="CF132" i="1"/>
  <c r="BZ133" i="1"/>
  <c r="CB133" i="1"/>
  <c r="CC133" i="1"/>
  <c r="CD133" i="1"/>
  <c r="CE133" i="1"/>
  <c r="CF133" i="1"/>
  <c r="BZ134" i="1"/>
  <c r="CB134" i="1"/>
  <c r="CC134" i="1"/>
  <c r="CD134" i="1"/>
  <c r="CE134" i="1"/>
  <c r="CF134" i="1"/>
  <c r="BZ135" i="1"/>
  <c r="CB135" i="1"/>
  <c r="CC135" i="1"/>
  <c r="CD135" i="1"/>
  <c r="CE135" i="1"/>
  <c r="CF135" i="1"/>
  <c r="BU131" i="1"/>
  <c r="BV131" i="1"/>
  <c r="BW131" i="1"/>
  <c r="BU132" i="1"/>
  <c r="BV132" i="1"/>
  <c r="BW132" i="1"/>
  <c r="BU133" i="1"/>
  <c r="BV133" i="1"/>
  <c r="BW133" i="1"/>
  <c r="BU134" i="1"/>
  <c r="BV134" i="1"/>
  <c r="BW134" i="1"/>
  <c r="BU135" i="1"/>
  <c r="BV135" i="1"/>
  <c r="BW135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BY86" i="1" s="1"/>
  <c r="J87" i="1"/>
  <c r="BX87" i="1" s="1"/>
  <c r="J88" i="1"/>
  <c r="BX88" i="1" s="1"/>
  <c r="J89" i="1"/>
  <c r="BX89" i="1" s="1"/>
  <c r="J90" i="1"/>
  <c r="BX90" i="1" s="1"/>
  <c r="J91" i="1"/>
  <c r="BX91" i="1" s="1"/>
  <c r="J92" i="1"/>
  <c r="BY92" i="1" s="1"/>
  <c r="J93" i="1"/>
  <c r="J94" i="1"/>
  <c r="BX94" i="1" s="1"/>
  <c r="J95" i="1"/>
  <c r="J96" i="1"/>
  <c r="BX96" i="1" s="1"/>
  <c r="J97" i="1"/>
  <c r="BX97" i="1" s="1"/>
  <c r="J98" i="1"/>
  <c r="J99" i="1"/>
  <c r="BY99" i="1" s="1"/>
  <c r="J100" i="1"/>
  <c r="BY100" i="1" s="1"/>
  <c r="J101" i="1"/>
  <c r="J102" i="1"/>
  <c r="BX102" i="1" s="1"/>
  <c r="J103" i="1"/>
  <c r="BX103" i="1" s="1"/>
  <c r="J104" i="1"/>
  <c r="BX104" i="1" s="1"/>
  <c r="J105" i="1"/>
  <c r="BX105" i="1" s="1"/>
  <c r="J106" i="1"/>
  <c r="BY106" i="1" s="1"/>
  <c r="J107" i="1"/>
  <c r="BX107" i="1" s="1"/>
  <c r="J108" i="1"/>
  <c r="BX108" i="1" s="1"/>
  <c r="J109" i="1"/>
  <c r="J110" i="1"/>
  <c r="BX110" i="1" s="1"/>
  <c r="J111" i="1"/>
  <c r="BX111" i="1" s="1"/>
  <c r="J112" i="1"/>
  <c r="J113" i="1"/>
  <c r="BY113" i="1" s="1"/>
  <c r="J114" i="1"/>
  <c r="BY114" i="1" s="1"/>
  <c r="J115" i="1"/>
  <c r="BX115" i="1" s="1"/>
  <c r="J116" i="1"/>
  <c r="J117" i="1"/>
  <c r="BX117" i="1" s="1"/>
  <c r="J118" i="1"/>
  <c r="J119" i="1"/>
  <c r="BX119" i="1" s="1"/>
  <c r="J120" i="1"/>
  <c r="BY120" i="1" s="1"/>
  <c r="J121" i="1"/>
  <c r="BX121" i="1" s="1"/>
  <c r="J122" i="1"/>
  <c r="BX122" i="1" s="1"/>
  <c r="J123" i="1"/>
  <c r="J124" i="1"/>
  <c r="BX124" i="1" s="1"/>
  <c r="J125" i="1"/>
  <c r="BX125" i="1" s="1"/>
  <c r="J126" i="1"/>
  <c r="J127" i="1"/>
  <c r="BY127" i="1" s="1"/>
  <c r="J128" i="1"/>
  <c r="BX128" i="1" s="1"/>
  <c r="J129" i="1"/>
  <c r="BX129" i="1" s="1"/>
  <c r="J130" i="1"/>
  <c r="BX130" i="1" s="1"/>
  <c r="J131" i="1"/>
  <c r="BX131" i="1" s="1"/>
  <c r="J132" i="1"/>
  <c r="BX132" i="1" s="1"/>
  <c r="J133" i="1"/>
  <c r="BY133" i="1" s="1"/>
  <c r="J134" i="1"/>
  <c r="BY134" i="1" s="1"/>
  <c r="J135" i="1"/>
  <c r="J2" i="1"/>
  <c r="BY115" i="1" l="1"/>
  <c r="BY128" i="1"/>
  <c r="BY119" i="1"/>
  <c r="BY87" i="1"/>
  <c r="BY104" i="1"/>
  <c r="BY102" i="1"/>
  <c r="BX95" i="1"/>
  <c r="BX116" i="1"/>
  <c r="BY118" i="1"/>
  <c r="BY91" i="1"/>
  <c r="BY101" i="1"/>
  <c r="BX106" i="1"/>
  <c r="BY132" i="1"/>
  <c r="BY93" i="1"/>
  <c r="BY116" i="1"/>
  <c r="BX101" i="1"/>
  <c r="BY121" i="1"/>
  <c r="BX134" i="1"/>
  <c r="BX93" i="1"/>
  <c r="BX118" i="1"/>
  <c r="BY98" i="1"/>
  <c r="BY109" i="1"/>
  <c r="BX92" i="1"/>
  <c r="BY131" i="1"/>
  <c r="BX109" i="1"/>
  <c r="BY107" i="1"/>
  <c r="BY123" i="1"/>
  <c r="BX123" i="1"/>
  <c r="BX133" i="1"/>
  <c r="BY129" i="1"/>
  <c r="BY90" i="1"/>
  <c r="BX120" i="1"/>
  <c r="BY112" i="1"/>
  <c r="BY126" i="1"/>
  <c r="BY105" i="1"/>
  <c r="BY88" i="1"/>
  <c r="BY95" i="1"/>
  <c r="BY124" i="1"/>
  <c r="BY110" i="1"/>
  <c r="BX113" i="1"/>
  <c r="BX99" i="1"/>
  <c r="BY135" i="1"/>
  <c r="BY122" i="1"/>
  <c r="BY108" i="1"/>
  <c r="BY94" i="1"/>
  <c r="BX127" i="1"/>
  <c r="BX135" i="1"/>
  <c r="BY125" i="1"/>
  <c r="BY111" i="1"/>
  <c r="BY97" i="1"/>
  <c r="BX112" i="1"/>
  <c r="BX98" i="1"/>
  <c r="BX126" i="1"/>
  <c r="BY96" i="1"/>
  <c r="BY130" i="1"/>
  <c r="BY117" i="1"/>
  <c r="BX114" i="1"/>
  <c r="BY103" i="1"/>
  <c r="BX100" i="1"/>
  <c r="BY89" i="1"/>
  <c r="BX86" i="1"/>
  <c r="BX2" i="1"/>
  <c r="BX4" i="1"/>
  <c r="BX5" i="1"/>
  <c r="BX12" i="1"/>
  <c r="BX13" i="1"/>
  <c r="BY14" i="1"/>
  <c r="BX16" i="1"/>
  <c r="BX17" i="1"/>
  <c r="BX18" i="1"/>
  <c r="BY21" i="1"/>
  <c r="BY23" i="1"/>
  <c r="BX27" i="1"/>
  <c r="BX28" i="1"/>
  <c r="BX29" i="1"/>
  <c r="BX30" i="1"/>
  <c r="BY31" i="1"/>
  <c r="BX32" i="1"/>
  <c r="BX33" i="1"/>
  <c r="BX37" i="1"/>
  <c r="BX38" i="1"/>
  <c r="BY39" i="1"/>
  <c r="BX42" i="1"/>
  <c r="BX43" i="1"/>
  <c r="BY44" i="1"/>
  <c r="BX45" i="1"/>
  <c r="BX46" i="1"/>
  <c r="BX48" i="1"/>
  <c r="BX53" i="1"/>
  <c r="BX54" i="1"/>
  <c r="BX55" i="1"/>
  <c r="BY58" i="1"/>
  <c r="BY59" i="1"/>
  <c r="BX60" i="1"/>
  <c r="BX64" i="1"/>
  <c r="BY65" i="1"/>
  <c r="BX69" i="1"/>
  <c r="BX70" i="1"/>
  <c r="BX72" i="1"/>
  <c r="BX73" i="1"/>
  <c r="BX74" i="1"/>
  <c r="BX80" i="1"/>
  <c r="BX81" i="1"/>
  <c r="BX83" i="1"/>
  <c r="BY84" i="1"/>
  <c r="BU2" i="1"/>
  <c r="BV2" i="1"/>
  <c r="BW2" i="1"/>
  <c r="BZ2" i="1"/>
  <c r="CB2" i="1"/>
  <c r="CC2" i="1"/>
  <c r="CD2" i="1"/>
  <c r="CE2" i="1"/>
  <c r="CF2" i="1"/>
  <c r="BX3" i="1"/>
  <c r="BU3" i="1"/>
  <c r="BV3" i="1"/>
  <c r="BW3" i="1"/>
  <c r="BZ3" i="1"/>
  <c r="CB3" i="1"/>
  <c r="CC3" i="1"/>
  <c r="CD3" i="1"/>
  <c r="CE3" i="1"/>
  <c r="CF3" i="1"/>
  <c r="BU4" i="1"/>
  <c r="BV4" i="1"/>
  <c r="BW4" i="1"/>
  <c r="BZ4" i="1"/>
  <c r="CB4" i="1"/>
  <c r="CC4" i="1"/>
  <c r="CD4" i="1"/>
  <c r="CE4" i="1"/>
  <c r="CF4" i="1"/>
  <c r="BU5" i="1"/>
  <c r="BV5" i="1"/>
  <c r="BW5" i="1"/>
  <c r="BZ5" i="1"/>
  <c r="CB5" i="1"/>
  <c r="CC5" i="1"/>
  <c r="CD5" i="1"/>
  <c r="CE5" i="1"/>
  <c r="CF5" i="1"/>
  <c r="BX6" i="1"/>
  <c r="BU6" i="1"/>
  <c r="BV6" i="1"/>
  <c r="BW6" i="1"/>
  <c r="BZ6" i="1"/>
  <c r="CB6" i="1"/>
  <c r="CC6" i="1"/>
  <c r="CD6" i="1"/>
  <c r="CE6" i="1"/>
  <c r="CF6" i="1"/>
  <c r="BY7" i="1"/>
  <c r="BU7" i="1"/>
  <c r="BV7" i="1"/>
  <c r="BW7" i="1"/>
  <c r="BX7" i="1"/>
  <c r="BZ7" i="1"/>
  <c r="CB7" i="1"/>
  <c r="CC7" i="1"/>
  <c r="CD7" i="1"/>
  <c r="CE7" i="1"/>
  <c r="CF7" i="1"/>
  <c r="BU8" i="1"/>
  <c r="BV8" i="1"/>
  <c r="BW8" i="1"/>
  <c r="BX8" i="1"/>
  <c r="BY8" i="1"/>
  <c r="BZ8" i="1"/>
  <c r="CB8" i="1"/>
  <c r="CC8" i="1"/>
  <c r="CD8" i="1"/>
  <c r="CE8" i="1"/>
  <c r="CF8" i="1"/>
  <c r="BU9" i="1"/>
  <c r="BV9" i="1"/>
  <c r="BW9" i="1"/>
  <c r="BX9" i="1"/>
  <c r="BY9" i="1"/>
  <c r="BZ9" i="1"/>
  <c r="CB9" i="1"/>
  <c r="CC9" i="1"/>
  <c r="CD9" i="1"/>
  <c r="CE9" i="1"/>
  <c r="CF9" i="1"/>
  <c r="BU10" i="1"/>
  <c r="BV10" i="1"/>
  <c r="BW10" i="1"/>
  <c r="BX10" i="1"/>
  <c r="BY10" i="1"/>
  <c r="BZ10" i="1"/>
  <c r="CB10" i="1"/>
  <c r="CC10" i="1"/>
  <c r="CD10" i="1"/>
  <c r="CE10" i="1"/>
  <c r="CF10" i="1"/>
  <c r="BU11" i="1"/>
  <c r="BV11" i="1"/>
  <c r="BW11" i="1"/>
  <c r="BX11" i="1"/>
  <c r="BY11" i="1"/>
  <c r="BZ11" i="1"/>
  <c r="CB11" i="1"/>
  <c r="CC11" i="1"/>
  <c r="CD11" i="1"/>
  <c r="CE11" i="1"/>
  <c r="CF11" i="1"/>
  <c r="BU12" i="1"/>
  <c r="BV12" i="1"/>
  <c r="BW12" i="1"/>
  <c r="BZ12" i="1"/>
  <c r="CB12" i="1"/>
  <c r="CC12" i="1"/>
  <c r="CD12" i="1"/>
  <c r="CE12" i="1"/>
  <c r="CF12" i="1"/>
  <c r="BU13" i="1"/>
  <c r="BV13" i="1"/>
  <c r="BW13" i="1"/>
  <c r="BZ13" i="1"/>
  <c r="CB13" i="1"/>
  <c r="CC13" i="1"/>
  <c r="CD13" i="1"/>
  <c r="CE13" i="1"/>
  <c r="CF13" i="1"/>
  <c r="BU14" i="1"/>
  <c r="BV14" i="1"/>
  <c r="BW14" i="1"/>
  <c r="BX14" i="1"/>
  <c r="BZ14" i="1"/>
  <c r="CB14" i="1"/>
  <c r="CC14" i="1"/>
  <c r="CD14" i="1"/>
  <c r="CE14" i="1"/>
  <c r="CF14" i="1"/>
  <c r="BU15" i="1"/>
  <c r="BV15" i="1"/>
  <c r="BW15" i="1"/>
  <c r="BX15" i="1"/>
  <c r="BY15" i="1"/>
  <c r="BZ15" i="1"/>
  <c r="CB15" i="1"/>
  <c r="CC15" i="1"/>
  <c r="CE15" i="1"/>
  <c r="CF15" i="1"/>
  <c r="BU16" i="1"/>
  <c r="BV16" i="1"/>
  <c r="BW16" i="1"/>
  <c r="BZ16" i="1"/>
  <c r="CB16" i="1"/>
  <c r="CC16" i="1"/>
  <c r="CD16" i="1"/>
  <c r="CE16" i="1"/>
  <c r="CF16" i="1"/>
  <c r="BU17" i="1"/>
  <c r="BV17" i="1"/>
  <c r="BW17" i="1"/>
  <c r="BZ17" i="1"/>
  <c r="CB17" i="1"/>
  <c r="CC17" i="1"/>
  <c r="CD17" i="1"/>
  <c r="CE17" i="1"/>
  <c r="CF17" i="1"/>
  <c r="BU18" i="1"/>
  <c r="BV18" i="1"/>
  <c r="BW18" i="1"/>
  <c r="BZ18" i="1"/>
  <c r="CB18" i="1"/>
  <c r="CC18" i="1"/>
  <c r="CD18" i="1"/>
  <c r="CE18" i="1"/>
  <c r="CF18" i="1"/>
  <c r="BX20" i="1"/>
  <c r="BU20" i="1"/>
  <c r="BV20" i="1"/>
  <c r="BW20" i="1"/>
  <c r="BZ20" i="1"/>
  <c r="CB20" i="1"/>
  <c r="CC20" i="1"/>
  <c r="CE20" i="1"/>
  <c r="CF20" i="1"/>
  <c r="BU21" i="1"/>
  <c r="BV21" i="1"/>
  <c r="BW21" i="1"/>
  <c r="BX21" i="1"/>
  <c r="BZ21" i="1"/>
  <c r="CB21" i="1"/>
  <c r="CC21" i="1"/>
  <c r="CD21" i="1"/>
  <c r="CE21" i="1"/>
  <c r="CF21" i="1"/>
  <c r="BU22" i="1"/>
  <c r="BV22" i="1"/>
  <c r="BW22" i="1"/>
  <c r="BX22" i="1"/>
  <c r="BY22" i="1"/>
  <c r="BZ22" i="1"/>
  <c r="CB22" i="1"/>
  <c r="CC22" i="1"/>
  <c r="CD22" i="1"/>
  <c r="CE22" i="1"/>
  <c r="CF22" i="1"/>
  <c r="BU23" i="1"/>
  <c r="BV23" i="1"/>
  <c r="BW23" i="1"/>
  <c r="BX23" i="1"/>
  <c r="BZ23" i="1"/>
  <c r="CB23" i="1"/>
  <c r="CC23" i="1"/>
  <c r="CD23" i="1"/>
  <c r="CE23" i="1"/>
  <c r="CF23" i="1"/>
  <c r="BU24" i="1"/>
  <c r="BV24" i="1"/>
  <c r="BW24" i="1"/>
  <c r="BX24" i="1"/>
  <c r="BY24" i="1"/>
  <c r="BZ24" i="1"/>
  <c r="CB24" i="1"/>
  <c r="CC24" i="1"/>
  <c r="CD24" i="1"/>
  <c r="CE24" i="1"/>
  <c r="CF24" i="1"/>
  <c r="BU25" i="1"/>
  <c r="BV25" i="1"/>
  <c r="BW25" i="1"/>
  <c r="BX25" i="1"/>
  <c r="BY25" i="1"/>
  <c r="BZ25" i="1"/>
  <c r="CB25" i="1"/>
  <c r="CC25" i="1"/>
  <c r="CD25" i="1"/>
  <c r="CE25" i="1"/>
  <c r="CF25" i="1"/>
  <c r="BU26" i="1"/>
  <c r="BV26" i="1"/>
  <c r="BW26" i="1"/>
  <c r="BX26" i="1"/>
  <c r="BY26" i="1"/>
  <c r="BZ26" i="1"/>
  <c r="CB26" i="1"/>
  <c r="CC26" i="1"/>
  <c r="CD26" i="1"/>
  <c r="CE26" i="1"/>
  <c r="CF26" i="1"/>
  <c r="BU27" i="1"/>
  <c r="BV27" i="1"/>
  <c r="BW27" i="1"/>
  <c r="BY27" i="1"/>
  <c r="BZ27" i="1"/>
  <c r="CB27" i="1"/>
  <c r="CC27" i="1"/>
  <c r="CD27" i="1"/>
  <c r="CE27" i="1"/>
  <c r="CF27" i="1"/>
  <c r="BU28" i="1"/>
  <c r="BV28" i="1"/>
  <c r="BW28" i="1"/>
  <c r="BZ28" i="1"/>
  <c r="CB28" i="1"/>
  <c r="CC28" i="1"/>
  <c r="CD28" i="1"/>
  <c r="CE28" i="1"/>
  <c r="CF28" i="1"/>
  <c r="BU29" i="1"/>
  <c r="BV29" i="1"/>
  <c r="BW29" i="1"/>
  <c r="BZ29" i="1"/>
  <c r="CB29" i="1"/>
  <c r="CC29" i="1"/>
  <c r="CD29" i="1"/>
  <c r="CE29" i="1"/>
  <c r="CF29" i="1"/>
  <c r="BU30" i="1"/>
  <c r="BV30" i="1"/>
  <c r="BW30" i="1"/>
  <c r="BZ30" i="1"/>
  <c r="CB30" i="1"/>
  <c r="CC30" i="1"/>
  <c r="CD30" i="1"/>
  <c r="CE30" i="1"/>
  <c r="CF30" i="1"/>
  <c r="BU31" i="1"/>
  <c r="BV31" i="1"/>
  <c r="BW31" i="1"/>
  <c r="BZ31" i="1"/>
  <c r="CB31" i="1"/>
  <c r="CC31" i="1"/>
  <c r="CD31" i="1"/>
  <c r="CE31" i="1"/>
  <c r="CF31" i="1"/>
  <c r="BU32" i="1"/>
  <c r="BV32" i="1"/>
  <c r="BW32" i="1"/>
  <c r="BZ32" i="1"/>
  <c r="CB32" i="1"/>
  <c r="CC32" i="1"/>
  <c r="CD32" i="1"/>
  <c r="CE32" i="1"/>
  <c r="CF32" i="1"/>
  <c r="BU33" i="1"/>
  <c r="BV33" i="1"/>
  <c r="BW33" i="1"/>
  <c r="BZ33" i="1"/>
  <c r="CB33" i="1"/>
  <c r="CC33" i="1"/>
  <c r="CD33" i="1"/>
  <c r="CE33" i="1"/>
  <c r="CF33" i="1"/>
  <c r="BY34" i="1"/>
  <c r="BU34" i="1"/>
  <c r="BV34" i="1"/>
  <c r="BW34" i="1"/>
  <c r="BX34" i="1"/>
  <c r="BZ34" i="1"/>
  <c r="CB34" i="1"/>
  <c r="CC34" i="1"/>
  <c r="CD34" i="1"/>
  <c r="CE34" i="1"/>
  <c r="CF34" i="1"/>
  <c r="BU35" i="1"/>
  <c r="BV35" i="1"/>
  <c r="BW35" i="1"/>
  <c r="BX35" i="1"/>
  <c r="BY35" i="1"/>
  <c r="BZ35" i="1"/>
  <c r="CB35" i="1"/>
  <c r="CC35" i="1"/>
  <c r="CD35" i="1"/>
  <c r="CE35" i="1"/>
  <c r="CF35" i="1"/>
  <c r="BU36" i="1"/>
  <c r="BV36" i="1"/>
  <c r="BW36" i="1"/>
  <c r="BX36" i="1"/>
  <c r="BY36" i="1"/>
  <c r="BZ36" i="1"/>
  <c r="CB36" i="1"/>
  <c r="CC36" i="1"/>
  <c r="CD36" i="1"/>
  <c r="CE36" i="1"/>
  <c r="CF36" i="1"/>
  <c r="BU37" i="1"/>
  <c r="BV37" i="1"/>
  <c r="BW37" i="1"/>
  <c r="BY37" i="1"/>
  <c r="BZ37" i="1"/>
  <c r="CB37" i="1"/>
  <c r="CC37" i="1"/>
  <c r="CD37" i="1"/>
  <c r="CE37" i="1"/>
  <c r="CF37" i="1"/>
  <c r="BU38" i="1"/>
  <c r="BV38" i="1"/>
  <c r="BW38" i="1"/>
  <c r="BZ38" i="1"/>
  <c r="CB38" i="1"/>
  <c r="CC38" i="1"/>
  <c r="CD38" i="1"/>
  <c r="CE38" i="1"/>
  <c r="CF38" i="1"/>
  <c r="BU39" i="1"/>
  <c r="BV39" i="1"/>
  <c r="BW39" i="1"/>
  <c r="BX39" i="1"/>
  <c r="BZ39" i="1"/>
  <c r="CB39" i="1"/>
  <c r="CC39" i="1"/>
  <c r="CD39" i="1"/>
  <c r="CE39" i="1"/>
  <c r="CF39" i="1"/>
  <c r="BU40" i="1"/>
  <c r="BV40" i="1"/>
  <c r="BW40" i="1"/>
  <c r="BX40" i="1"/>
  <c r="BY40" i="1"/>
  <c r="BZ40" i="1"/>
  <c r="CB40" i="1"/>
  <c r="CC40" i="1"/>
  <c r="CD40" i="1"/>
  <c r="CE40" i="1"/>
  <c r="CF40" i="1"/>
  <c r="BU41" i="1"/>
  <c r="BV41" i="1"/>
  <c r="BW41" i="1"/>
  <c r="BX41" i="1"/>
  <c r="BY41" i="1"/>
  <c r="BZ41" i="1"/>
  <c r="CB41" i="1"/>
  <c r="CC41" i="1"/>
  <c r="CD41" i="1"/>
  <c r="CE41" i="1"/>
  <c r="CF41" i="1"/>
  <c r="BU42" i="1"/>
  <c r="BV42" i="1"/>
  <c r="BW42" i="1"/>
  <c r="BZ42" i="1"/>
  <c r="CB42" i="1"/>
  <c r="CC42" i="1"/>
  <c r="CD42" i="1"/>
  <c r="CE42" i="1"/>
  <c r="CF42" i="1"/>
  <c r="BU43" i="1"/>
  <c r="BV43" i="1"/>
  <c r="BW43" i="1"/>
  <c r="BZ43" i="1"/>
  <c r="CB43" i="1"/>
  <c r="CC43" i="1"/>
  <c r="CD43" i="1"/>
  <c r="CE43" i="1"/>
  <c r="CF43" i="1"/>
  <c r="BU44" i="1"/>
  <c r="BV44" i="1"/>
  <c r="BW44" i="1"/>
  <c r="BZ44" i="1"/>
  <c r="CB44" i="1"/>
  <c r="CC44" i="1"/>
  <c r="CD44" i="1"/>
  <c r="CE44" i="1"/>
  <c r="CF44" i="1"/>
  <c r="BU45" i="1"/>
  <c r="BV45" i="1"/>
  <c r="BW45" i="1"/>
  <c r="BZ45" i="1"/>
  <c r="CB45" i="1"/>
  <c r="CC45" i="1"/>
  <c r="CD45" i="1"/>
  <c r="CE45" i="1"/>
  <c r="CF45" i="1"/>
  <c r="BU46" i="1"/>
  <c r="BV46" i="1"/>
  <c r="BW46" i="1"/>
  <c r="BZ46" i="1"/>
  <c r="CB46" i="1"/>
  <c r="CC46" i="1"/>
  <c r="CD46" i="1"/>
  <c r="CE46" i="1"/>
  <c r="CF46" i="1"/>
  <c r="BX47" i="1"/>
  <c r="BU47" i="1"/>
  <c r="BV47" i="1"/>
  <c r="BW47" i="1"/>
  <c r="BZ47" i="1"/>
  <c r="CB47" i="1"/>
  <c r="CC47" i="1"/>
  <c r="CD47" i="1"/>
  <c r="CE47" i="1"/>
  <c r="CF47" i="1"/>
  <c r="BY48" i="1"/>
  <c r="BU48" i="1"/>
  <c r="BV48" i="1"/>
  <c r="BW48" i="1"/>
  <c r="BZ48" i="1"/>
  <c r="CB48" i="1"/>
  <c r="CC48" i="1"/>
  <c r="CD48" i="1"/>
  <c r="CE48" i="1"/>
  <c r="CF48" i="1"/>
  <c r="BU49" i="1"/>
  <c r="BV49" i="1"/>
  <c r="BW49" i="1"/>
  <c r="BX49" i="1"/>
  <c r="BY49" i="1"/>
  <c r="BZ49" i="1"/>
  <c r="CB49" i="1"/>
  <c r="CC49" i="1"/>
  <c r="CD49" i="1"/>
  <c r="CE49" i="1"/>
  <c r="CF49" i="1"/>
  <c r="BU50" i="1"/>
  <c r="BV50" i="1"/>
  <c r="BW50" i="1"/>
  <c r="BX50" i="1"/>
  <c r="BY50" i="1"/>
  <c r="BZ50" i="1"/>
  <c r="CB50" i="1"/>
  <c r="CC50" i="1"/>
  <c r="CD50" i="1"/>
  <c r="CE50" i="1"/>
  <c r="CF50" i="1"/>
  <c r="BU51" i="1"/>
  <c r="BV51" i="1"/>
  <c r="BW51" i="1"/>
  <c r="BX51" i="1"/>
  <c r="BY51" i="1"/>
  <c r="BZ51" i="1"/>
  <c r="CB51" i="1"/>
  <c r="CC51" i="1"/>
  <c r="CD51" i="1"/>
  <c r="CE51" i="1"/>
  <c r="CF51" i="1"/>
  <c r="BU52" i="1"/>
  <c r="BV52" i="1"/>
  <c r="BW52" i="1"/>
  <c r="BX52" i="1"/>
  <c r="BY52" i="1"/>
  <c r="BZ52" i="1"/>
  <c r="CB52" i="1"/>
  <c r="CC52" i="1"/>
  <c r="CD52" i="1"/>
  <c r="CE52" i="1"/>
  <c r="CF52" i="1"/>
  <c r="BU53" i="1"/>
  <c r="BV53" i="1"/>
  <c r="BW53" i="1"/>
  <c r="BZ53" i="1"/>
  <c r="CB53" i="1"/>
  <c r="CC53" i="1"/>
  <c r="CD53" i="1"/>
  <c r="CE53" i="1"/>
  <c r="CF53" i="1"/>
  <c r="BU54" i="1"/>
  <c r="BV54" i="1"/>
  <c r="BW54" i="1"/>
  <c r="BZ54" i="1"/>
  <c r="CB54" i="1"/>
  <c r="CC54" i="1"/>
  <c r="CD54" i="1"/>
  <c r="CE54" i="1"/>
  <c r="CF54" i="1"/>
  <c r="BU55" i="1"/>
  <c r="BV55" i="1"/>
  <c r="BW55" i="1"/>
  <c r="BZ55" i="1"/>
  <c r="CB55" i="1"/>
  <c r="CC55" i="1"/>
  <c r="CD55" i="1"/>
  <c r="CE55" i="1"/>
  <c r="CF55" i="1"/>
  <c r="BU56" i="1"/>
  <c r="BV56" i="1"/>
  <c r="BW56" i="1"/>
  <c r="BX56" i="1"/>
  <c r="BY56" i="1"/>
  <c r="BZ56" i="1"/>
  <c r="CB56" i="1"/>
  <c r="CC56" i="1"/>
  <c r="CD56" i="1"/>
  <c r="CE56" i="1"/>
  <c r="CF56" i="1"/>
  <c r="BU57" i="1"/>
  <c r="BV57" i="1"/>
  <c r="BW57" i="1"/>
  <c r="BX57" i="1"/>
  <c r="BY57" i="1"/>
  <c r="BZ57" i="1"/>
  <c r="CB57" i="1"/>
  <c r="CC57" i="1"/>
  <c r="CD57" i="1"/>
  <c r="CE57" i="1"/>
  <c r="CF57" i="1"/>
  <c r="BU58" i="1"/>
  <c r="BV58" i="1"/>
  <c r="BW58" i="1"/>
  <c r="BZ58" i="1"/>
  <c r="CB58" i="1"/>
  <c r="CC58" i="1"/>
  <c r="CD58" i="1"/>
  <c r="CE58" i="1"/>
  <c r="CF58" i="1"/>
  <c r="BU59" i="1"/>
  <c r="BV59" i="1"/>
  <c r="BW59" i="1"/>
  <c r="BZ59" i="1"/>
  <c r="CB59" i="1"/>
  <c r="CC59" i="1"/>
  <c r="CD59" i="1"/>
  <c r="CE59" i="1"/>
  <c r="CF59" i="1"/>
  <c r="BU60" i="1"/>
  <c r="BV60" i="1"/>
  <c r="BW60" i="1"/>
  <c r="BZ60" i="1"/>
  <c r="CB60" i="1"/>
  <c r="CC60" i="1"/>
  <c r="CD60" i="1"/>
  <c r="CE60" i="1"/>
  <c r="CF60" i="1"/>
  <c r="BX61" i="1"/>
  <c r="BU61" i="1"/>
  <c r="BV61" i="1"/>
  <c r="BW61" i="1"/>
  <c r="BZ61" i="1"/>
  <c r="CB61" i="1"/>
  <c r="CC61" i="1"/>
  <c r="CD61" i="1"/>
  <c r="CE61" i="1"/>
  <c r="CF61" i="1"/>
  <c r="BY62" i="1"/>
  <c r="BU62" i="1"/>
  <c r="BV62" i="1"/>
  <c r="BW62" i="1"/>
  <c r="BX62" i="1"/>
  <c r="BZ62" i="1"/>
  <c r="CB62" i="1"/>
  <c r="CC62" i="1"/>
  <c r="CD62" i="1"/>
  <c r="CE62" i="1"/>
  <c r="CF62" i="1"/>
  <c r="BU63" i="1"/>
  <c r="BV63" i="1"/>
  <c r="BW63" i="1"/>
  <c r="BX63" i="1"/>
  <c r="BY63" i="1"/>
  <c r="BZ63" i="1"/>
  <c r="CB63" i="1"/>
  <c r="CC63" i="1"/>
  <c r="CD63" i="1"/>
  <c r="CE63" i="1"/>
  <c r="CF63" i="1"/>
  <c r="BU64" i="1"/>
  <c r="BV64" i="1"/>
  <c r="BW64" i="1"/>
  <c r="BY64" i="1"/>
  <c r="BZ64" i="1"/>
  <c r="CB64" i="1"/>
  <c r="CC64" i="1"/>
  <c r="CD64" i="1"/>
  <c r="CE64" i="1"/>
  <c r="CF64" i="1"/>
  <c r="BU65" i="1"/>
  <c r="BV65" i="1"/>
  <c r="BW65" i="1"/>
  <c r="BX65" i="1"/>
  <c r="BZ65" i="1"/>
  <c r="CB65" i="1"/>
  <c r="CC65" i="1"/>
  <c r="CD65" i="1"/>
  <c r="CE65" i="1"/>
  <c r="CF65" i="1"/>
  <c r="BU66" i="1"/>
  <c r="BV66" i="1"/>
  <c r="BW66" i="1"/>
  <c r="BX66" i="1"/>
  <c r="BY66" i="1"/>
  <c r="BZ66" i="1"/>
  <c r="CB66" i="1"/>
  <c r="CC66" i="1"/>
  <c r="CD66" i="1"/>
  <c r="CE66" i="1"/>
  <c r="CF66" i="1"/>
  <c r="BU67" i="1"/>
  <c r="BV67" i="1"/>
  <c r="BW67" i="1"/>
  <c r="BX67" i="1"/>
  <c r="BY67" i="1"/>
  <c r="BZ67" i="1"/>
  <c r="CB67" i="1"/>
  <c r="CC67" i="1"/>
  <c r="CD67" i="1"/>
  <c r="CE67" i="1"/>
  <c r="CF67" i="1"/>
  <c r="BU68" i="1"/>
  <c r="BV68" i="1"/>
  <c r="BW68" i="1"/>
  <c r="BX68" i="1"/>
  <c r="BY68" i="1"/>
  <c r="BZ68" i="1"/>
  <c r="CB68" i="1"/>
  <c r="CC68" i="1"/>
  <c r="CE68" i="1"/>
  <c r="CF68" i="1"/>
  <c r="BU69" i="1"/>
  <c r="BV69" i="1"/>
  <c r="BW69" i="1"/>
  <c r="BZ69" i="1"/>
  <c r="CB69" i="1"/>
  <c r="CC69" i="1"/>
  <c r="CD69" i="1"/>
  <c r="CE69" i="1"/>
  <c r="CF69" i="1"/>
  <c r="BU70" i="1"/>
  <c r="BV70" i="1"/>
  <c r="BW70" i="1"/>
  <c r="BZ70" i="1"/>
  <c r="CB70" i="1"/>
  <c r="CC70" i="1"/>
  <c r="CD70" i="1"/>
  <c r="CE70" i="1"/>
  <c r="CF70" i="1"/>
  <c r="BX71" i="1"/>
  <c r="BU71" i="1"/>
  <c r="BV71" i="1"/>
  <c r="BW71" i="1"/>
  <c r="BZ71" i="1"/>
  <c r="CB71" i="1"/>
  <c r="CC71" i="1"/>
  <c r="CD71" i="1"/>
  <c r="CE71" i="1"/>
  <c r="CF71" i="1"/>
  <c r="BU72" i="1"/>
  <c r="BV72" i="1"/>
  <c r="BW72" i="1"/>
  <c r="BZ72" i="1"/>
  <c r="CB72" i="1"/>
  <c r="CC72" i="1"/>
  <c r="CE72" i="1"/>
  <c r="CF72" i="1"/>
  <c r="BU73" i="1"/>
  <c r="BV73" i="1"/>
  <c r="BW73" i="1"/>
  <c r="BZ73" i="1"/>
  <c r="CB73" i="1"/>
  <c r="CC73" i="1"/>
  <c r="CD73" i="1"/>
  <c r="CE73" i="1"/>
  <c r="CF73" i="1"/>
  <c r="BU74" i="1"/>
  <c r="BV74" i="1"/>
  <c r="BW74" i="1"/>
  <c r="BZ74" i="1"/>
  <c r="CB74" i="1"/>
  <c r="CC74" i="1"/>
  <c r="CD74" i="1"/>
  <c r="CE74" i="1"/>
  <c r="CF74" i="1"/>
  <c r="BU75" i="1"/>
  <c r="BV75" i="1"/>
  <c r="BW75" i="1"/>
  <c r="BX75" i="1"/>
  <c r="BY75" i="1"/>
  <c r="BZ75" i="1"/>
  <c r="CB75" i="1"/>
  <c r="CC75" i="1"/>
  <c r="CD75" i="1"/>
  <c r="CE75" i="1"/>
  <c r="CF75" i="1"/>
  <c r="BU76" i="1"/>
  <c r="BV76" i="1"/>
  <c r="BW76" i="1"/>
  <c r="BX76" i="1"/>
  <c r="BY76" i="1"/>
  <c r="BZ76" i="1"/>
  <c r="CB76" i="1"/>
  <c r="CC76" i="1"/>
  <c r="CD76" i="1"/>
  <c r="CE76" i="1"/>
  <c r="CF76" i="1"/>
  <c r="BU77" i="1"/>
  <c r="BV77" i="1"/>
  <c r="BW77" i="1"/>
  <c r="BX77" i="1"/>
  <c r="BY77" i="1"/>
  <c r="BZ77" i="1"/>
  <c r="CB77" i="1"/>
  <c r="CC77" i="1"/>
  <c r="CD77" i="1"/>
  <c r="CE77" i="1"/>
  <c r="CF77" i="1"/>
  <c r="BU78" i="1"/>
  <c r="BV78" i="1"/>
  <c r="BW78" i="1"/>
  <c r="BX78" i="1"/>
  <c r="BY78" i="1"/>
  <c r="BZ78" i="1"/>
  <c r="CB78" i="1"/>
  <c r="CC78" i="1"/>
  <c r="CD78" i="1"/>
  <c r="CE78" i="1"/>
  <c r="CF78" i="1"/>
  <c r="BU79" i="1"/>
  <c r="BV79" i="1"/>
  <c r="BW79" i="1"/>
  <c r="BX79" i="1"/>
  <c r="BY79" i="1"/>
  <c r="BZ79" i="1"/>
  <c r="CB79" i="1"/>
  <c r="CC79" i="1"/>
  <c r="CD79" i="1"/>
  <c r="CE79" i="1"/>
  <c r="CF79" i="1"/>
  <c r="BU80" i="1"/>
  <c r="BV80" i="1"/>
  <c r="BW80" i="1"/>
  <c r="BZ80" i="1"/>
  <c r="CB80" i="1"/>
  <c r="CC80" i="1"/>
  <c r="CD80" i="1"/>
  <c r="CE80" i="1"/>
  <c r="CF80" i="1"/>
  <c r="BU81" i="1"/>
  <c r="BV81" i="1"/>
  <c r="BW81" i="1"/>
  <c r="BZ81" i="1"/>
  <c r="CB81" i="1"/>
  <c r="CC81" i="1"/>
  <c r="CD81" i="1"/>
  <c r="CE81" i="1"/>
  <c r="CF81" i="1"/>
  <c r="BU82" i="1"/>
  <c r="BV82" i="1"/>
  <c r="BW82" i="1"/>
  <c r="BX82" i="1"/>
  <c r="BY82" i="1"/>
  <c r="BZ82" i="1"/>
  <c r="CB82" i="1"/>
  <c r="CC82" i="1"/>
  <c r="CE82" i="1"/>
  <c r="CF82" i="1"/>
  <c r="BU83" i="1"/>
  <c r="BV83" i="1"/>
  <c r="BW83" i="1"/>
  <c r="BZ83" i="1"/>
  <c r="CB83" i="1"/>
  <c r="CC83" i="1"/>
  <c r="CD83" i="1"/>
  <c r="CE83" i="1"/>
  <c r="CF83" i="1"/>
  <c r="BU84" i="1"/>
  <c r="BV84" i="1"/>
  <c r="BW84" i="1"/>
  <c r="BZ84" i="1"/>
  <c r="CB84" i="1"/>
  <c r="CC84" i="1"/>
  <c r="CD84" i="1"/>
  <c r="CE84" i="1"/>
  <c r="CF84" i="1"/>
  <c r="BX85" i="1"/>
  <c r="BU85" i="1"/>
  <c r="BV85" i="1"/>
  <c r="BW85" i="1"/>
  <c r="BZ85" i="1"/>
  <c r="CB85" i="1"/>
  <c r="CC85" i="1"/>
  <c r="CD85" i="1"/>
  <c r="CE85" i="1"/>
  <c r="CF85" i="1"/>
  <c r="BU86" i="1"/>
  <c r="BV86" i="1"/>
  <c r="BW86" i="1"/>
  <c r="BU87" i="1"/>
  <c r="BV87" i="1"/>
  <c r="BW87" i="1"/>
  <c r="BU88" i="1"/>
  <c r="BV88" i="1"/>
  <c r="BW88" i="1"/>
  <c r="BU89" i="1"/>
  <c r="BV89" i="1"/>
  <c r="BW89" i="1"/>
  <c r="BU90" i="1"/>
  <c r="BV90" i="1"/>
  <c r="BW90" i="1"/>
  <c r="BU91" i="1"/>
  <c r="BV91" i="1"/>
  <c r="BW91" i="1"/>
  <c r="BU92" i="1"/>
  <c r="BV92" i="1"/>
  <c r="BW92" i="1"/>
  <c r="BU93" i="1"/>
  <c r="BV93" i="1"/>
  <c r="BW93" i="1"/>
  <c r="BU94" i="1"/>
  <c r="BV94" i="1"/>
  <c r="BW94" i="1"/>
  <c r="BU95" i="1"/>
  <c r="BV95" i="1"/>
  <c r="BW95" i="1"/>
  <c r="BU96" i="1"/>
  <c r="BV96" i="1"/>
  <c r="BW96" i="1"/>
  <c r="BU97" i="1"/>
  <c r="BV97" i="1"/>
  <c r="BW97" i="1"/>
  <c r="BU98" i="1"/>
  <c r="BV98" i="1"/>
  <c r="BW98" i="1"/>
  <c r="BU99" i="1"/>
  <c r="BV99" i="1"/>
  <c r="BW99" i="1"/>
  <c r="BU100" i="1"/>
  <c r="BV100" i="1"/>
  <c r="BW100" i="1"/>
  <c r="BU101" i="1"/>
  <c r="BV101" i="1"/>
  <c r="BW101" i="1"/>
  <c r="BU102" i="1"/>
  <c r="BV102" i="1"/>
  <c r="BW102" i="1"/>
  <c r="BU103" i="1"/>
  <c r="BV103" i="1"/>
  <c r="BW103" i="1"/>
  <c r="BU104" i="1"/>
  <c r="BV104" i="1"/>
  <c r="BW104" i="1"/>
  <c r="BU105" i="1"/>
  <c r="BV105" i="1"/>
  <c r="BW105" i="1"/>
  <c r="BU106" i="1"/>
  <c r="BV106" i="1"/>
  <c r="BW106" i="1"/>
  <c r="BU107" i="1"/>
  <c r="BV107" i="1"/>
  <c r="BW107" i="1"/>
  <c r="BU108" i="1"/>
  <c r="BV108" i="1"/>
  <c r="BW108" i="1"/>
  <c r="BU109" i="1"/>
  <c r="BV109" i="1"/>
  <c r="BW109" i="1"/>
  <c r="BU110" i="1"/>
  <c r="BV110" i="1"/>
  <c r="BW110" i="1"/>
  <c r="BU111" i="1"/>
  <c r="BV111" i="1"/>
  <c r="BW111" i="1"/>
  <c r="BU112" i="1"/>
  <c r="BV112" i="1"/>
  <c r="BW112" i="1"/>
  <c r="BU113" i="1"/>
  <c r="BV113" i="1"/>
  <c r="BW113" i="1"/>
  <c r="BU114" i="1"/>
  <c r="BV114" i="1"/>
  <c r="BW114" i="1"/>
  <c r="BU115" i="1"/>
  <c r="BV115" i="1"/>
  <c r="BW115" i="1"/>
  <c r="BU116" i="1"/>
  <c r="BV116" i="1"/>
  <c r="BW116" i="1"/>
  <c r="BU117" i="1"/>
  <c r="BV117" i="1"/>
  <c r="BW117" i="1"/>
  <c r="BU118" i="1"/>
  <c r="BV118" i="1"/>
  <c r="BW118" i="1"/>
  <c r="BU119" i="1"/>
  <c r="BV119" i="1"/>
  <c r="BW119" i="1"/>
  <c r="BU120" i="1"/>
  <c r="BV120" i="1"/>
  <c r="BW120" i="1"/>
  <c r="BU121" i="1"/>
  <c r="BV121" i="1"/>
  <c r="BW121" i="1"/>
  <c r="BU122" i="1"/>
  <c r="BV122" i="1"/>
  <c r="BW122" i="1"/>
  <c r="BU123" i="1"/>
  <c r="BV123" i="1"/>
  <c r="BW123" i="1"/>
  <c r="BU124" i="1"/>
  <c r="BV124" i="1"/>
  <c r="BW124" i="1"/>
  <c r="BU126" i="1"/>
  <c r="BV126" i="1"/>
  <c r="BW126" i="1"/>
  <c r="BU127" i="1"/>
  <c r="BV127" i="1"/>
  <c r="BW127" i="1"/>
  <c r="BU128" i="1"/>
  <c r="BV128" i="1"/>
  <c r="BW128" i="1"/>
  <c r="BU129" i="1"/>
  <c r="BV129" i="1"/>
  <c r="BW129" i="1"/>
  <c r="BU130" i="1"/>
  <c r="BV130" i="1"/>
  <c r="BW130" i="1"/>
  <c r="BY74" i="1" l="1"/>
  <c r="BY42" i="1"/>
  <c r="BY43" i="1"/>
  <c r="BY69" i="1"/>
  <c r="BY53" i="1"/>
  <c r="BY28" i="1"/>
  <c r="BY2" i="1"/>
  <c r="BY12" i="1"/>
  <c r="BY80" i="1"/>
  <c r="BY70" i="1"/>
  <c r="BY54" i="1"/>
  <c r="BY29" i="1"/>
  <c r="BY38" i="1"/>
  <c r="BY13" i="1"/>
  <c r="BY81" i="1"/>
  <c r="BY55" i="1"/>
  <c r="BY30" i="1"/>
  <c r="BY83" i="1"/>
  <c r="BY71" i="1"/>
  <c r="BY16" i="1"/>
  <c r="BY72" i="1"/>
  <c r="BX58" i="1"/>
  <c r="BY45" i="1"/>
  <c r="BX44" i="1"/>
  <c r="BY32" i="1"/>
  <c r="BX31" i="1"/>
  <c r="BY17" i="1"/>
  <c r="BY4" i="1"/>
  <c r="BY85" i="1"/>
  <c r="BX84" i="1"/>
  <c r="BY60" i="1"/>
  <c r="BX59" i="1"/>
  <c r="BY46" i="1"/>
  <c r="BY33" i="1"/>
  <c r="BY20" i="1"/>
  <c r="BY18" i="1"/>
  <c r="BY5" i="1"/>
  <c r="BY73" i="1"/>
  <c r="BY61" i="1"/>
  <c r="BY47" i="1"/>
  <c r="BY6" i="1"/>
  <c r="BY3" i="1"/>
</calcChain>
</file>

<file path=xl/sharedStrings.xml><?xml version="1.0" encoding="utf-8"?>
<sst xmlns="http://schemas.openxmlformats.org/spreadsheetml/2006/main" count="1390" uniqueCount="280">
  <si>
    <t>Org ID</t>
  </si>
  <si>
    <t>Organization Name</t>
  </si>
  <si>
    <t>Organization Type</t>
  </si>
  <si>
    <t>HHS Org ID</t>
  </si>
  <si>
    <t>Submission Period Year</t>
  </si>
  <si>
    <t>Year Ending 
Date</t>
  </si>
  <si>
    <t>Org Quarter</t>
  </si>
  <si>
    <t>Number Of Months</t>
  </si>
  <si>
    <t>Quarter Range</t>
  </si>
  <si>
    <t>Days in Period</t>
  </si>
  <si>
    <t>Cash and Cash Equivalents</t>
  </si>
  <si>
    <t>Short Term Investments</t>
  </si>
  <si>
    <t>Current Assets Whose Use is Limited</t>
  </si>
  <si>
    <t>Net Patient Accounts Receivable</t>
  </si>
  <si>
    <t>Receivables Due From Affiliates</t>
  </si>
  <si>
    <t>Third Party Settlements</t>
  </si>
  <si>
    <t>Other Current Assets</t>
  </si>
  <si>
    <t>Total Current Assets</t>
  </si>
  <si>
    <t>Non Current Assets Whose Use is Limited</t>
  </si>
  <si>
    <t>Contribution Receivables</t>
  </si>
  <si>
    <t>Interest in Net Assets</t>
  </si>
  <si>
    <t>Investment in Affiliates</t>
  </si>
  <si>
    <t>Gross Property Plant and Equipment</t>
  </si>
  <si>
    <t>Less Accumulated Depreciation</t>
  </si>
  <si>
    <t>Net Property Plant and Equipment</t>
  </si>
  <si>
    <t>Other Non Current Assets</t>
  </si>
  <si>
    <t>Total Non Current Assets</t>
  </si>
  <si>
    <t>Total Assets</t>
  </si>
  <si>
    <t>Current Long Term Debt</t>
  </si>
  <si>
    <t>Estimated Third Party Settlements</t>
  </si>
  <si>
    <t>Current Liabilities Due to Affiliates</t>
  </si>
  <si>
    <t>Other Current Liabilities</t>
  </si>
  <si>
    <t>Total Current Liabilities</t>
  </si>
  <si>
    <t>Long Term Debt Net of Current Portion</t>
  </si>
  <si>
    <t>Non Current Liabilities Due to Affiliates</t>
  </si>
  <si>
    <t>Other Non Current Liabilities</t>
  </si>
  <si>
    <t>Total Non Current Liabilities</t>
  </si>
  <si>
    <t>Total Liabilities</t>
  </si>
  <si>
    <t>Net Unrestricted Assets</t>
  </si>
  <si>
    <t>Net Temporarily Restricted Assets</t>
  </si>
  <si>
    <t>Net Permanently Restricted Assets</t>
  </si>
  <si>
    <t>Total Net Assets or Equity</t>
  </si>
  <si>
    <t>Total Liabilities And Net Assets or Equity</t>
  </si>
  <si>
    <t>Net Patient Service Revenue</t>
  </si>
  <si>
    <t>Alternative Payment Methods</t>
  </si>
  <si>
    <t>Other Operating Revenue</t>
  </si>
  <si>
    <t xml:space="preserve">  Other Operating Revenue: Federal COVID-19 Relief Funds</t>
  </si>
  <si>
    <t xml:space="preserve">     Other Operating Revenue: State &amp; Other COVID-19 Relief Funds</t>
  </si>
  <si>
    <t>Net Assets Released From Restrictions Used for Operations</t>
  </si>
  <si>
    <t>Total Operating Revenue</t>
  </si>
  <si>
    <t>Investment Income</t>
  </si>
  <si>
    <t>Net Contribution Revenue</t>
  </si>
  <si>
    <t>Unrealized Gains/Losses</t>
  </si>
  <si>
    <t>Non Operating Gains Losses</t>
  </si>
  <si>
    <t>Other Non-Operating Revenue</t>
  </si>
  <si>
    <t>Total Non Operating Revenue</t>
  </si>
  <si>
    <t>Total Unrestricted Revenue Gains and Other Support</t>
  </si>
  <si>
    <t>Salary and Benefit Expense</t>
  </si>
  <si>
    <t>Outside Medical and Pharmacy Services</t>
  </si>
  <si>
    <t>Depreciation and Amortization Expense</t>
  </si>
  <si>
    <t>Interest Expense</t>
  </si>
  <si>
    <t>Health Safety Net Assessment</t>
  </si>
  <si>
    <t>Other Operating Expenses</t>
  </si>
  <si>
    <t>Net Nonrecurring Gains and Losses</t>
  </si>
  <si>
    <t>Total Expenses Including Nonrecurring Gains Losses</t>
  </si>
  <si>
    <t>Total Excess of Revenue Gains and Other Support Over Expenses</t>
  </si>
  <si>
    <t>Transfers from to Parent and Affiliates</t>
  </si>
  <si>
    <t>Other Changes in Unrestricted Net Assets</t>
  </si>
  <si>
    <t>Sub Total Increase / Decrease in Unrestricted Net Assets</t>
  </si>
  <si>
    <t>Changes in Unrestricted Assets Related to Pension Activities</t>
  </si>
  <si>
    <t>Changes in Accounting Principles</t>
  </si>
  <si>
    <t>Total Increase or Decrease in Unrestricted Net Assets</t>
  </si>
  <si>
    <t>Operating Margin</t>
  </si>
  <si>
    <t>Non-Operating Margin</t>
  </si>
  <si>
    <t>Total Margin</t>
  </si>
  <si>
    <t>Average Days in Accounts Receivable</t>
  </si>
  <si>
    <t>Average Payment Period</t>
  </si>
  <si>
    <t>Current Ratio</t>
  </si>
  <si>
    <t>Days Cash on Hand</t>
  </si>
  <si>
    <t>Average Age of Plant</t>
  </si>
  <si>
    <t>Cash Flow to Total Debt</t>
  </si>
  <si>
    <t>Debt Service Coverage Ratio</t>
  </si>
  <si>
    <t>Equity Financing Ratio</t>
  </si>
  <si>
    <t>Long Term Debt to Total Capitalization</t>
  </si>
  <si>
    <t>Anna Jaques Hospital</t>
  </si>
  <si>
    <t>AcuteHospital</t>
  </si>
  <si>
    <t>Sep 30</t>
  </si>
  <si>
    <r>
      <rPr>
        <sz val="8"/>
        <color rgb="FF000000"/>
        <rFont val="Segoe UI"/>
      </rPr>
      <t xml:space="preserve">10/01/2024-09/30/2025
</t>
    </r>
  </si>
  <si>
    <t>Athol Memorial Hospital</t>
  </si>
  <si>
    <t>Baystate Franklin Medical Center</t>
  </si>
  <si>
    <t>Baystate Health, Inc.</t>
  </si>
  <si>
    <t>HHS</t>
  </si>
  <si>
    <t>Baystate Medical Center</t>
  </si>
  <si>
    <t>Baystate Medical Practice</t>
  </si>
  <si>
    <t>PhysicianOrganization</t>
  </si>
  <si>
    <t>Baystate Noble Hospital</t>
  </si>
  <si>
    <t>Baystate Wing Hospital</t>
  </si>
  <si>
    <t>Berkshire Faculty Services</t>
  </si>
  <si>
    <t>Berkshire Health Systems, Inc</t>
  </si>
  <si>
    <t>Berkshire Medical Center</t>
  </si>
  <si>
    <t>Berkshire Orthopaedic Associates</t>
  </si>
  <si>
    <t>Beth Israel Deaconess Hospital - Milton</t>
  </si>
  <si>
    <t>Beth Israel Deaconess Hospital - Needham</t>
  </si>
  <si>
    <t>Beth Israel Deaconess Hospital - Plymouth</t>
  </si>
  <si>
    <t>Beth Israel Deaconess Medical Center</t>
  </si>
  <si>
    <t>Beth Israel Lahey Health</t>
  </si>
  <si>
    <t>BMC - Brighton</t>
  </si>
  <si>
    <t>BMC - South</t>
  </si>
  <si>
    <t>BMC Affiliated Physicians</t>
  </si>
  <si>
    <t>BMC Faculty Practice Foundation</t>
  </si>
  <si>
    <t>Boston Children's Hospital</t>
  </si>
  <si>
    <t>Boston Children's Hospital and Subsidiaries</t>
  </si>
  <si>
    <t>Boston Medical Center</t>
  </si>
  <si>
    <t>Boston Medical Center Health System</t>
  </si>
  <si>
    <t>Brigham and Women's Faulkner Hospital</t>
  </si>
  <si>
    <t>Brigham and Women's Hospital</t>
  </si>
  <si>
    <t>Brigham and Women's Physicians Organization</t>
  </si>
  <si>
    <t>Brown University Health</t>
  </si>
  <si>
    <t>Cambridge Health Alliance</t>
  </si>
  <si>
    <t>Jun 30</t>
  </si>
  <si>
    <r>
      <rPr>
        <sz val="8"/>
        <color rgb="FF000000"/>
        <rFont val="Segoe UI"/>
      </rPr>
      <t xml:space="preserve">07/01/2024-06/30/2025
</t>
    </r>
  </si>
  <si>
    <t>Cape Cod Healthcare, Inc.</t>
  </si>
  <si>
    <t>Cape Cod Hospital</t>
  </si>
  <si>
    <t>CD Practice Associates</t>
  </si>
  <si>
    <t>Circle Health Physicians Inc</t>
  </si>
  <si>
    <t>Coastal Medical Associates, Inc</t>
  </si>
  <si>
    <t>Community Medical Associates, Inc.</t>
  </si>
  <si>
    <t>Community Physicians Associates</t>
  </si>
  <si>
    <t>Cooley Dickinson Hospital</t>
  </si>
  <si>
    <t>Dana-Farber Cancer Institute</t>
  </si>
  <si>
    <t>Dana-Farber Cancer Institute, Inc. and Subsidiaries</t>
  </si>
  <si>
    <t>Emerson Health System, Inc. and Subsidiaries</t>
  </si>
  <si>
    <t>Emerson Hospital</t>
  </si>
  <si>
    <t>Fairview Hospital</t>
  </si>
  <si>
    <t>Falmouth Hospital</t>
  </si>
  <si>
    <t>Hallmark Health Medical Associates</t>
  </si>
  <si>
    <t>Harrington Memorial Hospital</t>
  </si>
  <si>
    <t>Harvard Medical Faculty Physicians</t>
  </si>
  <si>
    <t>HealthAlliance-Clinton Hospital</t>
  </si>
  <si>
    <t>Heywood Healthcare System, Inc.</t>
  </si>
  <si>
    <t>Heywood Hospital</t>
  </si>
  <si>
    <t>Heywood Medical Group</t>
  </si>
  <si>
    <t>Holy Family Hospital</t>
  </si>
  <si>
    <t>Holyoke Medical Center</t>
  </si>
  <si>
    <t>Jordan Physician Associates, Inc</t>
  </si>
  <si>
    <t>Lahey Clinic</t>
  </si>
  <si>
    <t>Lahey Hospital &amp; Medical Center</t>
  </si>
  <si>
    <t>Lahey Physician Community Org</t>
  </si>
  <si>
    <t>Lawrence General Hospital</t>
  </si>
  <si>
    <t>Merrimack Health</t>
  </si>
  <si>
    <t>Lowell General Hospital</t>
  </si>
  <si>
    <t>Marlborough Hospital</t>
  </si>
  <si>
    <t>Martha's Vineyard Hospital</t>
  </si>
  <si>
    <t>Mass General Brigham</t>
  </si>
  <si>
    <t>Massachusetts Eye and Ear Associates, Inc</t>
  </si>
  <si>
    <t>Massachusetts Eye and Ear Infirmary</t>
  </si>
  <si>
    <t>Massachusetts General Hospital</t>
  </si>
  <si>
    <t>Massachusetts General Hospital Physicians Organization</t>
  </si>
  <si>
    <t>Medical Affiliates of Cape Cod Inc</t>
  </si>
  <si>
    <t>MelroseWakefield Hospital</t>
  </si>
  <si>
    <t>Mercy Inpatient Medical Associates, Inc</t>
  </si>
  <si>
    <t>Mercy Medical Center</t>
  </si>
  <si>
    <t>Mercy Medical Group,Inc.</t>
  </si>
  <si>
    <t>MetroWest Medical Center</t>
  </si>
  <si>
    <t>Dec 31</t>
  </si>
  <si>
    <r>
      <rPr>
        <sz val="8"/>
        <color rgb="FF000000"/>
        <rFont val="Segoe UI"/>
      </rPr>
      <t xml:space="preserve">01/01/2025-12/31/2025
</t>
    </r>
  </si>
  <si>
    <t>MetroWest Physicians Services</t>
  </si>
  <si>
    <t>Milford Regional Medical Center</t>
  </si>
  <si>
    <t>Milford Regional Physician Group</t>
  </si>
  <si>
    <t>Morton Hospital</t>
  </si>
  <si>
    <t>Mount Auburn Hospital</t>
  </si>
  <si>
    <t>Mount Auburn Professional Services</t>
  </si>
  <si>
    <t>Nantucket Cottage Hospital</t>
  </si>
  <si>
    <t>Nantucket Physician Organization</t>
  </si>
  <si>
    <t>New England Baptist Hospital</t>
  </si>
  <si>
    <t>New England Baptist Medical Associates</t>
  </si>
  <si>
    <t>Newton-Wellesley Hospital</t>
  </si>
  <si>
    <t>Newton-Wellesley Physician Hospital Group</t>
  </si>
  <si>
    <t>North Adams Regional Hospital</t>
  </si>
  <si>
    <t>North Shore Medical Center</t>
  </si>
  <si>
    <t>North Shore Physicians Group</t>
  </si>
  <si>
    <t>Northeast Hospital</t>
  </si>
  <si>
    <t>Northeast Medical Practice</t>
  </si>
  <si>
    <t>Partners Community Physician Organization</t>
  </si>
  <si>
    <t>Physicians Organization at Children's Hospital, Inc. and Foundation</t>
  </si>
  <si>
    <t>Pioneer Valley Cardiology Associates, Inc</t>
  </si>
  <si>
    <t>Riverbend Medical Group, Inc</t>
  </si>
  <si>
    <t>Saint Vincent Hospital</t>
  </si>
  <si>
    <t>Saint Vincent Medical Company</t>
  </si>
  <si>
    <t>Seacoast Affiliated Group Practice</t>
  </si>
  <si>
    <t>Shriners Hospitals for Children</t>
  </si>
  <si>
    <t>Shriners Hospitals for Children Boston</t>
  </si>
  <si>
    <t>Shriners Hospitals for Children Springfield</t>
  </si>
  <si>
    <t>Signature Healthcare Brockton Hospital</t>
  </si>
  <si>
    <t>Signature Healthcare Corporations</t>
  </si>
  <si>
    <t>Signature Healthcare Medical Group</t>
  </si>
  <si>
    <t>South Shore Health and Educational Corporation and Subsidiaries</t>
  </si>
  <si>
    <t>South Shore Hospital</t>
  </si>
  <si>
    <t>Southcoast Health Systems, Inc.</t>
  </si>
  <si>
    <t>Southcoast Hospitals Group</t>
  </si>
  <si>
    <t>Southcoast Physician Group</t>
  </si>
  <si>
    <t>St. Anne's Hospital</t>
  </si>
  <si>
    <t>Sturdy Memorial Associates, Inc</t>
  </si>
  <si>
    <t>Sturdy Memorial Foundation, Inc. and Affiliates</t>
  </si>
  <si>
    <t>Sturdy Memorial Hospital</t>
  </si>
  <si>
    <t>Tenet Healthcare Corporation</t>
  </si>
  <si>
    <t>The Affiliated Physicians Group</t>
  </si>
  <si>
    <t>Trinity Health</t>
  </si>
  <si>
    <t>Tufts Medical Center</t>
  </si>
  <si>
    <t>Tufts Medical Center Physician Organization</t>
  </si>
  <si>
    <t>Tufts Medicine</t>
  </si>
  <si>
    <t>UMass  Memorial Health Care. Inc.</t>
  </si>
  <si>
    <t>UMass Memorial Medical Center</t>
  </si>
  <si>
    <t>Umass Memorial Medical Group Inc</t>
  </si>
  <si>
    <t>UMass Memorial Medical Group Inc.</t>
  </si>
  <si>
    <t>Valley Health System, Inc.</t>
  </si>
  <si>
    <t>Western Mass Physician Associates</t>
  </si>
  <si>
    <t>Winchester Hospital</t>
  </si>
  <si>
    <t>Winchester Physician Associates</t>
  </si>
  <si>
    <t>Notes:</t>
  </si>
  <si>
    <t>Shriners Hospitals for Children are not included in graphics due to reporting differences, however their data is included in the data tables and data book.</t>
  </si>
  <si>
    <t>Cambridge Health Alliance reports its physician organization as an integrated component of the acute hospital.</t>
  </si>
  <si>
    <t>The metric for days cash on hand is an update on prior years' current days cash on hand figure to incorporate liquid assets that are not classified as short-term investments or cash.</t>
  </si>
  <si>
    <t>Entity</t>
  </si>
  <si>
    <t>Hospital Type</t>
  </si>
  <si>
    <t>FYE</t>
  </si>
  <si>
    <t>Total Revenue</t>
  </si>
  <si>
    <t>Other Expenses</t>
  </si>
  <si>
    <t>Total Expenses</t>
  </si>
  <si>
    <t>Excess (Deficit) of Revenue over Expenses</t>
  </si>
  <si>
    <t>Arbour Hospital</t>
  </si>
  <si>
    <t>Behavioral Health Hospital</t>
  </si>
  <si>
    <t>Arbour-Fuller Hospital</t>
  </si>
  <si>
    <t>Arbour-HRI Hospital</t>
  </si>
  <si>
    <t>Bournewood Hospital</t>
  </si>
  <si>
    <t>Haverhill Pavilion Behavioral Health Hospital</t>
  </si>
  <si>
    <t>Hospital Behavioral Medicine</t>
  </si>
  <si>
    <t>McLean Hospital</t>
  </si>
  <si>
    <t>Miravista Behavioral Health Center</t>
  </si>
  <si>
    <t>Southcoast Behavioral Health</t>
  </si>
  <si>
    <t>Taravista Behavioral Health Center</t>
  </si>
  <si>
    <t>Valley Springs Behavioral Health Hospital</t>
  </si>
  <si>
    <t>Walden Behavioral Care LLC</t>
  </si>
  <si>
    <t>Westborough Behavioral Healthcare Hospital</t>
  </si>
  <si>
    <t>Westwood Lodge Pembroke Hospital</t>
  </si>
  <si>
    <t>PAM Health Stoughton</t>
  </si>
  <si>
    <t>Chronic Care Hospital</t>
  </si>
  <si>
    <t>Spaulding Hospital - Cambridge</t>
  </si>
  <si>
    <t>Vibra Hospital of Southern Massachusetts</t>
  </si>
  <si>
    <t>Vibra Hospital of Western Massachusetts</t>
  </si>
  <si>
    <t>Encompass Braintree Rehabilitation Hospital</t>
  </si>
  <si>
    <t>Rehabilitation Hospital</t>
  </si>
  <si>
    <t>Encompass New England Rehabilitation Hospital</t>
  </si>
  <si>
    <t>Encompass Rehabilitation Hospital of Western Massachusetts</t>
  </si>
  <si>
    <t>Fairlawn Rehabilitation Hospital, an affiliatee of Encompass Health</t>
  </si>
  <si>
    <t>Spaulding Rehabilitation Hospital - Boston</t>
  </si>
  <si>
    <t>Spaulding Rehabilitation Hospital - Cape Cod</t>
  </si>
  <si>
    <t>Whittier Rehabilitation Hospital - Bradford</t>
  </si>
  <si>
    <t>Whittier Rehabilitation Hospital - Westborough</t>
  </si>
  <si>
    <t>AdCare Hospital of Worcester Inc.</t>
  </si>
  <si>
    <t>Specialty Hospital</t>
  </si>
  <si>
    <t>Franciscan Hospital for Children</t>
  </si>
  <si>
    <t>Hebrew Rehabilitation Center</t>
  </si>
  <si>
    <t>New England Sinai Hospital closed in April 2024.</t>
  </si>
  <si>
    <t>Valley Springs Behavioral Health Hospital opened in 2023. HFY 2024 was its first year submitting data to CHIA.</t>
  </si>
  <si>
    <r>
      <rPr>
        <b/>
        <sz val="8"/>
        <color rgb="FF000000"/>
        <rFont val="Segoe UI"/>
        <family val="2"/>
      </rPr>
      <t xml:space="preserve">Year Ending 
</t>
    </r>
    <r>
      <rPr>
        <b/>
        <sz val="8"/>
        <color rgb="FF000000"/>
        <rFont val="Segoe UI"/>
        <family val="2"/>
      </rPr>
      <t>Date</t>
    </r>
  </si>
  <si>
    <t>Temporary RN Staffing:
Total Amount Spent</t>
  </si>
  <si>
    <t>Temporary RN Staffing:
Line Reported on in Standardized Financials</t>
  </si>
  <si>
    <t>Temporary non-RN Clinical Staffing:
Total Amount Spent</t>
  </si>
  <si>
    <t>Temporary non-RN Clinical Staffing:
Line Reported on in Standardized Financials</t>
  </si>
  <si>
    <t>Temporary Physician/Hospitalist Staffing:
Total Amount Spent</t>
  </si>
  <si>
    <t>Temporary Physician/Hospitalist Staffing:
Line Reported on in Standardized Financials</t>
  </si>
  <si>
    <t>66.1: Salary and Benefit Expense</t>
  </si>
  <si>
    <t xml:space="preserve">71: Other Operating Expenses </t>
  </si>
  <si>
    <t>BMC-Brighton</t>
  </si>
  <si>
    <t>BMC-South</t>
  </si>
  <si>
    <t>Boston University Affiliated Physicians</t>
  </si>
  <si>
    <t>Lawrence General Hospital and Affiliates</t>
  </si>
  <si>
    <t>Melrose-Wakefield Healthcare</t>
  </si>
  <si>
    <t>66.2: Outside Medical and Pharmacy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</si>
</sst>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4" formatCode="_(&quot;$&quot;* #,##0.00_);_(&quot;$&quot;* \(#,##0.00\);_(&quot;$&quot;* &quot;-&quot;??_);_(@_)"/>
    <numFmt numFmtId="164" formatCode="[$-10409]&quot;$&quot;#,##0;\(&quot;$&quot;#,##0\);&quot;&quot;"/>
    <numFmt numFmtId="165" formatCode="[$-10409]&quot;$&quot;#,##0;\(&quot;$&quot;#,##0\);&quot;-&quot;"/>
    <numFmt numFmtId="166" formatCode="0.0%"/>
    <numFmt numFmtId="167" formatCode="0.0"/>
    <numFmt numFmtId="168" formatCode="0.0%;[Red]\-0.0%"/>
    <numFmt numFmtId="169" formatCode="&quot;$&quot;#,##0.0_);[Red]\(&quot;$&quot;#,##0.0\)"/>
    <numFmt numFmtId="170" formatCode="m/d;@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Segoe UI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8"/>
      <color rgb="FF000000"/>
      <name val="Segoe UI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F9F9F9"/>
        <bgColor rgb="FFF9F9F9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365F91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theme="0"/>
      </top>
      <bottom style="medium">
        <color indexed="64"/>
      </bottom>
      <diagonal/>
    </border>
    <border>
      <left/>
      <right/>
      <top style="medium">
        <color theme="0"/>
      </top>
      <bottom style="medium">
        <color indexed="64"/>
      </bottom>
      <diagonal/>
    </border>
    <border>
      <left style="thin">
        <color theme="0"/>
      </left>
      <right/>
      <top style="medium">
        <color theme="0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4">
    <xf numFmtId="0" fontId="1" fillId="0" borderId="0" xfId="0" applyFont="1"/>
    <xf numFmtId="0" fontId="2" fillId="3" borderId="1" xfId="0" applyFont="1" applyFill="1" applyBorder="1" applyAlignment="1">
      <alignment horizontal="center" vertical="top" wrapText="1" readingOrder="1"/>
    </xf>
    <xf numFmtId="164" fontId="2" fillId="3" borderId="1" xfId="0" applyNumberFormat="1" applyFont="1" applyFill="1" applyBorder="1" applyAlignment="1">
      <alignment horizontal="right" vertical="top" wrapText="1" readingOrder="1"/>
    </xf>
    <xf numFmtId="0" fontId="2" fillId="5" borderId="1" xfId="0" applyFont="1" applyFill="1" applyBorder="1" applyAlignment="1">
      <alignment horizontal="center" vertical="top" wrapText="1" readingOrder="1"/>
    </xf>
    <xf numFmtId="164" fontId="2" fillId="5" borderId="1" xfId="0" applyNumberFormat="1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7" fillId="6" borderId="2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168" fontId="7" fillId="6" borderId="4" xfId="0" applyNumberFormat="1" applyFont="1" applyFill="1" applyBorder="1" applyAlignment="1">
      <alignment horizontal="center" vertical="center" wrapText="1"/>
    </xf>
    <xf numFmtId="6" fontId="7" fillId="6" borderId="4" xfId="0" applyNumberFormat="1" applyFont="1" applyFill="1" applyBorder="1" applyAlignment="1">
      <alignment horizontal="center" vertical="center" wrapText="1"/>
    </xf>
    <xf numFmtId="169" fontId="7" fillId="6" borderId="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170" fontId="5" fillId="0" borderId="0" xfId="0" applyNumberFormat="1" applyFont="1"/>
    <xf numFmtId="6" fontId="5" fillId="0" borderId="0" xfId="1" applyNumberFormat="1" applyFont="1"/>
    <xf numFmtId="6" fontId="5" fillId="0" borderId="0" xfId="1" applyNumberFormat="1" applyFont="1" applyAlignment="1">
      <alignment horizontal="right"/>
    </xf>
    <xf numFmtId="6" fontId="5" fillId="0" borderId="0" xfId="0" applyNumberFormat="1" applyFont="1"/>
    <xf numFmtId="166" fontId="8" fillId="0" borderId="0" xfId="2" applyNumberFormat="1" applyFont="1" applyBorder="1"/>
    <xf numFmtId="166" fontId="5" fillId="3" borderId="5" xfId="2" applyNumberFormat="1" applyFont="1" applyFill="1" applyBorder="1" applyAlignment="1">
      <alignment horizontal="center" vertical="center" wrapText="1" readingOrder="1"/>
    </xf>
    <xf numFmtId="1" fontId="5" fillId="3" borderId="5" xfId="0" applyNumberFormat="1" applyFont="1" applyFill="1" applyBorder="1" applyAlignment="1">
      <alignment horizontal="center" vertical="center" wrapText="1" readingOrder="1"/>
    </xf>
    <xf numFmtId="167" fontId="5" fillId="3" borderId="5" xfId="0" applyNumberFormat="1" applyFont="1" applyFill="1" applyBorder="1" applyAlignment="1">
      <alignment horizontal="center" vertical="center" wrapText="1" readingOrder="1"/>
    </xf>
    <xf numFmtId="9" fontId="5" fillId="3" borderId="5" xfId="2" applyFont="1" applyFill="1" applyBorder="1" applyAlignment="1">
      <alignment horizontal="center" vertical="center" wrapText="1" readingOrder="1"/>
    </xf>
    <xf numFmtId="166" fontId="6" fillId="0" borderId="6" xfId="2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/>
    </xf>
    <xf numFmtId="0" fontId="9" fillId="0" borderId="0" xfId="0" applyFont="1"/>
    <xf numFmtId="0" fontId="10" fillId="2" borderId="1" xfId="0" applyFont="1" applyFill="1" applyBorder="1" applyAlignment="1">
      <alignment horizontal="center" vertical="top" wrapText="1" readingOrder="1"/>
    </xf>
    <xf numFmtId="0" fontId="11" fillId="3" borderId="1" xfId="0" applyFont="1" applyFill="1" applyBorder="1" applyAlignment="1">
      <alignment horizontal="center" vertical="top" wrapText="1" readingOrder="1"/>
    </xf>
    <xf numFmtId="164" fontId="11" fillId="3" borderId="1" xfId="0" applyNumberFormat="1" applyFont="1" applyFill="1" applyBorder="1" applyAlignment="1">
      <alignment horizontal="right" vertical="top" wrapText="1" readingOrder="1"/>
    </xf>
    <xf numFmtId="0" fontId="11" fillId="3" borderId="1" xfId="0" applyFont="1" applyFill="1" applyBorder="1" applyAlignment="1">
      <alignment horizontal="left" vertical="top" wrapText="1" readingOrder="1"/>
    </xf>
    <xf numFmtId="0" fontId="11" fillId="5" borderId="1" xfId="0" applyFont="1" applyFill="1" applyBorder="1" applyAlignment="1">
      <alignment horizontal="center" vertical="top" wrapText="1" readingOrder="1"/>
    </xf>
    <xf numFmtId="164" fontId="11" fillId="5" borderId="1" xfId="0" applyNumberFormat="1" applyFont="1" applyFill="1" applyBorder="1" applyAlignment="1">
      <alignment horizontal="right" vertical="top" wrapText="1" readingOrder="1"/>
    </xf>
    <xf numFmtId="0" fontId="11" fillId="5" borderId="1" xfId="0" applyFont="1" applyFill="1" applyBorder="1" applyAlignment="1">
      <alignment horizontal="left" vertical="top" wrapText="1" readingOrder="1"/>
    </xf>
    <xf numFmtId="0" fontId="2" fillId="3" borderId="1" xfId="0" applyFont="1" applyFill="1" applyBorder="1" applyAlignment="1">
      <alignment horizontal="left" vertical="top" wrapText="1" readingOrder="1"/>
    </xf>
    <xf numFmtId="0" fontId="2" fillId="5" borderId="1" xfId="0" applyFont="1" applyFill="1" applyBorder="1" applyAlignment="1">
      <alignment horizontal="left" vertical="top" wrapText="1" readingOrder="1"/>
    </xf>
    <xf numFmtId="0" fontId="9" fillId="0" borderId="0" xfId="0" applyFont="1" applyAlignment="1">
      <alignment vertical="top"/>
    </xf>
    <xf numFmtId="0" fontId="6" fillId="0" borderId="0" xfId="0" applyFont="1" applyAlignment="1">
      <alignment vertical="center"/>
    </xf>
    <xf numFmtId="165" fontId="2" fillId="4" borderId="1" xfId="0" applyNumberFormat="1" applyFont="1" applyFill="1" applyBorder="1" applyAlignment="1">
      <alignment horizontal="right" vertical="top" wrapText="1" readingOrder="1"/>
    </xf>
    <xf numFmtId="0" fontId="2" fillId="5" borderId="0" xfId="0" applyFont="1" applyFill="1" applyAlignment="1">
      <alignment horizontal="center" vertical="top" wrapText="1" readingOrder="1"/>
    </xf>
    <xf numFmtId="164" fontId="2" fillId="5" borderId="0" xfId="0" applyNumberFormat="1" applyFont="1" applyFill="1" applyAlignment="1">
      <alignment horizontal="right" vertical="top" wrapText="1" readingOrder="1"/>
    </xf>
    <xf numFmtId="165" fontId="2" fillId="4" borderId="0" xfId="0" applyNumberFormat="1" applyFont="1" applyFill="1" applyAlignment="1">
      <alignment horizontal="right" vertical="top" wrapText="1" readingOrder="1"/>
    </xf>
    <xf numFmtId="0" fontId="1" fillId="7" borderId="0" xfId="0" applyFon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F9F9F9"/>
      <rgbColor rgb="00FDE9D9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562535</xdr:colOff>
      <xdr:row>36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736E6F-3850-62F0-7558-13CBE786E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96935" cy="7029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25B5A-7CD1-46B1-8575-E93872723968}">
  <dimension ref="A1"/>
  <sheetViews>
    <sheetView tabSelected="1" workbookViewId="0">
      <selection activeCell="V9" sqref="V9"/>
    </sheetView>
  </sheetViews>
  <sheetFormatPr defaultRowHeight="15"/>
  <cols>
    <col min="1" max="16384" width="9.140625" style="43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52"/>
  <sheetViews>
    <sheetView showGridLines="0" zoomScaleNormal="100" workbookViewId="0">
      <pane xSplit="3" ySplit="1" topLeftCell="D2" activePane="bottomRight" state="frozen"/>
      <selection pane="bottomRight"/>
      <selection pane="bottomLeft" activeCell="A2" sqref="A2"/>
      <selection pane="topRight" activeCell="D1" sqref="D1"/>
    </sheetView>
  </sheetViews>
  <sheetFormatPr defaultRowHeight="15"/>
  <cols>
    <col min="1" max="1" width="15.7109375" style="7" customWidth="1"/>
    <col min="2" max="2" width="21.140625" style="7" customWidth="1"/>
    <col min="3" max="3" width="17.140625" style="7" customWidth="1"/>
    <col min="4" max="9" width="15.7109375" style="7" customWidth="1"/>
    <col min="10" max="10" width="12.42578125" style="7" customWidth="1"/>
    <col min="11" max="14" width="17.140625" style="7" customWidth="1"/>
    <col min="15" max="15" width="14.42578125" style="7" customWidth="1"/>
    <col min="16" max="84" width="17.140625" style="7" customWidth="1"/>
  </cols>
  <sheetData>
    <row r="1" spans="1:84" ht="63.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</row>
    <row r="2" spans="1:84" ht="31.5">
      <c r="A2" s="1">
        <v>1</v>
      </c>
      <c r="B2" s="1" t="s">
        <v>84</v>
      </c>
      <c r="C2" s="1" t="s">
        <v>85</v>
      </c>
      <c r="D2" s="1">
        <v>16665</v>
      </c>
      <c r="E2" s="1">
        <v>2025</v>
      </c>
      <c r="F2" s="1" t="s">
        <v>86</v>
      </c>
      <c r="G2" s="1">
        <v>5</v>
      </c>
      <c r="H2" s="1">
        <v>12</v>
      </c>
      <c r="I2" s="1" t="s">
        <v>87</v>
      </c>
      <c r="J2" s="6">
        <f>IF(G2=5,365,273.75)</f>
        <v>365</v>
      </c>
      <c r="K2" s="2">
        <v>1363000</v>
      </c>
      <c r="L2" s="2">
        <v>17455000</v>
      </c>
      <c r="M2" s="2">
        <v>0</v>
      </c>
      <c r="N2" s="2">
        <v>14076000</v>
      </c>
      <c r="O2" s="2">
        <v>0</v>
      </c>
      <c r="P2" s="2">
        <v>0</v>
      </c>
      <c r="Q2" s="2">
        <v>6943000</v>
      </c>
      <c r="R2" s="39">
        <v>39837000</v>
      </c>
      <c r="S2" s="2">
        <v>17004000</v>
      </c>
      <c r="T2" s="2">
        <v>795000</v>
      </c>
      <c r="U2" s="2">
        <v>0</v>
      </c>
      <c r="V2" s="2">
        <v>0</v>
      </c>
      <c r="W2" s="2">
        <v>81228000</v>
      </c>
      <c r="X2" s="2">
        <v>37218000</v>
      </c>
      <c r="Y2" s="39">
        <v>44010000</v>
      </c>
      <c r="Z2" s="2">
        <v>12716000</v>
      </c>
      <c r="AA2" s="39">
        <v>74525000</v>
      </c>
      <c r="AB2" s="39">
        <v>114362000</v>
      </c>
      <c r="AC2" s="2">
        <v>605000</v>
      </c>
      <c r="AD2" s="2">
        <v>4341000</v>
      </c>
      <c r="AE2" s="2">
        <v>68987000</v>
      </c>
      <c r="AF2" s="2">
        <v>15086000</v>
      </c>
      <c r="AG2" s="39">
        <v>89019000</v>
      </c>
      <c r="AH2" s="2">
        <v>15859000</v>
      </c>
      <c r="AI2" s="2">
        <v>0</v>
      </c>
      <c r="AJ2" s="2">
        <v>15284000</v>
      </c>
      <c r="AK2" s="39">
        <v>31143000</v>
      </c>
      <c r="AL2" s="39">
        <v>120162000</v>
      </c>
      <c r="AM2" s="2">
        <v>-24502000</v>
      </c>
      <c r="AN2" s="2">
        <v>12457000</v>
      </c>
      <c r="AO2" s="2">
        <v>6245000</v>
      </c>
      <c r="AP2" s="39">
        <v>-5800000</v>
      </c>
      <c r="AQ2" s="39">
        <v>114362000</v>
      </c>
      <c r="AR2" s="2">
        <v>126826000</v>
      </c>
      <c r="AS2" s="2">
        <v>0</v>
      </c>
      <c r="AT2" s="2">
        <v>14125000</v>
      </c>
      <c r="AU2" s="2">
        <v>0</v>
      </c>
      <c r="AV2" s="2">
        <v>0</v>
      </c>
      <c r="AW2" s="2">
        <v>0</v>
      </c>
      <c r="AX2" s="39">
        <v>140951000</v>
      </c>
      <c r="AY2" s="2">
        <v>100000</v>
      </c>
      <c r="AZ2" s="2">
        <v>0</v>
      </c>
      <c r="BA2" s="2">
        <v>872000</v>
      </c>
      <c r="BB2" s="2">
        <v>-35000</v>
      </c>
      <c r="BC2" s="2">
        <v>0</v>
      </c>
      <c r="BD2" s="39">
        <v>937000</v>
      </c>
      <c r="BE2" s="39">
        <v>141888000</v>
      </c>
      <c r="BF2" s="2">
        <v>76931000</v>
      </c>
      <c r="BG2" s="2">
        <v>0</v>
      </c>
      <c r="BH2" s="2">
        <v>6550000</v>
      </c>
      <c r="BI2" s="2">
        <v>471000</v>
      </c>
      <c r="BJ2" s="2">
        <v>3043000</v>
      </c>
      <c r="BK2" s="2">
        <v>70873000</v>
      </c>
      <c r="BL2" s="2">
        <v>0</v>
      </c>
      <c r="BM2" s="39">
        <v>157868000</v>
      </c>
      <c r="BN2" s="39">
        <v>-15980000</v>
      </c>
      <c r="BO2" s="2">
        <v>447000</v>
      </c>
      <c r="BP2" s="2">
        <v>85000</v>
      </c>
      <c r="BQ2" s="2">
        <v>-15448000</v>
      </c>
      <c r="BR2" s="2">
        <v>5805000</v>
      </c>
      <c r="BS2" s="2">
        <v>0</v>
      </c>
      <c r="BT2" s="39">
        <v>-9643000</v>
      </c>
      <c r="BU2" s="20">
        <f>(AX2-BM2)/BE2</f>
        <v>-0.11922784167794316</v>
      </c>
      <c r="BV2" s="20">
        <f>BD2/BE2</f>
        <v>6.603800180423996E-3</v>
      </c>
      <c r="BW2" s="20">
        <f>BN2/BE2</f>
        <v>-0.11262404149751917</v>
      </c>
      <c r="BX2" s="21">
        <f>N2/(AR2/J2)</f>
        <v>40.510147761500008</v>
      </c>
      <c r="BY2" s="21">
        <f>(AG2-AD2)/((BM2-BH2-BI2)/J2)</f>
        <v>204.89283843894808</v>
      </c>
      <c r="BZ2" s="22">
        <f>R2/AG2</f>
        <v>0.44751120547298889</v>
      </c>
      <c r="CA2" s="21"/>
      <c r="CB2" s="21">
        <f>IF(X2&lt;&gt;0,X2/BH2,"-")</f>
        <v>5.6821374045801525</v>
      </c>
      <c r="CC2" s="23">
        <f>(BN2+BH2-BA2)/(AG2+AH2)</f>
        <v>-9.8228417780659438E-2</v>
      </c>
      <c r="CD2" s="22">
        <f>(BN2+BH2+BI2-BA2)/(BI2+AC2)</f>
        <v>-9.1366171003717476</v>
      </c>
      <c r="CE2" s="20">
        <f>AM2/AB2</f>
        <v>-0.21424948846644865</v>
      </c>
      <c r="CF2" s="20">
        <f>AH2/(AH2+AM2)</f>
        <v>-1.8348952909869258</v>
      </c>
    </row>
    <row r="3" spans="1:84" ht="31.5">
      <c r="A3" s="1">
        <v>2</v>
      </c>
      <c r="B3" s="1" t="s">
        <v>88</v>
      </c>
      <c r="C3" s="1" t="s">
        <v>85</v>
      </c>
      <c r="D3" s="1">
        <v>12807</v>
      </c>
      <c r="E3" s="1">
        <v>2025</v>
      </c>
      <c r="F3" s="1" t="s">
        <v>86</v>
      </c>
      <c r="G3" s="1">
        <v>5</v>
      </c>
      <c r="H3" s="1">
        <v>12</v>
      </c>
      <c r="I3" s="1" t="s">
        <v>87</v>
      </c>
      <c r="J3" s="6">
        <f t="shared" ref="J3:J65" si="0">IF(G3=5,365,273.75)</f>
        <v>365</v>
      </c>
      <c r="K3" s="2">
        <v>7029444</v>
      </c>
      <c r="L3" s="2">
        <v>0</v>
      </c>
      <c r="M3" s="2">
        <v>0</v>
      </c>
      <c r="N3" s="2">
        <v>4624989</v>
      </c>
      <c r="O3" s="2">
        <v>0</v>
      </c>
      <c r="P3" s="2">
        <v>0</v>
      </c>
      <c r="Q3" s="2">
        <v>751391</v>
      </c>
      <c r="R3" s="39">
        <v>12405824</v>
      </c>
      <c r="S3" s="2">
        <v>1548833</v>
      </c>
      <c r="T3" s="2">
        <v>0</v>
      </c>
      <c r="U3" s="2">
        <v>0</v>
      </c>
      <c r="V3" s="2">
        <v>16660000</v>
      </c>
      <c r="W3" s="2">
        <v>19825694</v>
      </c>
      <c r="X3" s="2">
        <v>15697139</v>
      </c>
      <c r="Y3" s="39">
        <v>4128555</v>
      </c>
      <c r="Z3" s="2">
        <v>0</v>
      </c>
      <c r="AA3" s="39">
        <v>22337388</v>
      </c>
      <c r="AB3" s="39">
        <v>34743212</v>
      </c>
      <c r="AC3" s="2">
        <v>0</v>
      </c>
      <c r="AD3" s="2">
        <v>1783852</v>
      </c>
      <c r="AE3" s="2">
        <v>0</v>
      </c>
      <c r="AF3" s="2">
        <v>5167721</v>
      </c>
      <c r="AG3" s="39">
        <v>6951573</v>
      </c>
      <c r="AH3" s="2">
        <v>0</v>
      </c>
      <c r="AI3" s="2">
        <v>0</v>
      </c>
      <c r="AJ3" s="2">
        <v>0</v>
      </c>
      <c r="AK3" s="39">
        <v>0</v>
      </c>
      <c r="AL3" s="39">
        <v>6951573</v>
      </c>
      <c r="AM3" s="2">
        <v>26243127</v>
      </c>
      <c r="AN3" s="2">
        <v>1548512</v>
      </c>
      <c r="AO3" s="2">
        <v>0</v>
      </c>
      <c r="AP3" s="39">
        <v>27791639</v>
      </c>
      <c r="AQ3" s="39">
        <v>34743212</v>
      </c>
      <c r="AR3" s="2">
        <v>42685898</v>
      </c>
      <c r="AS3" s="2">
        <v>0</v>
      </c>
      <c r="AT3" s="2">
        <v>3834207</v>
      </c>
      <c r="AU3" s="2">
        <v>0</v>
      </c>
      <c r="AV3" s="2">
        <v>0</v>
      </c>
      <c r="AW3" s="2">
        <v>518207</v>
      </c>
      <c r="AX3" s="39">
        <v>47038312</v>
      </c>
      <c r="AY3" s="2">
        <v>0</v>
      </c>
      <c r="AZ3" s="2">
        <v>0</v>
      </c>
      <c r="BA3" s="2">
        <v>0</v>
      </c>
      <c r="BB3" s="2">
        <v>5220700</v>
      </c>
      <c r="BC3" s="2">
        <v>0</v>
      </c>
      <c r="BD3" s="39">
        <v>5220700</v>
      </c>
      <c r="BE3" s="39">
        <v>52259012</v>
      </c>
      <c r="BF3" s="2">
        <v>15764196</v>
      </c>
      <c r="BG3" s="2">
        <v>0</v>
      </c>
      <c r="BH3" s="2">
        <v>667195</v>
      </c>
      <c r="BI3" s="2">
        <v>128</v>
      </c>
      <c r="BJ3" s="2">
        <v>307220</v>
      </c>
      <c r="BK3" s="2">
        <v>25325556</v>
      </c>
      <c r="BL3" s="2">
        <v>0</v>
      </c>
      <c r="BM3" s="39">
        <v>42064295</v>
      </c>
      <c r="BN3" s="39">
        <v>10194717</v>
      </c>
      <c r="BO3" s="2">
        <v>-1035143</v>
      </c>
      <c r="BP3" s="2">
        <v>0</v>
      </c>
      <c r="BQ3" s="2">
        <v>9159574</v>
      </c>
      <c r="BR3" s="2">
        <v>0</v>
      </c>
      <c r="BS3" s="2">
        <v>0</v>
      </c>
      <c r="BT3" s="39">
        <v>9159574</v>
      </c>
      <c r="BU3" s="24">
        <f t="shared" ref="BU3:BU65" si="1">(AX3-BM3)/BE3</f>
        <v>9.5180081092998844E-2</v>
      </c>
      <c r="BV3" s="24">
        <f t="shared" ref="BV3:BV65" si="2">BD3/BE3</f>
        <v>9.990047266871406E-2</v>
      </c>
      <c r="BW3" s="24">
        <f t="shared" ref="BW3:BW65" si="3">BN3/BE3</f>
        <v>0.1950805537617129</v>
      </c>
      <c r="BX3" s="25">
        <f t="shared" ref="BX3:BX65" si="4">N3/(AR3/J3)</f>
        <v>39.547510163661073</v>
      </c>
      <c r="BY3" s="25">
        <f t="shared" ref="BY3:BY65" si="5">(AG3-AD3)/((BM3-BH3-BI3)/J3)</f>
        <v>45.564157808450339</v>
      </c>
      <c r="BZ3" s="26">
        <f t="shared" ref="BZ3:BZ65" si="6">R3/AG3</f>
        <v>1.7846067357704507</v>
      </c>
      <c r="CA3" s="25"/>
      <c r="CB3" s="25">
        <f t="shared" ref="CB3:CB65" si="7">IF(X3&lt;&gt;0,X3/BH3,"-")</f>
        <v>23.527063302332902</v>
      </c>
      <c r="CC3" s="23">
        <f t="shared" ref="CC3:CC65" si="8">(BN3+BH3-BA3)/(AG3+AH3)</f>
        <v>1.562511391306687</v>
      </c>
      <c r="CD3" s="26">
        <f t="shared" ref="CD3:CD65" si="9">(BN3+BH3+BI3-BA3)/(BI3+AC3)</f>
        <v>84859.6875</v>
      </c>
      <c r="CE3" s="24">
        <f t="shared" ref="CE3:CE65" si="10">AM3/AB3</f>
        <v>0.75534544704732542</v>
      </c>
      <c r="CF3" s="24">
        <f t="shared" ref="CF3:CF65" si="11">AH3/(AH3+AM3)</f>
        <v>0</v>
      </c>
    </row>
    <row r="4" spans="1:84" ht="31.5">
      <c r="A4" s="3">
        <v>5</v>
      </c>
      <c r="B4" s="3" t="s">
        <v>89</v>
      </c>
      <c r="C4" s="3" t="s">
        <v>85</v>
      </c>
      <c r="D4" s="3">
        <v>4066</v>
      </c>
      <c r="E4" s="3">
        <v>2025</v>
      </c>
      <c r="F4" s="3" t="s">
        <v>86</v>
      </c>
      <c r="G4" s="3">
        <v>5</v>
      </c>
      <c r="H4" s="3">
        <v>12</v>
      </c>
      <c r="I4" s="3" t="s">
        <v>87</v>
      </c>
      <c r="J4" s="6">
        <f t="shared" si="0"/>
        <v>365</v>
      </c>
      <c r="K4" s="4">
        <v>15397000</v>
      </c>
      <c r="L4" s="4">
        <v>506000</v>
      </c>
      <c r="M4" s="4">
        <v>0</v>
      </c>
      <c r="N4" s="4">
        <v>12266000</v>
      </c>
      <c r="O4" s="4">
        <v>202000</v>
      </c>
      <c r="P4" s="4">
        <v>1299000</v>
      </c>
      <c r="Q4" s="4">
        <v>3295000</v>
      </c>
      <c r="R4" s="39">
        <v>32965000</v>
      </c>
      <c r="S4" s="4">
        <v>7003000</v>
      </c>
      <c r="T4" s="4">
        <v>0</v>
      </c>
      <c r="U4" s="4">
        <v>14594000</v>
      </c>
      <c r="V4" s="4">
        <v>341000</v>
      </c>
      <c r="W4" s="4">
        <v>172785000</v>
      </c>
      <c r="X4" s="4">
        <v>128651000</v>
      </c>
      <c r="Y4" s="39">
        <v>44134000</v>
      </c>
      <c r="Z4" s="4">
        <v>4000</v>
      </c>
      <c r="AA4" s="39">
        <v>66076000</v>
      </c>
      <c r="AB4" s="39">
        <v>99041000</v>
      </c>
      <c r="AC4" s="4">
        <v>814000</v>
      </c>
      <c r="AD4" s="4">
        <v>1663000</v>
      </c>
      <c r="AE4" s="4">
        <v>1843000</v>
      </c>
      <c r="AF4" s="4">
        <v>11872000</v>
      </c>
      <c r="AG4" s="39">
        <v>16192000</v>
      </c>
      <c r="AH4" s="4">
        <v>15828000</v>
      </c>
      <c r="AI4" s="4">
        <v>0</v>
      </c>
      <c r="AJ4" s="4">
        <v>231000</v>
      </c>
      <c r="AK4" s="39">
        <v>16059000</v>
      </c>
      <c r="AL4" s="39">
        <v>32251000</v>
      </c>
      <c r="AM4" s="4">
        <v>45785000</v>
      </c>
      <c r="AN4" s="4">
        <v>10259000</v>
      </c>
      <c r="AO4" s="4">
        <v>10746000</v>
      </c>
      <c r="AP4" s="39">
        <v>66790000</v>
      </c>
      <c r="AQ4" s="39">
        <v>99041000</v>
      </c>
      <c r="AR4" s="4">
        <v>137293000</v>
      </c>
      <c r="AS4" s="4">
        <v>0</v>
      </c>
      <c r="AT4" s="4">
        <v>18807000</v>
      </c>
      <c r="AU4" s="4">
        <v>0</v>
      </c>
      <c r="AV4" s="4">
        <v>0</v>
      </c>
      <c r="AW4" s="4">
        <v>281000</v>
      </c>
      <c r="AX4" s="39">
        <v>156381000</v>
      </c>
      <c r="AY4" s="4">
        <v>14000</v>
      </c>
      <c r="AZ4" s="4">
        <v>0</v>
      </c>
      <c r="BA4" s="4">
        <v>82000</v>
      </c>
      <c r="BB4" s="4">
        <v>236000</v>
      </c>
      <c r="BC4" s="4">
        <v>0</v>
      </c>
      <c r="BD4" s="39">
        <v>332000</v>
      </c>
      <c r="BE4" s="39">
        <v>156713000</v>
      </c>
      <c r="BF4" s="4">
        <v>53912000</v>
      </c>
      <c r="BG4" s="4">
        <v>0</v>
      </c>
      <c r="BH4" s="4">
        <v>4614000</v>
      </c>
      <c r="BI4" s="4">
        <v>701000</v>
      </c>
      <c r="BJ4" s="4">
        <v>9824000</v>
      </c>
      <c r="BK4" s="4">
        <v>79463000</v>
      </c>
      <c r="BL4" s="4">
        <v>145000</v>
      </c>
      <c r="BM4" s="39">
        <v>148659000</v>
      </c>
      <c r="BN4" s="39">
        <v>8054000</v>
      </c>
      <c r="BO4" s="4">
        <v>0</v>
      </c>
      <c r="BP4" s="4">
        <v>47000</v>
      </c>
      <c r="BQ4" s="4">
        <v>8101000</v>
      </c>
      <c r="BR4" s="4">
        <v>0</v>
      </c>
      <c r="BS4" s="4">
        <v>0</v>
      </c>
      <c r="BT4" s="39">
        <v>8101000</v>
      </c>
      <c r="BU4" s="20">
        <f t="shared" si="1"/>
        <v>4.9274788945396997E-2</v>
      </c>
      <c r="BV4" s="20">
        <f t="shared" si="2"/>
        <v>2.1185223944407932E-3</v>
      </c>
      <c r="BW4" s="20">
        <f t="shared" si="3"/>
        <v>5.1393311339837794E-2</v>
      </c>
      <c r="BX4" s="21">
        <f t="shared" si="4"/>
        <v>32.609747037358062</v>
      </c>
      <c r="BY4" s="21">
        <f t="shared" si="5"/>
        <v>36.99551428730885</v>
      </c>
      <c r="BZ4" s="22">
        <f t="shared" si="6"/>
        <v>2.0358819169960474</v>
      </c>
      <c r="CA4" s="21"/>
      <c r="CB4" s="21">
        <f t="shared" si="7"/>
        <v>27.882748157780668</v>
      </c>
      <c r="CC4" s="23">
        <f t="shared" si="8"/>
        <v>0.39306683322923175</v>
      </c>
      <c r="CD4" s="22">
        <f t="shared" si="9"/>
        <v>8.7702970297029701</v>
      </c>
      <c r="CE4" s="20">
        <f t="shared" si="10"/>
        <v>0.46228329681646996</v>
      </c>
      <c r="CF4" s="20">
        <f t="shared" si="11"/>
        <v>0.25689383733952248</v>
      </c>
    </row>
    <row r="5" spans="1:84" ht="31.5">
      <c r="A5" s="1">
        <v>4066</v>
      </c>
      <c r="B5" s="1" t="s">
        <v>90</v>
      </c>
      <c r="C5" s="1" t="s">
        <v>91</v>
      </c>
      <c r="D5" s="1">
        <v>4066</v>
      </c>
      <c r="E5" s="1">
        <v>2025</v>
      </c>
      <c r="F5" s="1" t="s">
        <v>86</v>
      </c>
      <c r="G5" s="1">
        <v>5</v>
      </c>
      <c r="H5" s="1">
        <v>12</v>
      </c>
      <c r="I5" s="1" t="s">
        <v>87</v>
      </c>
      <c r="J5" s="6">
        <f t="shared" si="0"/>
        <v>365</v>
      </c>
      <c r="K5" s="2">
        <v>267482000</v>
      </c>
      <c r="L5" s="2">
        <v>279545000</v>
      </c>
      <c r="M5" s="2">
        <v>0</v>
      </c>
      <c r="N5" s="2">
        <v>243134000</v>
      </c>
      <c r="O5" s="2">
        <v>0</v>
      </c>
      <c r="P5" s="2">
        <v>47352000</v>
      </c>
      <c r="Q5" s="2">
        <v>205846000</v>
      </c>
      <c r="R5" s="39">
        <v>1043359000</v>
      </c>
      <c r="S5" s="2">
        <v>709510000</v>
      </c>
      <c r="T5" s="2">
        <v>0</v>
      </c>
      <c r="U5" s="2">
        <v>0</v>
      </c>
      <c r="V5" s="2">
        <v>21479000</v>
      </c>
      <c r="W5" s="2">
        <v>2289375000</v>
      </c>
      <c r="X5" s="2">
        <v>1521675000</v>
      </c>
      <c r="Y5" s="39">
        <v>767700000</v>
      </c>
      <c r="Z5" s="2">
        <v>170074000</v>
      </c>
      <c r="AA5" s="39">
        <v>1668763000</v>
      </c>
      <c r="AB5" s="39">
        <v>2712122000</v>
      </c>
      <c r="AC5" s="2">
        <v>41225000</v>
      </c>
      <c r="AD5" s="2">
        <v>34157000</v>
      </c>
      <c r="AE5" s="2">
        <v>0</v>
      </c>
      <c r="AF5" s="2">
        <v>522942000</v>
      </c>
      <c r="AG5" s="39">
        <v>598324000</v>
      </c>
      <c r="AH5" s="2">
        <v>510019000</v>
      </c>
      <c r="AI5" s="2">
        <v>0</v>
      </c>
      <c r="AJ5" s="2">
        <v>307546000</v>
      </c>
      <c r="AK5" s="39">
        <v>817565000</v>
      </c>
      <c r="AL5" s="39">
        <v>1415889000</v>
      </c>
      <c r="AM5" s="2">
        <v>1133435000</v>
      </c>
      <c r="AN5" s="2">
        <v>0</v>
      </c>
      <c r="AO5" s="2">
        <v>162798000</v>
      </c>
      <c r="AP5" s="39">
        <v>1296233000</v>
      </c>
      <c r="AQ5" s="39">
        <v>2712122000</v>
      </c>
      <c r="AR5" s="2">
        <v>2195558000</v>
      </c>
      <c r="AS5" s="2">
        <v>0</v>
      </c>
      <c r="AT5" s="2">
        <v>1324990000</v>
      </c>
      <c r="AU5" s="2">
        <v>0</v>
      </c>
      <c r="AV5" s="2">
        <v>0</v>
      </c>
      <c r="AW5" s="2">
        <v>3324000</v>
      </c>
      <c r="AX5" s="39">
        <v>3523872000</v>
      </c>
      <c r="AY5" s="2">
        <v>13654000</v>
      </c>
      <c r="AZ5" s="2">
        <v>0</v>
      </c>
      <c r="BA5" s="2">
        <v>59839000</v>
      </c>
      <c r="BB5" s="2">
        <v>-3143000</v>
      </c>
      <c r="BC5" s="2">
        <v>-11620000</v>
      </c>
      <c r="BD5" s="39">
        <v>58730000</v>
      </c>
      <c r="BE5" s="39">
        <v>3582602000</v>
      </c>
      <c r="BF5" s="2">
        <v>1394595000</v>
      </c>
      <c r="BG5" s="2">
        <v>0</v>
      </c>
      <c r="BH5" s="2">
        <v>81736000</v>
      </c>
      <c r="BI5" s="2">
        <v>19353000</v>
      </c>
      <c r="BJ5" s="2">
        <v>172888000</v>
      </c>
      <c r="BK5" s="2">
        <v>1823441000</v>
      </c>
      <c r="BL5" s="2">
        <v>15058000</v>
      </c>
      <c r="BM5" s="39">
        <v>3507071000</v>
      </c>
      <c r="BN5" s="39">
        <v>75531000</v>
      </c>
      <c r="BO5" s="2">
        <v>0</v>
      </c>
      <c r="BP5" s="2">
        <v>2974000</v>
      </c>
      <c r="BQ5" s="2">
        <v>78505000</v>
      </c>
      <c r="BR5" s="2">
        <v>0</v>
      </c>
      <c r="BS5" s="2">
        <v>0</v>
      </c>
      <c r="BT5" s="39">
        <v>78505000</v>
      </c>
      <c r="BU5" s="24">
        <f t="shared" si="1"/>
        <v>4.6896082791222692E-3</v>
      </c>
      <c r="BV5" s="24">
        <f t="shared" si="2"/>
        <v>1.6393113161886248E-2</v>
      </c>
      <c r="BW5" s="24">
        <f t="shared" si="3"/>
        <v>2.108272144100852E-2</v>
      </c>
      <c r="BX5" s="25">
        <f t="shared" si="4"/>
        <v>40.41975206302908</v>
      </c>
      <c r="BY5" s="25">
        <f t="shared" si="5"/>
        <v>60.458615165905165</v>
      </c>
      <c r="BZ5" s="26">
        <f t="shared" si="6"/>
        <v>1.7438026888441713</v>
      </c>
      <c r="CA5" s="25">
        <v>124</v>
      </c>
      <c r="CB5" s="25">
        <f t="shared" si="7"/>
        <v>18.616949691690319</v>
      </c>
      <c r="CC5" s="23">
        <f t="shared" si="8"/>
        <v>8.7904195722804224E-2</v>
      </c>
      <c r="CD5" s="26">
        <f t="shared" si="9"/>
        <v>1.9277790617055697</v>
      </c>
      <c r="CE5" s="24">
        <f t="shared" si="10"/>
        <v>0.41791445960026874</v>
      </c>
      <c r="CF5" s="24">
        <f t="shared" si="11"/>
        <v>0.31033360227910245</v>
      </c>
    </row>
    <row r="6" spans="1:84" ht="31.5">
      <c r="A6" s="1">
        <v>4</v>
      </c>
      <c r="B6" s="1" t="s">
        <v>92</v>
      </c>
      <c r="C6" s="1" t="s">
        <v>85</v>
      </c>
      <c r="D6" s="1">
        <v>4066</v>
      </c>
      <c r="E6" s="1">
        <v>2025</v>
      </c>
      <c r="F6" s="1" t="s">
        <v>86</v>
      </c>
      <c r="G6" s="1">
        <v>5</v>
      </c>
      <c r="H6" s="1">
        <v>12</v>
      </c>
      <c r="I6" s="1" t="s">
        <v>87</v>
      </c>
      <c r="J6" s="6">
        <f t="shared" si="0"/>
        <v>365</v>
      </c>
      <c r="K6" s="2">
        <v>128505000</v>
      </c>
      <c r="L6" s="2">
        <v>98618000</v>
      </c>
      <c r="M6" s="2">
        <v>0</v>
      </c>
      <c r="N6" s="2">
        <v>200776000</v>
      </c>
      <c r="O6" s="2">
        <v>94291000</v>
      </c>
      <c r="P6" s="2">
        <v>40922000</v>
      </c>
      <c r="Q6" s="2">
        <v>57305000</v>
      </c>
      <c r="R6" s="39">
        <v>620417000</v>
      </c>
      <c r="S6" s="2">
        <v>401055000</v>
      </c>
      <c r="T6" s="2">
        <v>0</v>
      </c>
      <c r="U6" s="2">
        <v>17071000</v>
      </c>
      <c r="V6" s="2">
        <v>18770000</v>
      </c>
      <c r="W6" s="2">
        <v>1801351000</v>
      </c>
      <c r="X6" s="2">
        <v>1168308000</v>
      </c>
      <c r="Y6" s="39">
        <v>633043000</v>
      </c>
      <c r="Z6" s="2">
        <v>30856000</v>
      </c>
      <c r="AA6" s="39">
        <v>1100795000</v>
      </c>
      <c r="AB6" s="39">
        <v>1721212000</v>
      </c>
      <c r="AC6" s="2">
        <v>34793000</v>
      </c>
      <c r="AD6" s="2">
        <v>27748000</v>
      </c>
      <c r="AE6" s="2">
        <v>67000</v>
      </c>
      <c r="AF6" s="2">
        <v>148278000</v>
      </c>
      <c r="AG6" s="39">
        <v>210886000</v>
      </c>
      <c r="AH6" s="2">
        <v>447161000</v>
      </c>
      <c r="AI6" s="2">
        <v>0</v>
      </c>
      <c r="AJ6" s="2">
        <v>42267000</v>
      </c>
      <c r="AK6" s="39">
        <v>489428000</v>
      </c>
      <c r="AL6" s="39">
        <v>700314000</v>
      </c>
      <c r="AM6" s="2">
        <v>1000755000</v>
      </c>
      <c r="AN6" s="2">
        <v>14257000</v>
      </c>
      <c r="AO6" s="2">
        <v>5886000</v>
      </c>
      <c r="AP6" s="39">
        <v>1020898000</v>
      </c>
      <c r="AQ6" s="39">
        <v>1721212000</v>
      </c>
      <c r="AR6" s="2">
        <v>1906015000</v>
      </c>
      <c r="AS6" s="2">
        <v>0</v>
      </c>
      <c r="AT6" s="2">
        <v>132119000</v>
      </c>
      <c r="AU6" s="2">
        <v>0</v>
      </c>
      <c r="AV6" s="2">
        <v>0</v>
      </c>
      <c r="AW6" s="2">
        <v>1257000</v>
      </c>
      <c r="AX6" s="39">
        <v>2039391000</v>
      </c>
      <c r="AY6" s="2">
        <v>12943000</v>
      </c>
      <c r="AZ6" s="2">
        <v>0</v>
      </c>
      <c r="BA6" s="2">
        <v>38426000</v>
      </c>
      <c r="BB6" s="2">
        <v>-4555000</v>
      </c>
      <c r="BC6" s="2">
        <v>0</v>
      </c>
      <c r="BD6" s="39">
        <v>46814000</v>
      </c>
      <c r="BE6" s="39">
        <v>2086205000</v>
      </c>
      <c r="BF6" s="2">
        <v>666555000</v>
      </c>
      <c r="BG6" s="2">
        <v>0</v>
      </c>
      <c r="BH6" s="2">
        <v>65085000</v>
      </c>
      <c r="BI6" s="2">
        <v>15680000</v>
      </c>
      <c r="BJ6" s="2">
        <v>149900000</v>
      </c>
      <c r="BK6" s="2">
        <v>1028488000</v>
      </c>
      <c r="BL6" s="2">
        <v>9446000</v>
      </c>
      <c r="BM6" s="39">
        <v>1935154000</v>
      </c>
      <c r="BN6" s="39">
        <v>151051000</v>
      </c>
      <c r="BO6" s="2">
        <v>-74845000</v>
      </c>
      <c r="BP6" s="2">
        <v>2802000</v>
      </c>
      <c r="BQ6" s="2">
        <v>79008000</v>
      </c>
      <c r="BR6" s="2">
        <v>0</v>
      </c>
      <c r="BS6" s="2">
        <v>0</v>
      </c>
      <c r="BT6" s="39">
        <v>79008000</v>
      </c>
      <c r="BU6" s="20">
        <f t="shared" si="1"/>
        <v>4.9964888397832426E-2</v>
      </c>
      <c r="BV6" s="20">
        <f t="shared" si="2"/>
        <v>2.24397889948495E-2</v>
      </c>
      <c r="BW6" s="20">
        <f t="shared" si="3"/>
        <v>7.2404677392681929E-2</v>
      </c>
      <c r="BX6" s="21">
        <f t="shared" si="4"/>
        <v>38.448406754406449</v>
      </c>
      <c r="BY6" s="21">
        <f t="shared" si="5"/>
        <v>36.047113092236856</v>
      </c>
      <c r="BZ6" s="22">
        <f t="shared" si="6"/>
        <v>2.9419544208719404</v>
      </c>
      <c r="CA6" s="21"/>
      <c r="CB6" s="21">
        <f t="shared" si="7"/>
        <v>17.95049550587693</v>
      </c>
      <c r="CC6" s="23">
        <f t="shared" si="8"/>
        <v>0.27005669807779686</v>
      </c>
      <c r="CD6" s="22">
        <f t="shared" si="9"/>
        <v>3.8315535038535455</v>
      </c>
      <c r="CE6" s="20">
        <f t="shared" si="10"/>
        <v>0.58142460080454939</v>
      </c>
      <c r="CF6" s="20">
        <f t="shared" si="11"/>
        <v>0.30883076090049422</v>
      </c>
    </row>
    <row r="7" spans="1:84" ht="31.5">
      <c r="A7" s="3">
        <v>11490</v>
      </c>
      <c r="B7" s="3" t="s">
        <v>93</v>
      </c>
      <c r="C7" s="3" t="s">
        <v>94</v>
      </c>
      <c r="D7" s="3">
        <v>4066</v>
      </c>
      <c r="E7" s="3">
        <v>2025</v>
      </c>
      <c r="F7" s="3" t="s">
        <v>86</v>
      </c>
      <c r="G7" s="3">
        <v>5</v>
      </c>
      <c r="H7" s="3">
        <v>12</v>
      </c>
      <c r="I7" s="3" t="s">
        <v>87</v>
      </c>
      <c r="J7" s="6">
        <f t="shared" si="0"/>
        <v>365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39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39">
        <v>0</v>
      </c>
      <c r="Z7" s="4">
        <v>0</v>
      </c>
      <c r="AA7" s="39">
        <v>0</v>
      </c>
      <c r="AB7" s="39">
        <v>0</v>
      </c>
      <c r="AC7" s="4">
        <v>0</v>
      </c>
      <c r="AD7" s="4">
        <v>0</v>
      </c>
      <c r="AE7" s="4">
        <v>0</v>
      </c>
      <c r="AF7" s="4">
        <v>0</v>
      </c>
      <c r="AG7" s="39">
        <v>0</v>
      </c>
      <c r="AH7" s="4">
        <v>0</v>
      </c>
      <c r="AI7" s="4">
        <v>0</v>
      </c>
      <c r="AJ7" s="4">
        <v>0</v>
      </c>
      <c r="AK7" s="39">
        <v>0</v>
      </c>
      <c r="AL7" s="39">
        <v>0</v>
      </c>
      <c r="AM7" s="4">
        <v>0</v>
      </c>
      <c r="AN7" s="4">
        <v>0</v>
      </c>
      <c r="AO7" s="4">
        <v>0</v>
      </c>
      <c r="AP7" s="39">
        <v>0</v>
      </c>
      <c r="AQ7" s="39">
        <v>0</v>
      </c>
      <c r="AR7" s="4">
        <v>250048000</v>
      </c>
      <c r="AS7" s="4">
        <v>0</v>
      </c>
      <c r="AT7" s="4">
        <v>258267000</v>
      </c>
      <c r="AU7" s="4">
        <v>0</v>
      </c>
      <c r="AV7" s="4">
        <v>0</v>
      </c>
      <c r="AW7" s="4">
        <v>789000</v>
      </c>
      <c r="AX7" s="39">
        <v>509104000</v>
      </c>
      <c r="AY7" s="4">
        <v>0</v>
      </c>
      <c r="AZ7" s="4">
        <v>0</v>
      </c>
      <c r="BA7" s="4">
        <v>0</v>
      </c>
      <c r="BB7" s="4">
        <v>410000</v>
      </c>
      <c r="BC7" s="4">
        <v>0</v>
      </c>
      <c r="BD7" s="39">
        <v>410000</v>
      </c>
      <c r="BE7" s="39">
        <v>509514000</v>
      </c>
      <c r="BF7" s="4">
        <v>432907000</v>
      </c>
      <c r="BG7" s="4">
        <v>0</v>
      </c>
      <c r="BH7" s="4">
        <v>1430000</v>
      </c>
      <c r="BI7" s="4">
        <v>0</v>
      </c>
      <c r="BJ7" s="4">
        <v>0</v>
      </c>
      <c r="BK7" s="4">
        <v>163430000</v>
      </c>
      <c r="BL7" s="4">
        <v>624000</v>
      </c>
      <c r="BM7" s="39">
        <v>598391000</v>
      </c>
      <c r="BN7" s="39">
        <v>-88877000</v>
      </c>
      <c r="BO7" s="4">
        <v>75000000</v>
      </c>
      <c r="BP7" s="4">
        <v>61000</v>
      </c>
      <c r="BQ7" s="4">
        <v>-13816000</v>
      </c>
      <c r="BR7" s="4">
        <v>0</v>
      </c>
      <c r="BS7" s="4">
        <v>0</v>
      </c>
      <c r="BT7" s="39">
        <v>-13816000</v>
      </c>
      <c r="BU7" s="24">
        <f t="shared" si="1"/>
        <v>-0.17523954199492064</v>
      </c>
      <c r="BV7" s="24">
        <f t="shared" si="2"/>
        <v>8.0468838932786933E-4</v>
      </c>
      <c r="BW7" s="24">
        <f t="shared" si="3"/>
        <v>-0.17443485360559277</v>
      </c>
      <c r="BX7" s="25">
        <f t="shared" si="4"/>
        <v>0</v>
      </c>
      <c r="BY7" s="25">
        <f t="shared" si="5"/>
        <v>0</v>
      </c>
      <c r="BZ7" s="26" t="e">
        <f t="shared" si="6"/>
        <v>#DIV/0!</v>
      </c>
      <c r="CA7" s="25"/>
      <c r="CB7" s="25" t="str">
        <f t="shared" si="7"/>
        <v>-</v>
      </c>
      <c r="CC7" s="23" t="e">
        <f t="shared" si="8"/>
        <v>#DIV/0!</v>
      </c>
      <c r="CD7" s="26" t="e">
        <f t="shared" si="9"/>
        <v>#DIV/0!</v>
      </c>
      <c r="CE7" s="24" t="e">
        <f t="shared" si="10"/>
        <v>#DIV/0!</v>
      </c>
      <c r="CF7" s="24" t="e">
        <f t="shared" si="11"/>
        <v>#DIV/0!</v>
      </c>
    </row>
    <row r="8" spans="1:84" ht="31.5">
      <c r="A8" s="1">
        <v>106</v>
      </c>
      <c r="B8" s="1" t="s">
        <v>95</v>
      </c>
      <c r="C8" s="1" t="s">
        <v>85</v>
      </c>
      <c r="D8" s="1">
        <v>4066</v>
      </c>
      <c r="E8" s="1">
        <v>2025</v>
      </c>
      <c r="F8" s="1" t="s">
        <v>86</v>
      </c>
      <c r="G8" s="1">
        <v>5</v>
      </c>
      <c r="H8" s="1">
        <v>12</v>
      </c>
      <c r="I8" s="1" t="s">
        <v>87</v>
      </c>
      <c r="J8" s="6">
        <f t="shared" si="0"/>
        <v>365</v>
      </c>
      <c r="K8" s="2">
        <v>2602000</v>
      </c>
      <c r="L8" s="2">
        <v>10000</v>
      </c>
      <c r="M8" s="2">
        <v>0</v>
      </c>
      <c r="N8" s="2">
        <v>10935000</v>
      </c>
      <c r="O8" s="2">
        <v>22000</v>
      </c>
      <c r="P8" s="2">
        <v>2507000</v>
      </c>
      <c r="Q8" s="2">
        <v>1459000</v>
      </c>
      <c r="R8" s="39">
        <v>17535000</v>
      </c>
      <c r="S8" s="2">
        <v>1793000</v>
      </c>
      <c r="T8" s="2">
        <v>0</v>
      </c>
      <c r="U8" s="2">
        <v>1210000</v>
      </c>
      <c r="V8" s="2">
        <v>0</v>
      </c>
      <c r="W8" s="2">
        <v>107752000</v>
      </c>
      <c r="X8" s="2">
        <v>82229000</v>
      </c>
      <c r="Y8" s="39">
        <v>25523000</v>
      </c>
      <c r="Z8" s="2">
        <v>1481000</v>
      </c>
      <c r="AA8" s="39">
        <v>30007000</v>
      </c>
      <c r="AB8" s="39">
        <v>47542000</v>
      </c>
      <c r="AC8" s="2">
        <v>354000</v>
      </c>
      <c r="AD8" s="2">
        <v>3378000</v>
      </c>
      <c r="AE8" s="2">
        <v>2424000</v>
      </c>
      <c r="AF8" s="2">
        <v>7761000</v>
      </c>
      <c r="AG8" s="39">
        <v>13917000</v>
      </c>
      <c r="AH8" s="2">
        <v>0</v>
      </c>
      <c r="AI8" s="2">
        <v>0</v>
      </c>
      <c r="AJ8" s="2">
        <v>3181000</v>
      </c>
      <c r="AK8" s="39">
        <v>3181000</v>
      </c>
      <c r="AL8" s="39">
        <v>17098000</v>
      </c>
      <c r="AM8" s="2">
        <v>27774000</v>
      </c>
      <c r="AN8" s="2">
        <v>602000</v>
      </c>
      <c r="AO8" s="2">
        <v>2068000</v>
      </c>
      <c r="AP8" s="39">
        <v>30444000</v>
      </c>
      <c r="AQ8" s="39">
        <v>47542000</v>
      </c>
      <c r="AR8" s="2">
        <v>89201000</v>
      </c>
      <c r="AS8" s="2">
        <v>0</v>
      </c>
      <c r="AT8" s="2">
        <v>2144000</v>
      </c>
      <c r="AU8" s="2">
        <v>0</v>
      </c>
      <c r="AV8" s="2">
        <v>0</v>
      </c>
      <c r="AW8" s="2">
        <v>134000</v>
      </c>
      <c r="AX8" s="39">
        <v>91479000</v>
      </c>
      <c r="AY8" s="2">
        <v>0</v>
      </c>
      <c r="AZ8" s="2">
        <v>0</v>
      </c>
      <c r="BA8" s="2">
        <v>38000</v>
      </c>
      <c r="BB8" s="2">
        <v>6000</v>
      </c>
      <c r="BC8" s="2">
        <v>0</v>
      </c>
      <c r="BD8" s="39">
        <v>44000</v>
      </c>
      <c r="BE8" s="39">
        <v>91523000</v>
      </c>
      <c r="BF8" s="2">
        <v>38097000</v>
      </c>
      <c r="BG8" s="2">
        <v>0</v>
      </c>
      <c r="BH8" s="2">
        <v>4157000</v>
      </c>
      <c r="BI8" s="2">
        <v>46000</v>
      </c>
      <c r="BJ8" s="2">
        <v>5342000</v>
      </c>
      <c r="BK8" s="2">
        <v>39206000</v>
      </c>
      <c r="BL8" s="2">
        <v>353000</v>
      </c>
      <c r="BM8" s="39">
        <v>87201000</v>
      </c>
      <c r="BN8" s="39">
        <v>4322000</v>
      </c>
      <c r="BO8" s="2">
        <v>0</v>
      </c>
      <c r="BP8" s="2">
        <v>34000</v>
      </c>
      <c r="BQ8" s="2">
        <v>4356000</v>
      </c>
      <c r="BR8" s="2">
        <v>0</v>
      </c>
      <c r="BS8" s="2">
        <v>0</v>
      </c>
      <c r="BT8" s="39">
        <v>4356000</v>
      </c>
      <c r="BU8" s="20">
        <f t="shared" si="1"/>
        <v>4.6742348917758379E-2</v>
      </c>
      <c r="BV8" s="20">
        <f t="shared" si="2"/>
        <v>4.8075347180490151E-4</v>
      </c>
      <c r="BW8" s="20">
        <f t="shared" si="3"/>
        <v>4.722310238956328E-2</v>
      </c>
      <c r="BX8" s="21">
        <f t="shared" si="4"/>
        <v>44.744733803432695</v>
      </c>
      <c r="BY8" s="21">
        <f t="shared" si="5"/>
        <v>46.347321622207765</v>
      </c>
      <c r="BZ8" s="22">
        <f t="shared" si="6"/>
        <v>1.2599698210821297</v>
      </c>
      <c r="CA8" s="21"/>
      <c r="CB8" s="21">
        <f t="shared" si="7"/>
        <v>19.780851575655522</v>
      </c>
      <c r="CC8" s="23">
        <f t="shared" si="8"/>
        <v>0.60652439462527841</v>
      </c>
      <c r="CD8" s="22">
        <f t="shared" si="9"/>
        <v>21.217500000000001</v>
      </c>
      <c r="CE8" s="20">
        <f t="shared" si="10"/>
        <v>0.58419923436119636</v>
      </c>
      <c r="CF8" s="20">
        <f t="shared" si="11"/>
        <v>0</v>
      </c>
    </row>
    <row r="9" spans="1:84" ht="31.5">
      <c r="A9" s="3">
        <v>14495</v>
      </c>
      <c r="B9" s="3" t="s">
        <v>96</v>
      </c>
      <c r="C9" s="3" t="s">
        <v>85</v>
      </c>
      <c r="D9" s="3">
        <v>4066</v>
      </c>
      <c r="E9" s="3">
        <v>2025</v>
      </c>
      <c r="F9" s="3" t="s">
        <v>86</v>
      </c>
      <c r="G9" s="3">
        <v>5</v>
      </c>
      <c r="H9" s="3">
        <v>12</v>
      </c>
      <c r="I9" s="3" t="s">
        <v>87</v>
      </c>
      <c r="J9" s="6">
        <f t="shared" si="0"/>
        <v>365</v>
      </c>
      <c r="K9" s="4">
        <v>7760000</v>
      </c>
      <c r="L9" s="4">
        <v>4305000</v>
      </c>
      <c r="M9" s="4">
        <v>0</v>
      </c>
      <c r="N9" s="4">
        <v>9172000</v>
      </c>
      <c r="O9" s="4">
        <v>21000</v>
      </c>
      <c r="P9" s="4">
        <v>2624000</v>
      </c>
      <c r="Q9" s="4">
        <v>1708000</v>
      </c>
      <c r="R9" s="39">
        <v>25590000</v>
      </c>
      <c r="S9" s="4">
        <v>2943000</v>
      </c>
      <c r="T9" s="4">
        <v>0</v>
      </c>
      <c r="U9" s="4">
        <v>1997000</v>
      </c>
      <c r="V9" s="4">
        <v>0</v>
      </c>
      <c r="W9" s="4">
        <v>126233000</v>
      </c>
      <c r="X9" s="4">
        <v>75446000</v>
      </c>
      <c r="Y9" s="39">
        <v>50787000</v>
      </c>
      <c r="Z9" s="4">
        <v>76000</v>
      </c>
      <c r="AA9" s="39">
        <v>55803000</v>
      </c>
      <c r="AB9" s="39">
        <v>81393000</v>
      </c>
      <c r="AC9" s="4">
        <v>1187000</v>
      </c>
      <c r="AD9" s="4">
        <v>1270000</v>
      </c>
      <c r="AE9" s="4">
        <v>24007000</v>
      </c>
      <c r="AF9" s="4">
        <v>11215000</v>
      </c>
      <c r="AG9" s="39">
        <v>37679000</v>
      </c>
      <c r="AH9" s="4">
        <v>19600000</v>
      </c>
      <c r="AI9" s="4">
        <v>0</v>
      </c>
      <c r="AJ9" s="4">
        <v>797000</v>
      </c>
      <c r="AK9" s="39">
        <v>20397000</v>
      </c>
      <c r="AL9" s="39">
        <v>58076000</v>
      </c>
      <c r="AM9" s="4">
        <v>19447000</v>
      </c>
      <c r="AN9" s="4">
        <v>2239000</v>
      </c>
      <c r="AO9" s="4">
        <v>1631000</v>
      </c>
      <c r="AP9" s="39">
        <v>23317000</v>
      </c>
      <c r="AQ9" s="39">
        <v>81393000</v>
      </c>
      <c r="AR9" s="4">
        <v>104291000</v>
      </c>
      <c r="AS9" s="4">
        <v>0</v>
      </c>
      <c r="AT9" s="4">
        <v>3606000</v>
      </c>
      <c r="AU9" s="4">
        <v>0</v>
      </c>
      <c r="AV9" s="4">
        <v>0</v>
      </c>
      <c r="AW9" s="4">
        <v>31000</v>
      </c>
      <c r="AX9" s="39">
        <v>107928000</v>
      </c>
      <c r="AY9" s="4">
        <v>112000</v>
      </c>
      <c r="AZ9" s="4">
        <v>0</v>
      </c>
      <c r="BA9" s="4">
        <v>448000</v>
      </c>
      <c r="BB9" s="4">
        <v>17000</v>
      </c>
      <c r="BC9" s="4">
        <v>0</v>
      </c>
      <c r="BD9" s="39">
        <v>577000</v>
      </c>
      <c r="BE9" s="39">
        <v>108505000</v>
      </c>
      <c r="BF9" s="4">
        <v>46640000</v>
      </c>
      <c r="BG9" s="4">
        <v>0</v>
      </c>
      <c r="BH9" s="4">
        <v>4303000</v>
      </c>
      <c r="BI9" s="4">
        <v>1167000</v>
      </c>
      <c r="BJ9" s="4">
        <v>7822000</v>
      </c>
      <c r="BK9" s="4">
        <v>43428000</v>
      </c>
      <c r="BL9" s="4">
        <v>263000</v>
      </c>
      <c r="BM9" s="39">
        <v>103623000</v>
      </c>
      <c r="BN9" s="39">
        <v>4882000</v>
      </c>
      <c r="BO9" s="4">
        <v>0</v>
      </c>
      <c r="BP9" s="4">
        <v>30000</v>
      </c>
      <c r="BQ9" s="4">
        <v>4912000</v>
      </c>
      <c r="BR9" s="4">
        <v>0</v>
      </c>
      <c r="BS9" s="4">
        <v>0</v>
      </c>
      <c r="BT9" s="39">
        <v>4912000</v>
      </c>
      <c r="BU9" s="24">
        <f t="shared" si="1"/>
        <v>3.967559098659048E-2</v>
      </c>
      <c r="BV9" s="24">
        <f t="shared" si="2"/>
        <v>5.3177272936731027E-3</v>
      </c>
      <c r="BW9" s="24">
        <f t="shared" si="3"/>
        <v>4.4993318280263581E-2</v>
      </c>
      <c r="BX9" s="25">
        <f t="shared" si="4"/>
        <v>32.100372994793418</v>
      </c>
      <c r="BY9" s="25">
        <f t="shared" si="5"/>
        <v>135.39356922355913</v>
      </c>
      <c r="BZ9" s="26">
        <f t="shared" si="6"/>
        <v>0.67915815175561989</v>
      </c>
      <c r="CA9" s="25"/>
      <c r="CB9" s="25">
        <f t="shared" si="7"/>
        <v>17.533348826400186</v>
      </c>
      <c r="CC9" s="23">
        <f t="shared" si="8"/>
        <v>0.15253408753644443</v>
      </c>
      <c r="CD9" s="26">
        <f t="shared" si="9"/>
        <v>4.2073067119796095</v>
      </c>
      <c r="CE9" s="24">
        <f t="shared" si="10"/>
        <v>0.238927180470065</v>
      </c>
      <c r="CF9" s="24">
        <f t="shared" si="11"/>
        <v>0.5019591774015929</v>
      </c>
    </row>
    <row r="10" spans="1:84" ht="31.5">
      <c r="A10" s="1">
        <v>11794</v>
      </c>
      <c r="B10" s="1" t="s">
        <v>97</v>
      </c>
      <c r="C10" s="1" t="s">
        <v>94</v>
      </c>
      <c r="D10" s="1">
        <v>3106</v>
      </c>
      <c r="E10" s="1">
        <v>2025</v>
      </c>
      <c r="F10" s="1" t="s">
        <v>86</v>
      </c>
      <c r="G10" s="1">
        <v>5</v>
      </c>
      <c r="H10" s="1">
        <v>12</v>
      </c>
      <c r="I10" s="1" t="s">
        <v>87</v>
      </c>
      <c r="J10" s="6">
        <f t="shared" si="0"/>
        <v>365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39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39">
        <v>0</v>
      </c>
      <c r="Z10" s="2">
        <v>0</v>
      </c>
      <c r="AA10" s="39">
        <v>0</v>
      </c>
      <c r="AB10" s="39">
        <v>0</v>
      </c>
      <c r="AC10" s="2">
        <v>0</v>
      </c>
      <c r="AD10" s="2">
        <v>0</v>
      </c>
      <c r="AE10" s="2">
        <v>0</v>
      </c>
      <c r="AF10" s="2">
        <v>0</v>
      </c>
      <c r="AG10" s="39">
        <v>0</v>
      </c>
      <c r="AH10" s="2">
        <v>0</v>
      </c>
      <c r="AI10" s="2">
        <v>0</v>
      </c>
      <c r="AJ10" s="2">
        <v>0</v>
      </c>
      <c r="AK10" s="39">
        <v>0</v>
      </c>
      <c r="AL10" s="39">
        <v>0</v>
      </c>
      <c r="AM10" s="2">
        <v>0</v>
      </c>
      <c r="AN10" s="2">
        <v>0</v>
      </c>
      <c r="AO10" s="2">
        <v>0</v>
      </c>
      <c r="AP10" s="39">
        <v>0</v>
      </c>
      <c r="AQ10" s="39">
        <v>0</v>
      </c>
      <c r="AR10" s="2">
        <v>52843842</v>
      </c>
      <c r="AS10" s="2">
        <v>1909516</v>
      </c>
      <c r="AT10" s="2">
        <v>5439253</v>
      </c>
      <c r="AU10" s="2">
        <v>0</v>
      </c>
      <c r="AV10" s="2">
        <v>0</v>
      </c>
      <c r="AW10" s="2">
        <v>0</v>
      </c>
      <c r="AX10" s="39">
        <v>60192611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39">
        <v>0</v>
      </c>
      <c r="BE10" s="39">
        <v>60192611</v>
      </c>
      <c r="BF10" s="2">
        <v>73471356</v>
      </c>
      <c r="BG10" s="2">
        <v>0</v>
      </c>
      <c r="BH10" s="2">
        <v>0</v>
      </c>
      <c r="BI10" s="2">
        <v>0</v>
      </c>
      <c r="BJ10" s="2">
        <v>0</v>
      </c>
      <c r="BK10" s="2">
        <v>29096982</v>
      </c>
      <c r="BL10" s="2">
        <v>0</v>
      </c>
      <c r="BM10" s="39">
        <v>102568338</v>
      </c>
      <c r="BN10" s="39">
        <v>-42375727</v>
      </c>
      <c r="BO10" s="2">
        <v>42375727</v>
      </c>
      <c r="BP10" s="2">
        <v>0</v>
      </c>
      <c r="BQ10" s="2">
        <v>0</v>
      </c>
      <c r="BR10" s="2">
        <v>0</v>
      </c>
      <c r="BS10" s="2">
        <v>0</v>
      </c>
      <c r="BT10" s="39">
        <v>0</v>
      </c>
      <c r="BU10" s="20">
        <f t="shared" si="1"/>
        <v>-0.70400214072787104</v>
      </c>
      <c r="BV10" s="20">
        <f t="shared" si="2"/>
        <v>0</v>
      </c>
      <c r="BW10" s="20">
        <f t="shared" si="3"/>
        <v>-0.70400214072787104</v>
      </c>
      <c r="BX10" s="21">
        <f t="shared" si="4"/>
        <v>0</v>
      </c>
      <c r="BY10" s="21">
        <f t="shared" si="5"/>
        <v>0</v>
      </c>
      <c r="BZ10" s="22" t="e">
        <f t="shared" si="6"/>
        <v>#DIV/0!</v>
      </c>
      <c r="CA10" s="21"/>
      <c r="CB10" s="21" t="str">
        <f t="shared" si="7"/>
        <v>-</v>
      </c>
      <c r="CC10" s="23" t="e">
        <f t="shared" si="8"/>
        <v>#DIV/0!</v>
      </c>
      <c r="CD10" s="22" t="e">
        <f t="shared" si="9"/>
        <v>#DIV/0!</v>
      </c>
      <c r="CE10" s="20" t="e">
        <f t="shared" si="10"/>
        <v>#DIV/0!</v>
      </c>
      <c r="CF10" s="20" t="e">
        <f t="shared" si="11"/>
        <v>#DIV/0!</v>
      </c>
    </row>
    <row r="11" spans="1:84" ht="31.5">
      <c r="A11" s="3">
        <v>3106</v>
      </c>
      <c r="B11" s="3" t="s">
        <v>98</v>
      </c>
      <c r="C11" s="3" t="s">
        <v>91</v>
      </c>
      <c r="D11" s="3">
        <v>3106</v>
      </c>
      <c r="E11" s="3">
        <v>2025</v>
      </c>
      <c r="F11" s="3" t="s">
        <v>86</v>
      </c>
      <c r="G11" s="3">
        <v>5</v>
      </c>
      <c r="H11" s="3">
        <v>12</v>
      </c>
      <c r="I11" s="3" t="s">
        <v>87</v>
      </c>
      <c r="J11" s="6">
        <f t="shared" si="0"/>
        <v>365</v>
      </c>
      <c r="K11" s="4">
        <v>243480381</v>
      </c>
      <c r="L11" s="4">
        <v>0</v>
      </c>
      <c r="M11" s="4">
        <v>0</v>
      </c>
      <c r="N11" s="4">
        <v>69996826</v>
      </c>
      <c r="O11" s="4">
        <v>0</v>
      </c>
      <c r="P11" s="4">
        <v>0</v>
      </c>
      <c r="Q11" s="4">
        <v>36731338</v>
      </c>
      <c r="R11" s="39">
        <v>350208545</v>
      </c>
      <c r="S11" s="4">
        <v>517491214</v>
      </c>
      <c r="T11" s="4">
        <v>0</v>
      </c>
      <c r="U11" s="4">
        <v>0</v>
      </c>
      <c r="V11" s="4">
        <v>0</v>
      </c>
      <c r="W11" s="4">
        <v>589610423</v>
      </c>
      <c r="X11" s="4">
        <v>373036340</v>
      </c>
      <c r="Y11" s="39">
        <v>216574083</v>
      </c>
      <c r="Z11" s="4">
        <v>22187877</v>
      </c>
      <c r="AA11" s="39">
        <v>756253174</v>
      </c>
      <c r="AB11" s="39">
        <v>1106461719</v>
      </c>
      <c r="AC11" s="4">
        <v>4665000</v>
      </c>
      <c r="AD11" s="4">
        <v>64850395</v>
      </c>
      <c r="AE11" s="4">
        <v>0</v>
      </c>
      <c r="AF11" s="4">
        <v>101637706</v>
      </c>
      <c r="AG11" s="39">
        <v>171153101</v>
      </c>
      <c r="AH11" s="4">
        <v>34439000</v>
      </c>
      <c r="AI11" s="4">
        <v>0</v>
      </c>
      <c r="AJ11" s="4">
        <v>60792727</v>
      </c>
      <c r="AK11" s="39">
        <v>95231727</v>
      </c>
      <c r="AL11" s="39">
        <v>266384828</v>
      </c>
      <c r="AM11" s="4">
        <v>783482038</v>
      </c>
      <c r="AN11" s="4">
        <v>48453409</v>
      </c>
      <c r="AO11" s="4">
        <v>8141444</v>
      </c>
      <c r="AP11" s="39">
        <v>840076891</v>
      </c>
      <c r="AQ11" s="39">
        <v>1106461719</v>
      </c>
      <c r="AR11" s="4">
        <v>746586004</v>
      </c>
      <c r="AS11" s="4">
        <v>6711483</v>
      </c>
      <c r="AT11" s="4">
        <v>218983165</v>
      </c>
      <c r="AU11" s="4">
        <v>0</v>
      </c>
      <c r="AV11" s="4">
        <v>0</v>
      </c>
      <c r="AW11" s="4">
        <v>176404</v>
      </c>
      <c r="AX11" s="39">
        <v>972457056</v>
      </c>
      <c r="AY11" s="4">
        <v>35839450</v>
      </c>
      <c r="AZ11" s="4">
        <v>0</v>
      </c>
      <c r="BA11" s="4">
        <v>1209153</v>
      </c>
      <c r="BB11" s="4">
        <v>0</v>
      </c>
      <c r="BC11" s="4">
        <v>12935</v>
      </c>
      <c r="BD11" s="39">
        <v>37061538</v>
      </c>
      <c r="BE11" s="39">
        <v>1009518594</v>
      </c>
      <c r="BF11" s="4">
        <v>506787967</v>
      </c>
      <c r="BG11" s="4">
        <v>0</v>
      </c>
      <c r="BH11" s="4">
        <v>22123382</v>
      </c>
      <c r="BI11" s="4">
        <v>385762</v>
      </c>
      <c r="BJ11" s="4">
        <v>35267258</v>
      </c>
      <c r="BK11" s="4">
        <v>360501850</v>
      </c>
      <c r="BL11" s="4">
        <v>0</v>
      </c>
      <c r="BM11" s="39">
        <v>925066219</v>
      </c>
      <c r="BN11" s="39">
        <v>84452375</v>
      </c>
      <c r="BO11" s="4">
        <v>0</v>
      </c>
      <c r="BP11" s="4">
        <v>1385060</v>
      </c>
      <c r="BQ11" s="4">
        <v>85837435</v>
      </c>
      <c r="BR11" s="4">
        <v>0</v>
      </c>
      <c r="BS11" s="4">
        <v>0</v>
      </c>
      <c r="BT11" s="39">
        <v>85837435</v>
      </c>
      <c r="BU11" s="24">
        <f t="shared" si="1"/>
        <v>4.694399615981714E-2</v>
      </c>
      <c r="BV11" s="24">
        <f t="shared" si="2"/>
        <v>3.6712090515491784E-2</v>
      </c>
      <c r="BW11" s="24">
        <f t="shared" si="3"/>
        <v>8.3656086675308924E-2</v>
      </c>
      <c r="BX11" s="25">
        <f t="shared" si="4"/>
        <v>34.220895319650275</v>
      </c>
      <c r="BY11" s="25">
        <f t="shared" si="5"/>
        <v>42.989511427850694</v>
      </c>
      <c r="BZ11" s="26">
        <f t="shared" si="6"/>
        <v>2.0461711938248786</v>
      </c>
      <c r="CA11" s="25">
        <v>274</v>
      </c>
      <c r="CB11" s="25">
        <f t="shared" si="7"/>
        <v>16.861632638264801</v>
      </c>
      <c r="CC11" s="23">
        <f t="shared" si="8"/>
        <v>0.51250317248326582</v>
      </c>
      <c r="CD11" s="26">
        <f t="shared" si="9"/>
        <v>20.937903231235207</v>
      </c>
      <c r="CE11" s="24">
        <f t="shared" si="10"/>
        <v>0.70809683204232032</v>
      </c>
      <c r="CF11" s="24">
        <f t="shared" si="11"/>
        <v>4.2105531463295119E-2</v>
      </c>
    </row>
    <row r="12" spans="1:84" ht="31.5">
      <c r="A12" s="1">
        <v>6309</v>
      </c>
      <c r="B12" s="1" t="s">
        <v>99</v>
      </c>
      <c r="C12" s="1" t="s">
        <v>85</v>
      </c>
      <c r="D12" s="1">
        <v>3106</v>
      </c>
      <c r="E12" s="1">
        <v>2025</v>
      </c>
      <c r="F12" s="1" t="s">
        <v>86</v>
      </c>
      <c r="G12" s="1">
        <v>5</v>
      </c>
      <c r="H12" s="1">
        <v>12</v>
      </c>
      <c r="I12" s="1" t="s">
        <v>87</v>
      </c>
      <c r="J12" s="6">
        <f t="shared" si="0"/>
        <v>365</v>
      </c>
      <c r="K12" s="2">
        <v>159463666</v>
      </c>
      <c r="L12" s="2">
        <v>0</v>
      </c>
      <c r="M12" s="2">
        <v>0</v>
      </c>
      <c r="N12" s="2">
        <v>53185322</v>
      </c>
      <c r="O12" s="2">
        <v>0</v>
      </c>
      <c r="P12" s="2">
        <v>8128072</v>
      </c>
      <c r="Q12" s="2">
        <v>28792119</v>
      </c>
      <c r="R12" s="39">
        <v>249569179</v>
      </c>
      <c r="S12" s="2">
        <v>446424182</v>
      </c>
      <c r="T12" s="2">
        <v>0</v>
      </c>
      <c r="U12" s="2">
        <v>0</v>
      </c>
      <c r="V12" s="2">
        <v>0</v>
      </c>
      <c r="W12" s="2">
        <v>513489010</v>
      </c>
      <c r="X12" s="2">
        <v>329498862</v>
      </c>
      <c r="Y12" s="39">
        <v>183990148</v>
      </c>
      <c r="Z12" s="2">
        <v>24257125</v>
      </c>
      <c r="AA12" s="39">
        <v>654671455</v>
      </c>
      <c r="AB12" s="39">
        <v>904240634</v>
      </c>
      <c r="AC12" s="2">
        <v>4441080</v>
      </c>
      <c r="AD12" s="2">
        <v>48917530</v>
      </c>
      <c r="AE12" s="2">
        <v>0</v>
      </c>
      <c r="AF12" s="2">
        <v>71978146</v>
      </c>
      <c r="AG12" s="39">
        <v>125336756</v>
      </c>
      <c r="AH12" s="2">
        <v>32785800</v>
      </c>
      <c r="AI12" s="2">
        <v>0</v>
      </c>
      <c r="AJ12" s="2">
        <v>18584375</v>
      </c>
      <c r="AK12" s="39">
        <v>51370175</v>
      </c>
      <c r="AL12" s="39">
        <v>176706931</v>
      </c>
      <c r="AM12" s="2">
        <v>679036119</v>
      </c>
      <c r="AN12" s="2">
        <v>40614382</v>
      </c>
      <c r="AO12" s="2">
        <v>7883202</v>
      </c>
      <c r="AP12" s="39">
        <v>727533703</v>
      </c>
      <c r="AQ12" s="39">
        <v>904240634</v>
      </c>
      <c r="AR12" s="2">
        <v>552078396</v>
      </c>
      <c r="AS12" s="2">
        <v>2395907</v>
      </c>
      <c r="AT12" s="2">
        <v>216531348</v>
      </c>
      <c r="AU12" s="2">
        <v>0</v>
      </c>
      <c r="AV12" s="2">
        <v>0</v>
      </c>
      <c r="AW12" s="2">
        <v>127756</v>
      </c>
      <c r="AX12" s="39">
        <v>771133407</v>
      </c>
      <c r="AY12" s="2">
        <v>31593361</v>
      </c>
      <c r="AZ12" s="2">
        <v>0</v>
      </c>
      <c r="BA12" s="2">
        <v>624897</v>
      </c>
      <c r="BB12" s="2">
        <v>0</v>
      </c>
      <c r="BC12" s="2">
        <v>2935</v>
      </c>
      <c r="BD12" s="39">
        <v>32221193</v>
      </c>
      <c r="BE12" s="39">
        <v>803354600</v>
      </c>
      <c r="BF12" s="2">
        <v>309621003</v>
      </c>
      <c r="BG12" s="2">
        <v>0</v>
      </c>
      <c r="BH12" s="2">
        <v>17473764</v>
      </c>
      <c r="BI12" s="2">
        <v>367006</v>
      </c>
      <c r="BJ12" s="2">
        <v>33480756</v>
      </c>
      <c r="BK12" s="2">
        <v>324472791</v>
      </c>
      <c r="BL12" s="2">
        <v>0</v>
      </c>
      <c r="BM12" s="39">
        <v>685415320</v>
      </c>
      <c r="BN12" s="39">
        <v>117939280</v>
      </c>
      <c r="BO12" s="2">
        <v>-44380809</v>
      </c>
      <c r="BP12" s="2">
        <v>681342</v>
      </c>
      <c r="BQ12" s="2">
        <v>74239813</v>
      </c>
      <c r="BR12" s="2">
        <v>0</v>
      </c>
      <c r="BS12" s="2">
        <v>0</v>
      </c>
      <c r="BT12" s="39">
        <v>74239813</v>
      </c>
      <c r="BU12" s="20">
        <f t="shared" si="1"/>
        <v>0.10670018818588951</v>
      </c>
      <c r="BV12" s="20">
        <f t="shared" si="2"/>
        <v>4.0108307091289451E-2</v>
      </c>
      <c r="BW12" s="20">
        <f t="shared" si="3"/>
        <v>0.14680849527717896</v>
      </c>
      <c r="BX12" s="21">
        <f t="shared" si="4"/>
        <v>35.162836783057166</v>
      </c>
      <c r="BY12" s="21">
        <f t="shared" si="5"/>
        <v>41.782625610877467</v>
      </c>
      <c r="BZ12" s="22">
        <f t="shared" si="6"/>
        <v>1.9911890730601005</v>
      </c>
      <c r="CA12" s="21"/>
      <c r="CB12" s="21">
        <f t="shared" si="7"/>
        <v>18.856776479297764</v>
      </c>
      <c r="CC12" s="23">
        <f t="shared" si="8"/>
        <v>0.85242833413343</v>
      </c>
      <c r="CD12" s="22">
        <f t="shared" si="9"/>
        <v>28.109969954780343</v>
      </c>
      <c r="CE12" s="20">
        <f t="shared" si="10"/>
        <v>0.75094625641430757</v>
      </c>
      <c r="CF12" s="20">
        <f t="shared" si="11"/>
        <v>4.6058991897944067E-2</v>
      </c>
    </row>
    <row r="13" spans="1:84" ht="31.5">
      <c r="A13" s="3">
        <v>12118</v>
      </c>
      <c r="B13" s="3" t="s">
        <v>100</v>
      </c>
      <c r="C13" s="3" t="s">
        <v>94</v>
      </c>
      <c r="D13" s="3">
        <v>3106</v>
      </c>
      <c r="E13" s="3">
        <v>2025</v>
      </c>
      <c r="F13" s="3" t="s">
        <v>86</v>
      </c>
      <c r="G13" s="3">
        <v>5</v>
      </c>
      <c r="H13" s="3">
        <v>12</v>
      </c>
      <c r="I13" s="3" t="s">
        <v>87</v>
      </c>
      <c r="J13" s="6">
        <f t="shared" si="0"/>
        <v>365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39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39">
        <v>0</v>
      </c>
      <c r="Z13" s="4">
        <v>0</v>
      </c>
      <c r="AA13" s="39">
        <v>0</v>
      </c>
      <c r="AB13" s="39">
        <v>0</v>
      </c>
      <c r="AC13" s="4">
        <v>0</v>
      </c>
      <c r="AD13" s="4">
        <v>0</v>
      </c>
      <c r="AE13" s="4">
        <v>0</v>
      </c>
      <c r="AF13" s="4">
        <v>0</v>
      </c>
      <c r="AG13" s="39">
        <v>0</v>
      </c>
      <c r="AH13" s="4">
        <v>0</v>
      </c>
      <c r="AI13" s="4">
        <v>0</v>
      </c>
      <c r="AJ13" s="4">
        <v>0</v>
      </c>
      <c r="AK13" s="39">
        <v>0</v>
      </c>
      <c r="AL13" s="39">
        <v>0</v>
      </c>
      <c r="AM13" s="4">
        <v>0</v>
      </c>
      <c r="AN13" s="4">
        <v>0</v>
      </c>
      <c r="AO13" s="4">
        <v>0</v>
      </c>
      <c r="AP13" s="39">
        <v>0</v>
      </c>
      <c r="AQ13" s="39">
        <v>0</v>
      </c>
      <c r="AR13" s="4">
        <v>10385107</v>
      </c>
      <c r="AS13" s="4">
        <v>0</v>
      </c>
      <c r="AT13" s="4">
        <v>157458</v>
      </c>
      <c r="AU13" s="4">
        <v>0</v>
      </c>
      <c r="AV13" s="4">
        <v>0</v>
      </c>
      <c r="AW13" s="4">
        <v>0</v>
      </c>
      <c r="AX13" s="39">
        <v>10542565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39">
        <v>0</v>
      </c>
      <c r="BE13" s="39">
        <v>10542565</v>
      </c>
      <c r="BF13" s="4">
        <v>13230612</v>
      </c>
      <c r="BG13" s="4">
        <v>0</v>
      </c>
      <c r="BH13" s="4">
        <v>0</v>
      </c>
      <c r="BI13" s="4">
        <v>0</v>
      </c>
      <c r="BJ13" s="4">
        <v>0</v>
      </c>
      <c r="BK13" s="4">
        <v>2772031</v>
      </c>
      <c r="BL13" s="4">
        <v>0</v>
      </c>
      <c r="BM13" s="39">
        <v>16002643</v>
      </c>
      <c r="BN13" s="39">
        <v>-5460078</v>
      </c>
      <c r="BO13" s="4">
        <v>5207588</v>
      </c>
      <c r="BP13" s="4">
        <v>0</v>
      </c>
      <c r="BQ13" s="4">
        <v>-252490</v>
      </c>
      <c r="BR13" s="4">
        <v>0</v>
      </c>
      <c r="BS13" s="4">
        <v>0</v>
      </c>
      <c r="BT13" s="39">
        <v>-252490</v>
      </c>
      <c r="BU13" s="24">
        <f t="shared" si="1"/>
        <v>-0.51790792847850597</v>
      </c>
      <c r="BV13" s="24">
        <f t="shared" si="2"/>
        <v>0</v>
      </c>
      <c r="BW13" s="24">
        <f t="shared" si="3"/>
        <v>-0.51790792847850597</v>
      </c>
      <c r="BX13" s="25">
        <f t="shared" si="4"/>
        <v>0</v>
      </c>
      <c r="BY13" s="25">
        <f t="shared" si="5"/>
        <v>0</v>
      </c>
      <c r="BZ13" s="26" t="e">
        <f t="shared" si="6"/>
        <v>#DIV/0!</v>
      </c>
      <c r="CA13" s="25"/>
      <c r="CB13" s="25" t="str">
        <f t="shared" si="7"/>
        <v>-</v>
      </c>
      <c r="CC13" s="23" t="e">
        <f t="shared" si="8"/>
        <v>#DIV/0!</v>
      </c>
      <c r="CD13" s="26" t="e">
        <f t="shared" si="9"/>
        <v>#DIV/0!</v>
      </c>
      <c r="CE13" s="24" t="e">
        <f t="shared" si="10"/>
        <v>#DIV/0!</v>
      </c>
      <c r="CF13" s="24" t="e">
        <f t="shared" si="11"/>
        <v>#DIV/0!</v>
      </c>
    </row>
    <row r="14" spans="1:84" ht="31.5">
      <c r="A14" s="1">
        <v>98</v>
      </c>
      <c r="B14" s="1" t="s">
        <v>101</v>
      </c>
      <c r="C14" s="1" t="s">
        <v>85</v>
      </c>
      <c r="D14" s="1">
        <v>16665</v>
      </c>
      <c r="E14" s="1">
        <v>2025</v>
      </c>
      <c r="F14" s="1" t="s">
        <v>86</v>
      </c>
      <c r="G14" s="1">
        <v>5</v>
      </c>
      <c r="H14" s="1">
        <v>12</v>
      </c>
      <c r="I14" s="1" t="s">
        <v>87</v>
      </c>
      <c r="J14" s="6">
        <f t="shared" si="0"/>
        <v>365</v>
      </c>
      <c r="K14" s="2">
        <v>846000</v>
      </c>
      <c r="L14" s="2">
        <v>43283000</v>
      </c>
      <c r="M14" s="2">
        <v>0</v>
      </c>
      <c r="N14" s="2">
        <v>20567000</v>
      </c>
      <c r="O14" s="2">
        <v>0</v>
      </c>
      <c r="P14" s="2">
        <v>0</v>
      </c>
      <c r="Q14" s="2">
        <v>2605000</v>
      </c>
      <c r="R14" s="39">
        <v>67301000</v>
      </c>
      <c r="S14" s="2">
        <v>12546000</v>
      </c>
      <c r="T14" s="2">
        <v>1228000</v>
      </c>
      <c r="U14" s="2">
        <v>0</v>
      </c>
      <c r="V14" s="2">
        <v>0</v>
      </c>
      <c r="W14" s="2">
        <v>182969000</v>
      </c>
      <c r="X14" s="2">
        <v>84475000</v>
      </c>
      <c r="Y14" s="39">
        <v>98494000</v>
      </c>
      <c r="Z14" s="2">
        <v>5209000</v>
      </c>
      <c r="AA14" s="39">
        <v>117477000</v>
      </c>
      <c r="AB14" s="39">
        <v>184778000</v>
      </c>
      <c r="AC14" s="2">
        <v>1586000</v>
      </c>
      <c r="AD14" s="2">
        <v>12928000</v>
      </c>
      <c r="AE14" s="2">
        <v>24230000</v>
      </c>
      <c r="AF14" s="2">
        <v>13274000</v>
      </c>
      <c r="AG14" s="39">
        <v>52018000</v>
      </c>
      <c r="AH14" s="2">
        <v>34299000</v>
      </c>
      <c r="AI14" s="2">
        <v>0</v>
      </c>
      <c r="AJ14" s="2">
        <v>1670000</v>
      </c>
      <c r="AK14" s="39">
        <v>35969000</v>
      </c>
      <c r="AL14" s="39">
        <v>87987000</v>
      </c>
      <c r="AM14" s="2">
        <v>83017000</v>
      </c>
      <c r="AN14" s="2">
        <v>10822000</v>
      </c>
      <c r="AO14" s="2">
        <v>2952000</v>
      </c>
      <c r="AP14" s="39">
        <v>96791000</v>
      </c>
      <c r="AQ14" s="39">
        <v>184778000</v>
      </c>
      <c r="AR14" s="2">
        <v>153950000</v>
      </c>
      <c r="AS14" s="2">
        <v>0</v>
      </c>
      <c r="AT14" s="2">
        <v>10650000</v>
      </c>
      <c r="AU14" s="2">
        <v>0</v>
      </c>
      <c r="AV14" s="2">
        <v>0</v>
      </c>
      <c r="AW14" s="2">
        <v>0</v>
      </c>
      <c r="AX14" s="39">
        <v>164600000</v>
      </c>
      <c r="AY14" s="2">
        <v>1705000</v>
      </c>
      <c r="AZ14" s="2">
        <v>0</v>
      </c>
      <c r="BA14" s="2">
        <v>5626000</v>
      </c>
      <c r="BB14" s="2">
        <v>-792000</v>
      </c>
      <c r="BC14" s="2">
        <v>0</v>
      </c>
      <c r="BD14" s="39">
        <v>6539000</v>
      </c>
      <c r="BE14" s="39">
        <v>171139000</v>
      </c>
      <c r="BF14" s="2">
        <v>82479000</v>
      </c>
      <c r="BG14" s="2">
        <v>0</v>
      </c>
      <c r="BH14" s="2">
        <v>13624000</v>
      </c>
      <c r="BI14" s="2">
        <v>311000</v>
      </c>
      <c r="BJ14" s="2">
        <v>3484000</v>
      </c>
      <c r="BK14" s="2">
        <v>81679000</v>
      </c>
      <c r="BL14" s="2">
        <v>0</v>
      </c>
      <c r="BM14" s="39">
        <v>181577000</v>
      </c>
      <c r="BN14" s="39">
        <v>-10438000</v>
      </c>
      <c r="BO14" s="2">
        <v>-5157000</v>
      </c>
      <c r="BP14" s="2">
        <v>0</v>
      </c>
      <c r="BQ14" s="2">
        <v>-15595000</v>
      </c>
      <c r="BR14" s="2">
        <v>944000</v>
      </c>
      <c r="BS14" s="2">
        <v>0</v>
      </c>
      <c r="BT14" s="39">
        <v>-14651000</v>
      </c>
      <c r="BU14" s="20">
        <f t="shared" si="1"/>
        <v>-9.9200065443878951E-2</v>
      </c>
      <c r="BV14" s="20">
        <f t="shared" si="2"/>
        <v>3.8208707541822727E-2</v>
      </c>
      <c r="BW14" s="20">
        <f t="shared" si="3"/>
        <v>-6.0991357902056224E-2</v>
      </c>
      <c r="BX14" s="21">
        <f t="shared" si="4"/>
        <v>48.762292952257226</v>
      </c>
      <c r="BY14" s="21">
        <f t="shared" si="5"/>
        <v>85.109041886877989</v>
      </c>
      <c r="BZ14" s="22">
        <f t="shared" si="6"/>
        <v>1.2938021454112039</v>
      </c>
      <c r="CA14" s="21"/>
      <c r="CB14" s="21">
        <f t="shared" si="7"/>
        <v>6.2004550792718733</v>
      </c>
      <c r="CC14" s="23">
        <f t="shared" si="8"/>
        <v>-2.8267896242918544E-2</v>
      </c>
      <c r="CD14" s="22">
        <f t="shared" si="9"/>
        <v>-1.1222983658408012</v>
      </c>
      <c r="CE14" s="20">
        <f t="shared" si="10"/>
        <v>0.44927967615192282</v>
      </c>
      <c r="CF14" s="20">
        <f t="shared" si="11"/>
        <v>0.29236421289508679</v>
      </c>
    </row>
    <row r="15" spans="1:84" ht="31.5">
      <c r="A15" s="3">
        <v>53</v>
      </c>
      <c r="B15" s="3" t="s">
        <v>102</v>
      </c>
      <c r="C15" s="3" t="s">
        <v>85</v>
      </c>
      <c r="D15" s="3">
        <v>16665</v>
      </c>
      <c r="E15" s="3">
        <v>2025</v>
      </c>
      <c r="F15" s="3" t="s">
        <v>86</v>
      </c>
      <c r="G15" s="3">
        <v>5</v>
      </c>
      <c r="H15" s="3">
        <v>12</v>
      </c>
      <c r="I15" s="3" t="s">
        <v>87</v>
      </c>
      <c r="J15" s="6">
        <f t="shared" si="0"/>
        <v>365</v>
      </c>
      <c r="K15" s="4">
        <v>41000</v>
      </c>
      <c r="L15" s="4">
        <v>16304000</v>
      </c>
      <c r="M15" s="4">
        <v>0</v>
      </c>
      <c r="N15" s="4">
        <v>15151000</v>
      </c>
      <c r="O15" s="4">
        <v>17108000</v>
      </c>
      <c r="P15" s="4">
        <v>0</v>
      </c>
      <c r="Q15" s="4">
        <v>2493000</v>
      </c>
      <c r="R15" s="39">
        <v>51097000</v>
      </c>
      <c r="S15" s="4">
        <v>21957000</v>
      </c>
      <c r="T15" s="4">
        <v>13797000</v>
      </c>
      <c r="U15" s="4">
        <v>0</v>
      </c>
      <c r="V15" s="4">
        <v>0</v>
      </c>
      <c r="W15" s="4">
        <v>212699000</v>
      </c>
      <c r="X15" s="4">
        <v>97723000</v>
      </c>
      <c r="Y15" s="39">
        <v>114976000</v>
      </c>
      <c r="Z15" s="4">
        <v>5779000</v>
      </c>
      <c r="AA15" s="39">
        <v>156509000</v>
      </c>
      <c r="AB15" s="39">
        <v>207606000</v>
      </c>
      <c r="AC15" s="4">
        <v>1640000</v>
      </c>
      <c r="AD15" s="4">
        <v>3133000</v>
      </c>
      <c r="AE15" s="4">
        <v>0</v>
      </c>
      <c r="AF15" s="4">
        <v>12021000</v>
      </c>
      <c r="AG15" s="39">
        <v>16794000</v>
      </c>
      <c r="AH15" s="4">
        <v>53621000</v>
      </c>
      <c r="AI15" s="4">
        <v>0</v>
      </c>
      <c r="AJ15" s="4">
        <v>20885000</v>
      </c>
      <c r="AK15" s="39">
        <v>74506000</v>
      </c>
      <c r="AL15" s="39">
        <v>91300000</v>
      </c>
      <c r="AM15" s="4">
        <v>82674000</v>
      </c>
      <c r="AN15" s="4">
        <v>25917000</v>
      </c>
      <c r="AO15" s="4">
        <v>7715000</v>
      </c>
      <c r="AP15" s="39">
        <v>116306000</v>
      </c>
      <c r="AQ15" s="39">
        <v>207606000</v>
      </c>
      <c r="AR15" s="4">
        <v>167638000</v>
      </c>
      <c r="AS15" s="4">
        <v>0</v>
      </c>
      <c r="AT15" s="4">
        <v>6257000</v>
      </c>
      <c r="AU15" s="4">
        <v>0</v>
      </c>
      <c r="AV15" s="4">
        <v>0</v>
      </c>
      <c r="AW15" s="4">
        <v>0</v>
      </c>
      <c r="AX15" s="39">
        <v>173895000</v>
      </c>
      <c r="AY15" s="4">
        <v>332000</v>
      </c>
      <c r="AZ15" s="4">
        <v>0</v>
      </c>
      <c r="BA15" s="4">
        <v>1113000</v>
      </c>
      <c r="BB15" s="4">
        <v>0</v>
      </c>
      <c r="BC15" s="4">
        <v>0</v>
      </c>
      <c r="BD15" s="39">
        <v>1445000</v>
      </c>
      <c r="BE15" s="39">
        <v>175340000</v>
      </c>
      <c r="BF15" s="4">
        <v>78860000</v>
      </c>
      <c r="BG15" s="4">
        <v>0</v>
      </c>
      <c r="BH15" s="4">
        <v>10997000</v>
      </c>
      <c r="BI15" s="4">
        <v>1922000</v>
      </c>
      <c r="BJ15" s="4">
        <v>1919000</v>
      </c>
      <c r="BK15" s="4">
        <v>76674000</v>
      </c>
      <c r="BL15" s="4">
        <v>0</v>
      </c>
      <c r="BM15" s="39">
        <v>170372000</v>
      </c>
      <c r="BN15" s="39">
        <v>4968000</v>
      </c>
      <c r="BO15" s="4">
        <v>0</v>
      </c>
      <c r="BP15" s="4">
        <v>10314000</v>
      </c>
      <c r="BQ15" s="4">
        <v>15282000</v>
      </c>
      <c r="BR15" s="4">
        <v>0</v>
      </c>
      <c r="BS15" s="4">
        <v>0</v>
      </c>
      <c r="BT15" s="39">
        <v>15282000</v>
      </c>
      <c r="BU15" s="24">
        <f t="shared" si="1"/>
        <v>2.0092391924261436E-2</v>
      </c>
      <c r="BV15" s="24">
        <f t="shared" si="2"/>
        <v>8.2411315159119421E-3</v>
      </c>
      <c r="BW15" s="24">
        <f t="shared" si="3"/>
        <v>2.8333523440173376E-2</v>
      </c>
      <c r="BX15" s="25">
        <f t="shared" si="4"/>
        <v>32.988433410086017</v>
      </c>
      <c r="BY15" s="25">
        <f t="shared" si="5"/>
        <v>31.668275612404969</v>
      </c>
      <c r="BZ15" s="26">
        <f t="shared" si="6"/>
        <v>3.0425747290699059</v>
      </c>
      <c r="CA15" s="25"/>
      <c r="CB15" s="25">
        <f t="shared" si="7"/>
        <v>8.8863326361735027</v>
      </c>
      <c r="CC15" s="23">
        <f t="shared" si="8"/>
        <v>0.21092096854363418</v>
      </c>
      <c r="CD15" s="22"/>
      <c r="CE15" s="24">
        <f t="shared" si="10"/>
        <v>0.39822548481257769</v>
      </c>
      <c r="CF15" s="24">
        <f t="shared" si="11"/>
        <v>0.39341868740599434</v>
      </c>
    </row>
    <row r="16" spans="1:84" ht="31.5">
      <c r="A16" s="1">
        <v>79</v>
      </c>
      <c r="B16" s="1" t="s">
        <v>103</v>
      </c>
      <c r="C16" s="1" t="s">
        <v>85</v>
      </c>
      <c r="D16" s="1">
        <v>16665</v>
      </c>
      <c r="E16" s="1">
        <v>2025</v>
      </c>
      <c r="F16" s="1" t="s">
        <v>86</v>
      </c>
      <c r="G16" s="1">
        <v>5</v>
      </c>
      <c r="H16" s="1">
        <v>12</v>
      </c>
      <c r="I16" s="1" t="s">
        <v>87</v>
      </c>
      <c r="J16" s="6">
        <f t="shared" si="0"/>
        <v>365</v>
      </c>
      <c r="K16" s="2">
        <v>183000</v>
      </c>
      <c r="L16" s="2">
        <v>25628000</v>
      </c>
      <c r="M16" s="2">
        <v>0</v>
      </c>
      <c r="N16" s="2">
        <v>38172000</v>
      </c>
      <c r="O16" s="2">
        <v>0</v>
      </c>
      <c r="P16" s="2">
        <v>0</v>
      </c>
      <c r="Q16" s="2">
        <v>8375000</v>
      </c>
      <c r="R16" s="39">
        <v>72358000</v>
      </c>
      <c r="S16" s="2">
        <v>19177000</v>
      </c>
      <c r="T16" s="2">
        <v>2813000</v>
      </c>
      <c r="U16" s="2">
        <v>0</v>
      </c>
      <c r="V16" s="2">
        <v>0</v>
      </c>
      <c r="W16" s="2">
        <v>261811000</v>
      </c>
      <c r="X16" s="2">
        <v>101779000</v>
      </c>
      <c r="Y16" s="39">
        <v>160032000</v>
      </c>
      <c r="Z16" s="2">
        <v>23225000</v>
      </c>
      <c r="AA16" s="39">
        <v>205247000</v>
      </c>
      <c r="AB16" s="39">
        <v>277605000</v>
      </c>
      <c r="AC16" s="2">
        <v>4289000</v>
      </c>
      <c r="AD16" s="2">
        <v>8483000</v>
      </c>
      <c r="AE16" s="2">
        <v>63240000</v>
      </c>
      <c r="AF16" s="2">
        <v>31507000</v>
      </c>
      <c r="AG16" s="39">
        <v>107519000</v>
      </c>
      <c r="AH16" s="2">
        <v>64062000</v>
      </c>
      <c r="AI16" s="2">
        <v>0</v>
      </c>
      <c r="AJ16" s="2">
        <v>22991000</v>
      </c>
      <c r="AK16" s="39">
        <v>87053000</v>
      </c>
      <c r="AL16" s="39">
        <v>194572000</v>
      </c>
      <c r="AM16" s="2">
        <v>60983000</v>
      </c>
      <c r="AN16" s="2">
        <v>10387000</v>
      </c>
      <c r="AO16" s="2">
        <v>11663000</v>
      </c>
      <c r="AP16" s="39">
        <v>83033000</v>
      </c>
      <c r="AQ16" s="39">
        <v>277605000</v>
      </c>
      <c r="AR16" s="2">
        <v>372348000</v>
      </c>
      <c r="AS16" s="2">
        <v>0</v>
      </c>
      <c r="AT16" s="2">
        <v>18423000</v>
      </c>
      <c r="AU16" s="2">
        <v>0</v>
      </c>
      <c r="AV16" s="2">
        <v>0</v>
      </c>
      <c r="AW16" s="2">
        <v>0</v>
      </c>
      <c r="AX16" s="39">
        <v>390771000</v>
      </c>
      <c r="AY16" s="2">
        <v>1054000</v>
      </c>
      <c r="AZ16" s="2">
        <v>0</v>
      </c>
      <c r="BA16" s="2">
        <v>3477000</v>
      </c>
      <c r="BB16" s="2">
        <v>861000</v>
      </c>
      <c r="BC16" s="2">
        <v>0</v>
      </c>
      <c r="BD16" s="39">
        <v>5392000</v>
      </c>
      <c r="BE16" s="39">
        <v>396163000</v>
      </c>
      <c r="BF16" s="2">
        <v>167341000</v>
      </c>
      <c r="BG16" s="2">
        <v>0</v>
      </c>
      <c r="BH16" s="2">
        <v>15472000</v>
      </c>
      <c r="BI16" s="2">
        <v>1105000</v>
      </c>
      <c r="BJ16" s="2">
        <v>7042000</v>
      </c>
      <c r="BK16" s="2">
        <v>192915000</v>
      </c>
      <c r="BL16" s="2">
        <v>0</v>
      </c>
      <c r="BM16" s="39">
        <v>383875000</v>
      </c>
      <c r="BN16" s="39">
        <v>12288000</v>
      </c>
      <c r="BO16" s="2">
        <v>-19476000</v>
      </c>
      <c r="BP16" s="2">
        <v>3955000</v>
      </c>
      <c r="BQ16" s="2">
        <v>-3233000</v>
      </c>
      <c r="BR16" s="2">
        <v>-959000</v>
      </c>
      <c r="BS16" s="2">
        <v>0</v>
      </c>
      <c r="BT16" s="39">
        <v>-4192000</v>
      </c>
      <c r="BU16" s="20">
        <f t="shared" si="1"/>
        <v>1.7406976421321527E-2</v>
      </c>
      <c r="BV16" s="20">
        <f t="shared" si="2"/>
        <v>1.3610559289989221E-2</v>
      </c>
      <c r="BW16" s="20">
        <f t="shared" si="3"/>
        <v>3.1017535711310749E-2</v>
      </c>
      <c r="BX16" s="21">
        <f t="shared" si="4"/>
        <v>37.418705082342328</v>
      </c>
      <c r="BY16" s="21">
        <f t="shared" si="5"/>
        <v>98.416381249013057</v>
      </c>
      <c r="BZ16" s="22">
        <f t="shared" si="6"/>
        <v>0.67297872934086067</v>
      </c>
      <c r="CA16" s="21"/>
      <c r="CB16" s="21">
        <f t="shared" si="7"/>
        <v>6.5782704239917269</v>
      </c>
      <c r="CC16" s="23">
        <f t="shared" si="8"/>
        <v>0.14152499402614507</v>
      </c>
      <c r="CD16" s="22">
        <f t="shared" si="9"/>
        <v>4.7067111605487577</v>
      </c>
      <c r="CE16" s="20">
        <f t="shared" si="10"/>
        <v>0.2196754381225122</v>
      </c>
      <c r="CF16" s="20">
        <f t="shared" si="11"/>
        <v>0.51231156783557918</v>
      </c>
    </row>
    <row r="17" spans="1:84" ht="31.5">
      <c r="A17" s="3">
        <v>8702</v>
      </c>
      <c r="B17" s="3" t="s">
        <v>104</v>
      </c>
      <c r="C17" s="3" t="s">
        <v>85</v>
      </c>
      <c r="D17" s="3">
        <v>16665</v>
      </c>
      <c r="E17" s="3">
        <v>2025</v>
      </c>
      <c r="F17" s="3" t="s">
        <v>86</v>
      </c>
      <c r="G17" s="3">
        <v>5</v>
      </c>
      <c r="H17" s="3">
        <v>12</v>
      </c>
      <c r="I17" s="3" t="s">
        <v>87</v>
      </c>
      <c r="J17" s="6">
        <f t="shared" si="0"/>
        <v>365</v>
      </c>
      <c r="K17" s="4">
        <v>1283000</v>
      </c>
      <c r="L17" s="4">
        <v>774209000</v>
      </c>
      <c r="M17" s="4">
        <v>0</v>
      </c>
      <c r="N17" s="4">
        <v>285884000</v>
      </c>
      <c r="O17" s="4">
        <v>796901000</v>
      </c>
      <c r="P17" s="4">
        <v>0</v>
      </c>
      <c r="Q17" s="4">
        <v>142661000</v>
      </c>
      <c r="R17" s="39">
        <v>2000938000</v>
      </c>
      <c r="S17" s="4">
        <v>1146363000</v>
      </c>
      <c r="T17" s="4">
        <v>39584000</v>
      </c>
      <c r="U17" s="4">
        <v>0</v>
      </c>
      <c r="V17" s="4">
        <v>0</v>
      </c>
      <c r="W17" s="4">
        <v>3641769000</v>
      </c>
      <c r="X17" s="4">
        <v>2464657000</v>
      </c>
      <c r="Y17" s="39">
        <v>1177112000</v>
      </c>
      <c r="Z17" s="4">
        <v>418354000</v>
      </c>
      <c r="AA17" s="39">
        <v>2781413000</v>
      </c>
      <c r="AB17" s="39">
        <v>4782351000</v>
      </c>
      <c r="AC17" s="4">
        <v>10810000</v>
      </c>
      <c r="AD17" s="4">
        <v>52000</v>
      </c>
      <c r="AE17" s="4">
        <v>0</v>
      </c>
      <c r="AF17" s="4">
        <v>377808000</v>
      </c>
      <c r="AG17" s="39">
        <v>388670000</v>
      </c>
      <c r="AH17" s="4">
        <v>2044534000</v>
      </c>
      <c r="AI17" s="4">
        <v>0</v>
      </c>
      <c r="AJ17" s="4">
        <v>500260000</v>
      </c>
      <c r="AK17" s="39">
        <v>2544794000</v>
      </c>
      <c r="AL17" s="39">
        <v>2933464000</v>
      </c>
      <c r="AM17" s="4">
        <v>1404155000</v>
      </c>
      <c r="AN17" s="4">
        <v>336126000</v>
      </c>
      <c r="AO17" s="4">
        <v>108606000</v>
      </c>
      <c r="AP17" s="39">
        <v>1848887000</v>
      </c>
      <c r="AQ17" s="39">
        <v>4782351000</v>
      </c>
      <c r="AR17" s="4">
        <v>2359619000</v>
      </c>
      <c r="AS17" s="4">
        <v>0</v>
      </c>
      <c r="AT17" s="4">
        <v>1020845000</v>
      </c>
      <c r="AU17" s="4">
        <v>0</v>
      </c>
      <c r="AV17" s="4">
        <v>0</v>
      </c>
      <c r="AW17" s="4">
        <v>0</v>
      </c>
      <c r="AX17" s="39">
        <v>3380464000</v>
      </c>
      <c r="AY17" s="4">
        <v>23962000</v>
      </c>
      <c r="AZ17" s="4">
        <v>0</v>
      </c>
      <c r="BA17" s="4">
        <v>88637000</v>
      </c>
      <c r="BB17" s="4">
        <v>-3293000</v>
      </c>
      <c r="BC17" s="4">
        <v>0</v>
      </c>
      <c r="BD17" s="39">
        <v>109306000</v>
      </c>
      <c r="BE17" s="39">
        <v>3489770000</v>
      </c>
      <c r="BF17" s="4">
        <v>1127789000</v>
      </c>
      <c r="BG17" s="4">
        <v>0</v>
      </c>
      <c r="BH17" s="4">
        <v>101452000</v>
      </c>
      <c r="BI17" s="4">
        <v>56424000</v>
      </c>
      <c r="BJ17" s="4">
        <v>32500000</v>
      </c>
      <c r="BK17" s="4">
        <v>1928085000</v>
      </c>
      <c r="BL17" s="4">
        <v>0</v>
      </c>
      <c r="BM17" s="39">
        <v>3246250000</v>
      </c>
      <c r="BN17" s="39">
        <v>243520000</v>
      </c>
      <c r="BO17" s="4">
        <v>-54640000</v>
      </c>
      <c r="BP17" s="4">
        <v>0</v>
      </c>
      <c r="BQ17" s="4">
        <v>188880000</v>
      </c>
      <c r="BR17" s="4">
        <v>-4985000</v>
      </c>
      <c r="BS17" s="4">
        <v>0</v>
      </c>
      <c r="BT17" s="39">
        <v>183895000</v>
      </c>
      <c r="BU17" s="24">
        <f t="shared" si="1"/>
        <v>3.8459268089301016E-2</v>
      </c>
      <c r="BV17" s="24">
        <f t="shared" si="2"/>
        <v>3.1321834963335696E-2</v>
      </c>
      <c r="BW17" s="24">
        <f t="shared" si="3"/>
        <v>6.9781103052636712E-2</v>
      </c>
      <c r="BX17" s="25">
        <f t="shared" si="4"/>
        <v>44.222249439422207</v>
      </c>
      <c r="BY17" s="25">
        <f t="shared" si="5"/>
        <v>45.928883613189328</v>
      </c>
      <c r="BZ17" s="26">
        <f t="shared" si="6"/>
        <v>5.1481668253273982</v>
      </c>
      <c r="CA17" s="25"/>
      <c r="CB17" s="25">
        <f t="shared" si="7"/>
        <v>24.293823680164017</v>
      </c>
      <c r="CC17" s="23">
        <f t="shared" si="8"/>
        <v>0.10534875004315297</v>
      </c>
      <c r="CD17" s="26">
        <f t="shared" si="9"/>
        <v>4.6517981973406313</v>
      </c>
      <c r="CE17" s="24">
        <f t="shared" si="10"/>
        <v>0.2936118657957143</v>
      </c>
      <c r="CF17" s="24">
        <f t="shared" si="11"/>
        <v>0.59284383138056229</v>
      </c>
    </row>
    <row r="18" spans="1:84" ht="31.5">
      <c r="A18" s="3">
        <v>16665</v>
      </c>
      <c r="B18" s="3" t="s">
        <v>105</v>
      </c>
      <c r="C18" s="3" t="s">
        <v>91</v>
      </c>
      <c r="D18" s="3">
        <v>16665</v>
      </c>
      <c r="E18" s="3">
        <v>2025</v>
      </c>
      <c r="F18" s="3" t="s">
        <v>86</v>
      </c>
      <c r="G18" s="3">
        <v>5</v>
      </c>
      <c r="H18" s="3">
        <v>12</v>
      </c>
      <c r="I18" s="3" t="s">
        <v>87</v>
      </c>
      <c r="J18" s="6">
        <f t="shared" si="0"/>
        <v>365</v>
      </c>
      <c r="K18" s="4">
        <v>662834000</v>
      </c>
      <c r="L18" s="4">
        <v>2395469000</v>
      </c>
      <c r="M18" s="4">
        <v>0</v>
      </c>
      <c r="N18" s="4">
        <v>856139000</v>
      </c>
      <c r="O18" s="4">
        <v>0</v>
      </c>
      <c r="P18" s="4">
        <v>0</v>
      </c>
      <c r="Q18" s="4">
        <v>457249000</v>
      </c>
      <c r="R18" s="39">
        <v>4371691000</v>
      </c>
      <c r="S18" s="4">
        <v>1811296000</v>
      </c>
      <c r="T18" s="4">
        <v>117191000</v>
      </c>
      <c r="U18" s="4">
        <v>0</v>
      </c>
      <c r="V18" s="4">
        <v>0</v>
      </c>
      <c r="W18" s="4">
        <v>8214121000</v>
      </c>
      <c r="X18" s="4">
        <v>5415882000</v>
      </c>
      <c r="Y18" s="39">
        <v>2798239000</v>
      </c>
      <c r="Z18" s="4">
        <v>1254634000</v>
      </c>
      <c r="AA18" s="39">
        <v>5981360000</v>
      </c>
      <c r="AB18" s="39">
        <v>10353051000</v>
      </c>
      <c r="AC18" s="4">
        <v>43002000</v>
      </c>
      <c r="AD18" s="4">
        <v>189529000</v>
      </c>
      <c r="AE18" s="4">
        <v>0</v>
      </c>
      <c r="AF18" s="4">
        <v>1242404000</v>
      </c>
      <c r="AG18" s="39">
        <v>1474935000</v>
      </c>
      <c r="AH18" s="4">
        <v>2796228000</v>
      </c>
      <c r="AI18" s="4">
        <v>0</v>
      </c>
      <c r="AJ18" s="4">
        <v>1288164000</v>
      </c>
      <c r="AK18" s="39">
        <v>4084392000</v>
      </c>
      <c r="AL18" s="39">
        <v>5559327000</v>
      </c>
      <c r="AM18" s="4">
        <v>3698510000</v>
      </c>
      <c r="AN18" s="4">
        <v>751164000</v>
      </c>
      <c r="AO18" s="4">
        <v>344050000</v>
      </c>
      <c r="AP18" s="39">
        <v>4793724000</v>
      </c>
      <c r="AQ18" s="39">
        <v>10353051000</v>
      </c>
      <c r="AR18" s="4">
        <v>7564972000</v>
      </c>
      <c r="AS18" s="4">
        <v>0</v>
      </c>
      <c r="AT18" s="4">
        <v>2114995000</v>
      </c>
      <c r="AU18" s="4">
        <v>0</v>
      </c>
      <c r="AV18" s="4">
        <v>0</v>
      </c>
      <c r="AW18" s="4">
        <v>0</v>
      </c>
      <c r="AX18" s="39">
        <v>9679967000</v>
      </c>
      <c r="AY18" s="4">
        <v>84064000</v>
      </c>
      <c r="AZ18" s="4">
        <v>0</v>
      </c>
      <c r="BA18" s="4">
        <v>200142000</v>
      </c>
      <c r="BB18" s="4">
        <v>-1337000</v>
      </c>
      <c r="BC18" s="4">
        <v>0</v>
      </c>
      <c r="BD18" s="39">
        <v>282869000</v>
      </c>
      <c r="BE18" s="39">
        <v>9962836000</v>
      </c>
      <c r="BF18" s="4">
        <v>5474242000</v>
      </c>
      <c r="BG18" s="4">
        <v>0</v>
      </c>
      <c r="BH18" s="4">
        <v>322426000</v>
      </c>
      <c r="BI18" s="4">
        <v>79292000</v>
      </c>
      <c r="BJ18" s="4">
        <v>97475000</v>
      </c>
      <c r="BK18" s="4">
        <v>3613228000</v>
      </c>
      <c r="BL18" s="4">
        <v>0</v>
      </c>
      <c r="BM18" s="39">
        <v>9586663000</v>
      </c>
      <c r="BN18" s="39">
        <v>376173000</v>
      </c>
      <c r="BO18" s="4">
        <v>0</v>
      </c>
      <c r="BP18" s="4">
        <v>22512000</v>
      </c>
      <c r="BQ18" s="4">
        <v>398685000</v>
      </c>
      <c r="BR18" s="4">
        <v>27555000</v>
      </c>
      <c r="BS18" s="4">
        <v>0</v>
      </c>
      <c r="BT18" s="39">
        <v>426240000</v>
      </c>
      <c r="BU18" s="20">
        <f t="shared" si="1"/>
        <v>9.3652048472944848E-3</v>
      </c>
      <c r="BV18" s="20">
        <f t="shared" si="2"/>
        <v>2.8392417580696903E-2</v>
      </c>
      <c r="BW18" s="20">
        <f t="shared" si="3"/>
        <v>3.775762242799139E-2</v>
      </c>
      <c r="BX18" s="21">
        <f t="shared" si="4"/>
        <v>41.307586465620759</v>
      </c>
      <c r="BY18" s="21">
        <f t="shared" si="5"/>
        <v>51.080674952326873</v>
      </c>
      <c r="BZ18" s="22">
        <f t="shared" si="6"/>
        <v>2.9639889215456954</v>
      </c>
      <c r="CA18" s="21">
        <v>126</v>
      </c>
      <c r="CB18" s="21">
        <f t="shared" si="7"/>
        <v>16.797286819301174</v>
      </c>
      <c r="CC18" s="23">
        <f t="shared" si="8"/>
        <v>0.1167028746034745</v>
      </c>
      <c r="CD18" s="22">
        <f t="shared" si="9"/>
        <v>4.7242628420036956</v>
      </c>
      <c r="CE18" s="20">
        <f t="shared" si="10"/>
        <v>0.35723865361041879</v>
      </c>
      <c r="CF18" s="20">
        <f t="shared" si="11"/>
        <v>0.43053745970969115</v>
      </c>
    </row>
    <row r="19" spans="1:84" ht="31.5">
      <c r="A19" s="1">
        <v>126</v>
      </c>
      <c r="B19" s="1" t="s">
        <v>106</v>
      </c>
      <c r="C19" s="1" t="s">
        <v>85</v>
      </c>
      <c r="D19" s="1">
        <v>14287</v>
      </c>
      <c r="E19" s="1">
        <v>2025</v>
      </c>
      <c r="F19" s="1" t="s">
        <v>86</v>
      </c>
      <c r="G19" s="1">
        <v>5</v>
      </c>
      <c r="H19" s="1">
        <v>12</v>
      </c>
      <c r="I19" s="1" t="s">
        <v>87</v>
      </c>
      <c r="J19" s="6">
        <f t="shared" si="0"/>
        <v>365</v>
      </c>
      <c r="K19" s="2">
        <v>11611561</v>
      </c>
      <c r="L19" s="2">
        <v>0</v>
      </c>
      <c r="M19" s="2">
        <v>0</v>
      </c>
      <c r="N19" s="2">
        <v>60458686</v>
      </c>
      <c r="O19" s="2">
        <v>0</v>
      </c>
      <c r="P19" s="2">
        <v>0</v>
      </c>
      <c r="Q19" s="2">
        <v>10680510</v>
      </c>
      <c r="R19" s="39">
        <v>82750757</v>
      </c>
      <c r="S19" s="2">
        <v>0</v>
      </c>
      <c r="T19" s="2">
        <v>0</v>
      </c>
      <c r="U19" s="2">
        <v>0</v>
      </c>
      <c r="V19" s="2">
        <v>0</v>
      </c>
      <c r="W19" s="2">
        <v>27574424</v>
      </c>
      <c r="X19" s="2">
        <v>712879</v>
      </c>
      <c r="Y19" s="39">
        <v>26861545</v>
      </c>
      <c r="Z19" s="2">
        <v>18552971</v>
      </c>
      <c r="AA19" s="39">
        <v>45414516</v>
      </c>
      <c r="AB19" s="39">
        <v>128165273</v>
      </c>
      <c r="AC19" s="2">
        <v>636940</v>
      </c>
      <c r="AD19" s="2">
        <v>0</v>
      </c>
      <c r="AE19" s="2">
        <v>129960000</v>
      </c>
      <c r="AF19" s="2">
        <v>79888183</v>
      </c>
      <c r="AG19" s="39">
        <v>210485123</v>
      </c>
      <c r="AH19" s="2">
        <v>8377561</v>
      </c>
      <c r="AI19" s="2">
        <v>0</v>
      </c>
      <c r="AJ19" s="2">
        <v>795512</v>
      </c>
      <c r="AK19" s="39">
        <v>9173073</v>
      </c>
      <c r="AL19" s="39">
        <v>219658196</v>
      </c>
      <c r="AM19" s="2">
        <v>-91495037</v>
      </c>
      <c r="AN19" s="2">
        <v>0</v>
      </c>
      <c r="AO19" s="2">
        <v>0</v>
      </c>
      <c r="AP19" s="39">
        <v>-91495037</v>
      </c>
      <c r="AQ19" s="39">
        <v>128163159</v>
      </c>
      <c r="AR19" s="2">
        <v>275047578</v>
      </c>
      <c r="AS19" s="2">
        <v>0</v>
      </c>
      <c r="AT19" s="2">
        <v>11021871</v>
      </c>
      <c r="AU19" s="2">
        <v>0</v>
      </c>
      <c r="AV19" s="2">
        <v>0</v>
      </c>
      <c r="AW19" s="2">
        <v>50150000</v>
      </c>
      <c r="AX19" s="39">
        <v>336219449</v>
      </c>
      <c r="AY19" s="2">
        <v>196957</v>
      </c>
      <c r="AZ19" s="2">
        <v>250</v>
      </c>
      <c r="BA19" s="2">
        <v>0</v>
      </c>
      <c r="BB19" s="2">
        <v>0</v>
      </c>
      <c r="BC19" s="2">
        <v>0</v>
      </c>
      <c r="BD19" s="39">
        <v>197207</v>
      </c>
      <c r="BE19" s="39">
        <v>336416656</v>
      </c>
      <c r="BF19" s="2">
        <v>204986401</v>
      </c>
      <c r="BG19" s="2">
        <v>0</v>
      </c>
      <c r="BH19" s="2">
        <v>1986928</v>
      </c>
      <c r="BI19" s="2">
        <v>1104605</v>
      </c>
      <c r="BJ19" s="2">
        <v>10534356</v>
      </c>
      <c r="BK19" s="2">
        <v>209298946</v>
      </c>
      <c r="BL19" s="2">
        <v>0</v>
      </c>
      <c r="BM19" s="39">
        <v>427911236</v>
      </c>
      <c r="BN19" s="39">
        <v>-91494580</v>
      </c>
      <c r="BO19" s="2">
        <v>0</v>
      </c>
      <c r="BP19" s="2">
        <v>0</v>
      </c>
      <c r="BQ19" s="2">
        <v>-91494580</v>
      </c>
      <c r="BR19" s="2">
        <v>0</v>
      </c>
      <c r="BS19" s="2">
        <v>0</v>
      </c>
      <c r="BT19" s="39">
        <v>-91494580</v>
      </c>
      <c r="BU19" s="24"/>
      <c r="BV19" s="24"/>
      <c r="BW19" s="24"/>
      <c r="BX19" s="25"/>
      <c r="BY19" s="25"/>
      <c r="BZ19" s="26"/>
      <c r="CA19" s="25"/>
      <c r="CB19" s="25"/>
      <c r="CC19" s="23"/>
      <c r="CD19" s="26"/>
      <c r="CE19" s="24"/>
      <c r="CF19" s="24"/>
    </row>
    <row r="20" spans="1:84" ht="31.5">
      <c r="A20" s="3">
        <v>8701</v>
      </c>
      <c r="B20" s="3" t="s">
        <v>107</v>
      </c>
      <c r="C20" s="3" t="s">
        <v>85</v>
      </c>
      <c r="D20" s="3">
        <v>14287</v>
      </c>
      <c r="E20" s="3">
        <v>2025</v>
      </c>
      <c r="F20" s="3" t="s">
        <v>86</v>
      </c>
      <c r="G20" s="3">
        <v>5</v>
      </c>
      <c r="H20" s="3">
        <v>12</v>
      </c>
      <c r="I20" s="3" t="s">
        <v>87</v>
      </c>
      <c r="J20" s="6">
        <f t="shared" si="0"/>
        <v>365</v>
      </c>
      <c r="K20" s="4">
        <v>34615642</v>
      </c>
      <c r="L20" s="4">
        <v>0</v>
      </c>
      <c r="M20" s="4">
        <v>0</v>
      </c>
      <c r="N20" s="4">
        <v>27333854</v>
      </c>
      <c r="O20" s="4">
        <v>79781804</v>
      </c>
      <c r="P20" s="4">
        <v>0</v>
      </c>
      <c r="Q20" s="4">
        <v>12847313</v>
      </c>
      <c r="R20" s="39">
        <v>154578613</v>
      </c>
      <c r="S20" s="4">
        <v>0</v>
      </c>
      <c r="T20" s="4">
        <v>0</v>
      </c>
      <c r="U20" s="4">
        <v>0</v>
      </c>
      <c r="V20" s="4">
        <v>0</v>
      </c>
      <c r="W20" s="4">
        <v>156425003</v>
      </c>
      <c r="X20" s="4">
        <v>5688354</v>
      </c>
      <c r="Y20" s="39">
        <v>150736649</v>
      </c>
      <c r="Z20" s="4">
        <v>26295375</v>
      </c>
      <c r="AA20" s="39">
        <v>177032024</v>
      </c>
      <c r="AB20" s="39">
        <v>331610637</v>
      </c>
      <c r="AC20" s="4">
        <v>179746</v>
      </c>
      <c r="AD20" s="4">
        <v>0</v>
      </c>
      <c r="AE20" s="4">
        <v>125862000</v>
      </c>
      <c r="AF20" s="4">
        <v>93689544</v>
      </c>
      <c r="AG20" s="39">
        <v>219731290</v>
      </c>
      <c r="AH20" s="4">
        <v>11357943</v>
      </c>
      <c r="AI20" s="4">
        <v>0</v>
      </c>
      <c r="AJ20" s="4">
        <v>187639</v>
      </c>
      <c r="AK20" s="39">
        <v>11545582</v>
      </c>
      <c r="AL20" s="39">
        <v>231276872</v>
      </c>
      <c r="AM20" s="4">
        <v>100333765</v>
      </c>
      <c r="AN20" s="4">
        <v>0</v>
      </c>
      <c r="AO20" s="4">
        <v>0</v>
      </c>
      <c r="AP20" s="39">
        <v>100333765</v>
      </c>
      <c r="AQ20" s="39">
        <v>331610637</v>
      </c>
      <c r="AR20" s="4">
        <v>237368547</v>
      </c>
      <c r="AS20" s="4">
        <v>0</v>
      </c>
      <c r="AT20" s="4">
        <v>3403124</v>
      </c>
      <c r="AU20" s="4">
        <v>0</v>
      </c>
      <c r="AV20" s="4">
        <v>0</v>
      </c>
      <c r="AW20" s="4">
        <v>50150000</v>
      </c>
      <c r="AX20" s="39">
        <v>290921671</v>
      </c>
      <c r="AY20" s="4">
        <v>218647</v>
      </c>
      <c r="AZ20" s="4">
        <v>0</v>
      </c>
      <c r="BA20" s="4">
        <v>0</v>
      </c>
      <c r="BB20" s="4">
        <v>0</v>
      </c>
      <c r="BC20" s="4">
        <v>0</v>
      </c>
      <c r="BD20" s="39">
        <v>218647</v>
      </c>
      <c r="BE20" s="39">
        <v>291140318</v>
      </c>
      <c r="BF20" s="4">
        <v>149390689</v>
      </c>
      <c r="BG20" s="4">
        <v>0</v>
      </c>
      <c r="BH20" s="4">
        <v>6782643</v>
      </c>
      <c r="BI20" s="4">
        <v>825396</v>
      </c>
      <c r="BJ20" s="4">
        <v>25173672</v>
      </c>
      <c r="BK20" s="4">
        <v>145348713</v>
      </c>
      <c r="BL20" s="4">
        <v>0</v>
      </c>
      <c r="BM20" s="39">
        <v>327521113</v>
      </c>
      <c r="BN20" s="39">
        <v>-36380795</v>
      </c>
      <c r="BO20" s="4">
        <v>0</v>
      </c>
      <c r="BP20" s="4">
        <v>136714760</v>
      </c>
      <c r="BQ20" s="4">
        <v>100333965</v>
      </c>
      <c r="BR20" s="4">
        <v>0</v>
      </c>
      <c r="BS20" s="4">
        <v>0</v>
      </c>
      <c r="BT20" s="39">
        <v>100333965</v>
      </c>
      <c r="BU20" s="20">
        <f t="shared" si="1"/>
        <v>-0.12571066161987224</v>
      </c>
      <c r="BV20" s="20">
        <f t="shared" si="2"/>
        <v>7.5100213361723399E-4</v>
      </c>
      <c r="BW20" s="20">
        <f t="shared" si="3"/>
        <v>-0.12495965948625501</v>
      </c>
      <c r="BX20" s="21">
        <f t="shared" si="4"/>
        <v>42.031081354683437</v>
      </c>
      <c r="BY20" s="21">
        <f t="shared" si="5"/>
        <v>250.6991035008466</v>
      </c>
      <c r="BZ20" s="22">
        <f t="shared" si="6"/>
        <v>0.70348930732623471</v>
      </c>
      <c r="CA20" s="21"/>
      <c r="CB20" s="21">
        <f t="shared" si="7"/>
        <v>0.83866333522197767</v>
      </c>
      <c r="CC20" s="23">
        <f t="shared" si="8"/>
        <v>-0.12808105170352097</v>
      </c>
      <c r="CD20" s="26"/>
      <c r="CE20" s="20">
        <f t="shared" si="10"/>
        <v>0.30256497773320823</v>
      </c>
      <c r="CF20" s="20">
        <f t="shared" si="11"/>
        <v>0.10169011830314208</v>
      </c>
    </row>
    <row r="21" spans="1:84" ht="31.5">
      <c r="A21" s="3">
        <v>13198</v>
      </c>
      <c r="B21" s="3" t="s">
        <v>108</v>
      </c>
      <c r="C21" s="3" t="s">
        <v>94</v>
      </c>
      <c r="D21" s="3">
        <v>14287</v>
      </c>
      <c r="E21" s="3">
        <v>2025</v>
      </c>
      <c r="F21" s="3" t="s">
        <v>86</v>
      </c>
      <c r="G21" s="3">
        <v>5</v>
      </c>
      <c r="H21" s="3">
        <v>12</v>
      </c>
      <c r="I21" s="3" t="s">
        <v>87</v>
      </c>
      <c r="J21" s="6">
        <f t="shared" si="0"/>
        <v>365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39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39">
        <v>0</v>
      </c>
      <c r="Z21" s="4">
        <v>0</v>
      </c>
      <c r="AA21" s="39">
        <v>0</v>
      </c>
      <c r="AB21" s="39">
        <v>0</v>
      </c>
      <c r="AC21" s="4">
        <v>0</v>
      </c>
      <c r="AD21" s="4">
        <v>0</v>
      </c>
      <c r="AE21" s="4">
        <v>0</v>
      </c>
      <c r="AF21" s="4">
        <v>0</v>
      </c>
      <c r="AG21" s="39">
        <v>0</v>
      </c>
      <c r="AH21" s="4">
        <v>0</v>
      </c>
      <c r="AI21" s="4">
        <v>0</v>
      </c>
      <c r="AJ21" s="4">
        <v>0</v>
      </c>
      <c r="AK21" s="39">
        <v>0</v>
      </c>
      <c r="AL21" s="39">
        <v>0</v>
      </c>
      <c r="AM21" s="4">
        <v>0</v>
      </c>
      <c r="AN21" s="4">
        <v>0</v>
      </c>
      <c r="AO21" s="4">
        <v>0</v>
      </c>
      <c r="AP21" s="39">
        <v>0</v>
      </c>
      <c r="AQ21" s="39">
        <v>0</v>
      </c>
      <c r="AR21" s="4">
        <v>76159181</v>
      </c>
      <c r="AS21" s="4">
        <v>0</v>
      </c>
      <c r="AT21" s="4">
        <v>124665238</v>
      </c>
      <c r="AU21" s="4">
        <v>0</v>
      </c>
      <c r="AV21" s="4">
        <v>0</v>
      </c>
      <c r="AW21" s="4">
        <v>0</v>
      </c>
      <c r="AX21" s="39">
        <v>200824419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39">
        <v>0</v>
      </c>
      <c r="BE21" s="39">
        <v>200824419</v>
      </c>
      <c r="BF21" s="4">
        <v>180987283</v>
      </c>
      <c r="BG21" s="4">
        <v>0</v>
      </c>
      <c r="BH21" s="4">
        <v>0</v>
      </c>
      <c r="BI21" s="4">
        <v>0</v>
      </c>
      <c r="BJ21" s="4">
        <v>0</v>
      </c>
      <c r="BK21" s="4">
        <v>20170159</v>
      </c>
      <c r="BL21" s="4">
        <v>0</v>
      </c>
      <c r="BM21" s="39">
        <v>201157442</v>
      </c>
      <c r="BN21" s="39">
        <v>-333023</v>
      </c>
      <c r="BO21" s="4">
        <v>0</v>
      </c>
      <c r="BP21" s="4">
        <v>0</v>
      </c>
      <c r="BQ21" s="4">
        <v>-333023</v>
      </c>
      <c r="BR21" s="4">
        <v>0</v>
      </c>
      <c r="BS21" s="4">
        <v>0</v>
      </c>
      <c r="BT21" s="39">
        <v>-333023</v>
      </c>
      <c r="BU21" s="24">
        <f t="shared" si="1"/>
        <v>-1.6582794147159963E-3</v>
      </c>
      <c r="BV21" s="24">
        <f t="shared" si="2"/>
        <v>0</v>
      </c>
      <c r="BW21" s="24">
        <f t="shared" si="3"/>
        <v>-1.6582794147159963E-3</v>
      </c>
      <c r="BX21" s="25">
        <f t="shared" si="4"/>
        <v>0</v>
      </c>
      <c r="BY21" s="25">
        <f t="shared" si="5"/>
        <v>0</v>
      </c>
      <c r="BZ21" s="26" t="e">
        <f t="shared" si="6"/>
        <v>#DIV/0!</v>
      </c>
      <c r="CA21" s="25"/>
      <c r="CB21" s="25" t="str">
        <f t="shared" si="7"/>
        <v>-</v>
      </c>
      <c r="CC21" s="23" t="e">
        <f t="shared" si="8"/>
        <v>#DIV/0!</v>
      </c>
      <c r="CD21" s="26" t="e">
        <f t="shared" si="9"/>
        <v>#DIV/0!</v>
      </c>
      <c r="CE21" s="24" t="e">
        <f t="shared" si="10"/>
        <v>#DIV/0!</v>
      </c>
      <c r="CF21" s="24" t="e">
        <f t="shared" si="11"/>
        <v>#DIV/0!</v>
      </c>
    </row>
    <row r="22" spans="1:84" ht="31.5">
      <c r="A22" s="1">
        <v>14418</v>
      </c>
      <c r="B22" s="1" t="s">
        <v>109</v>
      </c>
      <c r="C22" s="1" t="s">
        <v>94</v>
      </c>
      <c r="D22" s="1">
        <v>14287</v>
      </c>
      <c r="E22" s="1">
        <v>2025</v>
      </c>
      <c r="F22" s="1" t="s">
        <v>86</v>
      </c>
      <c r="G22" s="1">
        <v>5</v>
      </c>
      <c r="H22" s="1">
        <v>12</v>
      </c>
      <c r="I22" s="1" t="s">
        <v>87</v>
      </c>
      <c r="J22" s="6">
        <f t="shared" si="0"/>
        <v>365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39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39">
        <v>0</v>
      </c>
      <c r="Z22" s="2">
        <v>0</v>
      </c>
      <c r="AA22" s="39">
        <v>0</v>
      </c>
      <c r="AB22" s="39">
        <v>0</v>
      </c>
      <c r="AC22" s="2">
        <v>0</v>
      </c>
      <c r="AD22" s="2">
        <v>0</v>
      </c>
      <c r="AE22" s="2">
        <v>0</v>
      </c>
      <c r="AF22" s="2">
        <v>0</v>
      </c>
      <c r="AG22" s="39">
        <v>0</v>
      </c>
      <c r="AH22" s="2">
        <v>0</v>
      </c>
      <c r="AI22" s="2">
        <v>0</v>
      </c>
      <c r="AJ22" s="2">
        <v>0</v>
      </c>
      <c r="AK22" s="39">
        <v>0</v>
      </c>
      <c r="AL22" s="39">
        <v>0</v>
      </c>
      <c r="AM22" s="2">
        <v>0</v>
      </c>
      <c r="AN22" s="2">
        <v>0</v>
      </c>
      <c r="AO22" s="2">
        <v>0</v>
      </c>
      <c r="AP22" s="39">
        <v>0</v>
      </c>
      <c r="AQ22" s="39">
        <v>0</v>
      </c>
      <c r="AR22" s="2">
        <v>215619529</v>
      </c>
      <c r="AS22" s="2">
        <v>0</v>
      </c>
      <c r="AT22" s="2">
        <v>341327376</v>
      </c>
      <c r="AU22" s="2">
        <v>0</v>
      </c>
      <c r="AV22" s="2">
        <v>0</v>
      </c>
      <c r="AW22" s="2">
        <v>0</v>
      </c>
      <c r="AX22" s="39">
        <v>556946905</v>
      </c>
      <c r="AY22" s="2">
        <v>6649138</v>
      </c>
      <c r="AZ22" s="2">
        <v>0</v>
      </c>
      <c r="BA22" s="2">
        <v>-1060834</v>
      </c>
      <c r="BB22" s="2">
        <v>-18079</v>
      </c>
      <c r="BC22" s="2">
        <v>0</v>
      </c>
      <c r="BD22" s="39">
        <v>5570225</v>
      </c>
      <c r="BE22" s="39">
        <v>562517130</v>
      </c>
      <c r="BF22" s="2">
        <v>500146954</v>
      </c>
      <c r="BG22" s="2">
        <v>0</v>
      </c>
      <c r="BH22" s="2">
        <v>571916</v>
      </c>
      <c r="BI22" s="2">
        <v>12039</v>
      </c>
      <c r="BJ22" s="2">
        <v>0</v>
      </c>
      <c r="BK22" s="2">
        <v>71632610</v>
      </c>
      <c r="BL22" s="2">
        <v>0</v>
      </c>
      <c r="BM22" s="39">
        <v>572363519</v>
      </c>
      <c r="BN22" s="39">
        <v>-9846389</v>
      </c>
      <c r="BO22" s="2">
        <v>16331104</v>
      </c>
      <c r="BP22" s="2">
        <v>-4229000</v>
      </c>
      <c r="BQ22" s="2">
        <v>2255715</v>
      </c>
      <c r="BR22" s="2">
        <v>0</v>
      </c>
      <c r="BS22" s="2">
        <v>0</v>
      </c>
      <c r="BT22" s="39">
        <v>2255715</v>
      </c>
      <c r="BU22" s="20">
        <f t="shared" si="1"/>
        <v>-2.7406479159132451E-2</v>
      </c>
      <c r="BV22" s="20">
        <f t="shared" si="2"/>
        <v>9.9023206635502816E-3</v>
      </c>
      <c r="BW22" s="20">
        <f t="shared" si="3"/>
        <v>-1.7504158495582171E-2</v>
      </c>
      <c r="BX22" s="21">
        <f t="shared" si="4"/>
        <v>0</v>
      </c>
      <c r="BY22" s="21">
        <f t="shared" si="5"/>
        <v>0</v>
      </c>
      <c r="BZ22" s="22" t="e">
        <f t="shared" si="6"/>
        <v>#DIV/0!</v>
      </c>
      <c r="CA22" s="21"/>
      <c r="CB22" s="21" t="str">
        <f t="shared" si="7"/>
        <v>-</v>
      </c>
      <c r="CC22" s="23" t="e">
        <f t="shared" si="8"/>
        <v>#DIV/0!</v>
      </c>
      <c r="CD22" s="22">
        <f t="shared" si="9"/>
        <v>-681.25259573054245</v>
      </c>
      <c r="CE22" s="20" t="e">
        <f t="shared" si="10"/>
        <v>#DIV/0!</v>
      </c>
      <c r="CF22" s="20" t="e">
        <f t="shared" si="11"/>
        <v>#DIV/0!</v>
      </c>
    </row>
    <row r="23" spans="1:84" ht="31.5">
      <c r="A23" s="3">
        <v>46</v>
      </c>
      <c r="B23" s="3" t="s">
        <v>110</v>
      </c>
      <c r="C23" s="3" t="s">
        <v>85</v>
      </c>
      <c r="D23" s="3">
        <v>14286</v>
      </c>
      <c r="E23" s="3">
        <v>2025</v>
      </c>
      <c r="F23" s="3" t="s">
        <v>86</v>
      </c>
      <c r="G23" s="3">
        <v>5</v>
      </c>
      <c r="H23" s="3">
        <v>12</v>
      </c>
      <c r="I23" s="3" t="s">
        <v>87</v>
      </c>
      <c r="J23" s="6">
        <f t="shared" si="0"/>
        <v>365</v>
      </c>
      <c r="K23" s="4">
        <v>484000</v>
      </c>
      <c r="L23" s="4">
        <v>0</v>
      </c>
      <c r="M23" s="4">
        <v>0</v>
      </c>
      <c r="N23" s="4">
        <v>427560000</v>
      </c>
      <c r="O23" s="4">
        <v>2546763000</v>
      </c>
      <c r="P23" s="4">
        <v>0</v>
      </c>
      <c r="Q23" s="4">
        <v>368841000</v>
      </c>
      <c r="R23" s="39">
        <v>3343648000</v>
      </c>
      <c r="S23" s="4">
        <v>2101982000</v>
      </c>
      <c r="T23" s="4">
        <v>79376000</v>
      </c>
      <c r="U23" s="4">
        <v>0</v>
      </c>
      <c r="V23" s="4">
        <v>0</v>
      </c>
      <c r="W23" s="4">
        <v>5742829000</v>
      </c>
      <c r="X23" s="4">
        <v>2819714000</v>
      </c>
      <c r="Y23" s="39">
        <v>2923115000</v>
      </c>
      <c r="Z23" s="4">
        <v>637345000</v>
      </c>
      <c r="AA23" s="39">
        <v>5741818000</v>
      </c>
      <c r="AB23" s="39">
        <v>9085466000</v>
      </c>
      <c r="AC23" s="4">
        <v>0</v>
      </c>
      <c r="AD23" s="4">
        <v>21574000</v>
      </c>
      <c r="AE23" s="4">
        <v>0</v>
      </c>
      <c r="AF23" s="4">
        <v>673383000</v>
      </c>
      <c r="AG23" s="39">
        <v>694957000</v>
      </c>
      <c r="AH23" s="4">
        <v>2006682000</v>
      </c>
      <c r="AI23" s="4">
        <v>0</v>
      </c>
      <c r="AJ23" s="4">
        <v>750567000</v>
      </c>
      <c r="AK23" s="39">
        <v>2757249000</v>
      </c>
      <c r="AL23" s="39">
        <v>3452206000</v>
      </c>
      <c r="AM23" s="4">
        <v>3195377000</v>
      </c>
      <c r="AN23" s="4">
        <v>1293456000</v>
      </c>
      <c r="AO23" s="4">
        <v>1144427000</v>
      </c>
      <c r="AP23" s="39">
        <v>5633260000</v>
      </c>
      <c r="AQ23" s="39">
        <v>9085466000</v>
      </c>
      <c r="AR23" s="4">
        <v>2321231000</v>
      </c>
      <c r="AS23" s="4">
        <v>0</v>
      </c>
      <c r="AT23" s="4">
        <v>741409000</v>
      </c>
      <c r="AU23" s="4">
        <v>0</v>
      </c>
      <c r="AV23" s="4">
        <v>0</v>
      </c>
      <c r="AW23" s="4">
        <v>119649000</v>
      </c>
      <c r="AX23" s="39">
        <v>3182289000</v>
      </c>
      <c r="AY23" s="4">
        <v>78072000</v>
      </c>
      <c r="AZ23" s="4">
        <v>20685000</v>
      </c>
      <c r="BA23" s="4">
        <v>-167000</v>
      </c>
      <c r="BB23" s="4">
        <v>-38884000</v>
      </c>
      <c r="BC23" s="4">
        <v>7017000</v>
      </c>
      <c r="BD23" s="39">
        <v>66723000</v>
      </c>
      <c r="BE23" s="39">
        <v>3249012000</v>
      </c>
      <c r="BF23" s="4">
        <v>1347294000</v>
      </c>
      <c r="BG23" s="4">
        <v>0</v>
      </c>
      <c r="BH23" s="4">
        <v>206747000</v>
      </c>
      <c r="BI23" s="4">
        <v>50284000</v>
      </c>
      <c r="BJ23" s="4">
        <v>72548000</v>
      </c>
      <c r="BK23" s="4">
        <v>1508108000</v>
      </c>
      <c r="BL23" s="4">
        <v>0</v>
      </c>
      <c r="BM23" s="39">
        <v>3184981000</v>
      </c>
      <c r="BN23" s="39">
        <v>64031000</v>
      </c>
      <c r="BO23" s="4">
        <v>25008000</v>
      </c>
      <c r="BP23" s="4">
        <v>12621000</v>
      </c>
      <c r="BQ23" s="4">
        <v>101660000</v>
      </c>
      <c r="BR23" s="4">
        <v>-101000</v>
      </c>
      <c r="BS23" s="4">
        <v>0</v>
      </c>
      <c r="BT23" s="39">
        <v>101559000</v>
      </c>
      <c r="BU23" s="24">
        <f t="shared" si="1"/>
        <v>-8.2855957441831552E-4</v>
      </c>
      <c r="BV23" s="24">
        <f t="shared" si="2"/>
        <v>2.0536396910814735E-2</v>
      </c>
      <c r="BW23" s="24">
        <f t="shared" si="3"/>
        <v>1.970783733639642E-2</v>
      </c>
      <c r="BX23" s="25">
        <f t="shared" si="4"/>
        <v>67.231309593918056</v>
      </c>
      <c r="BY23" s="25">
        <f t="shared" si="5"/>
        <v>83.944327942758576</v>
      </c>
      <c r="BZ23" s="26">
        <f t="shared" si="6"/>
        <v>4.8113019942241033</v>
      </c>
      <c r="CA23" s="25"/>
      <c r="CB23" s="25">
        <f t="shared" si="7"/>
        <v>13.638476011743823</v>
      </c>
      <c r="CC23" s="23">
        <f t="shared" si="8"/>
        <v>0.10028912078926903</v>
      </c>
      <c r="CD23" s="26">
        <f t="shared" si="9"/>
        <v>6.3882944873120673</v>
      </c>
      <c r="CE23" s="24">
        <f t="shared" si="10"/>
        <v>0.35170204808426997</v>
      </c>
      <c r="CF23" s="24">
        <f t="shared" si="11"/>
        <v>0.38574764338505196</v>
      </c>
    </row>
    <row r="24" spans="1:84" ht="31.5">
      <c r="A24" s="1">
        <v>14286</v>
      </c>
      <c r="B24" s="1" t="s">
        <v>111</v>
      </c>
      <c r="C24" s="1" t="s">
        <v>91</v>
      </c>
      <c r="D24" s="1">
        <v>14286</v>
      </c>
      <c r="E24" s="1">
        <v>2025</v>
      </c>
      <c r="F24" s="1" t="s">
        <v>86</v>
      </c>
      <c r="G24" s="1">
        <v>5</v>
      </c>
      <c r="H24" s="1">
        <v>12</v>
      </c>
      <c r="I24" s="1" t="s">
        <v>87</v>
      </c>
      <c r="J24" s="6">
        <f t="shared" si="0"/>
        <v>365</v>
      </c>
      <c r="K24" s="2">
        <v>278869000</v>
      </c>
      <c r="L24" s="2">
        <v>0</v>
      </c>
      <c r="M24" s="2">
        <v>0</v>
      </c>
      <c r="N24" s="2">
        <v>587121000</v>
      </c>
      <c r="O24" s="2">
        <v>0</v>
      </c>
      <c r="P24" s="2">
        <v>0</v>
      </c>
      <c r="Q24" s="2">
        <v>329255000</v>
      </c>
      <c r="R24" s="39">
        <v>1195245000</v>
      </c>
      <c r="S24" s="2">
        <v>3571045000</v>
      </c>
      <c r="T24" s="2">
        <v>82621000</v>
      </c>
      <c r="U24" s="2">
        <v>0</v>
      </c>
      <c r="V24" s="2">
        <v>0</v>
      </c>
      <c r="W24" s="2">
        <v>6425087000</v>
      </c>
      <c r="X24" s="2">
        <v>293102000</v>
      </c>
      <c r="Y24" s="39">
        <v>6131985000</v>
      </c>
      <c r="Z24" s="2">
        <v>4877314000</v>
      </c>
      <c r="AA24" s="39">
        <v>14662965000</v>
      </c>
      <c r="AB24" s="39">
        <v>15858210000</v>
      </c>
      <c r="AC24" s="2">
        <v>335000</v>
      </c>
      <c r="AD24" s="2">
        <v>21474000</v>
      </c>
      <c r="AE24" s="2">
        <v>0</v>
      </c>
      <c r="AF24" s="2">
        <v>794803000</v>
      </c>
      <c r="AG24" s="39">
        <v>816612000</v>
      </c>
      <c r="AH24" s="2">
        <v>2044603000</v>
      </c>
      <c r="AI24" s="2">
        <v>0</v>
      </c>
      <c r="AJ24" s="2">
        <v>1067537000</v>
      </c>
      <c r="AK24" s="39">
        <v>3112140000</v>
      </c>
      <c r="AL24" s="39">
        <v>3928752000</v>
      </c>
      <c r="AM24" s="2">
        <v>8367630000</v>
      </c>
      <c r="AN24" s="2">
        <v>576348000</v>
      </c>
      <c r="AO24" s="2">
        <v>355480000</v>
      </c>
      <c r="AP24" s="39">
        <v>9299458000</v>
      </c>
      <c r="AQ24" s="39">
        <v>13228210000</v>
      </c>
      <c r="AR24" s="2">
        <v>3659207000</v>
      </c>
      <c r="AS24" s="2">
        <v>0</v>
      </c>
      <c r="AT24" s="2">
        <v>725958000</v>
      </c>
      <c r="AU24" s="2">
        <v>0</v>
      </c>
      <c r="AV24" s="2">
        <v>0</v>
      </c>
      <c r="AW24" s="2">
        <v>91154000</v>
      </c>
      <c r="AX24" s="39">
        <v>4476319000</v>
      </c>
      <c r="AY24" s="2">
        <v>410277000</v>
      </c>
      <c r="AZ24" s="2">
        <v>21414000</v>
      </c>
      <c r="BA24" s="2">
        <v>29359000</v>
      </c>
      <c r="BB24" s="2">
        <v>-35532000</v>
      </c>
      <c r="BC24" s="2">
        <v>292230000</v>
      </c>
      <c r="BD24" s="39">
        <v>717748000</v>
      </c>
      <c r="BE24" s="39">
        <v>5194067000</v>
      </c>
      <c r="BF24" s="2">
        <v>2575272000</v>
      </c>
      <c r="BG24" s="2">
        <v>0</v>
      </c>
      <c r="BH24" s="2">
        <v>214189000</v>
      </c>
      <c r="BI24" s="2">
        <v>35468000</v>
      </c>
      <c r="BJ24" s="2">
        <v>73561000</v>
      </c>
      <c r="BK24" s="2">
        <v>1590909000</v>
      </c>
      <c r="BL24" s="2">
        <v>0</v>
      </c>
      <c r="BM24" s="39">
        <v>4489399000</v>
      </c>
      <c r="BN24" s="39">
        <v>704668000</v>
      </c>
      <c r="BO24" s="2">
        <v>0</v>
      </c>
      <c r="BP24" s="2">
        <v>12635000</v>
      </c>
      <c r="BQ24" s="2">
        <v>717303000</v>
      </c>
      <c r="BR24" s="2">
        <v>21349000</v>
      </c>
      <c r="BS24" s="2">
        <v>0</v>
      </c>
      <c r="BT24" s="39">
        <v>738652000</v>
      </c>
      <c r="BU24" s="20">
        <f t="shared" si="1"/>
        <v>-2.5182578507362344E-3</v>
      </c>
      <c r="BV24" s="20">
        <f t="shared" si="2"/>
        <v>0.13818612659405433</v>
      </c>
      <c r="BW24" s="20">
        <f t="shared" si="3"/>
        <v>0.1356678687433181</v>
      </c>
      <c r="BX24" s="21">
        <f t="shared" si="4"/>
        <v>58.564373373793828</v>
      </c>
      <c r="BY24" s="21">
        <f t="shared" si="5"/>
        <v>68.453545050618644</v>
      </c>
      <c r="BZ24" s="22">
        <f t="shared" si="6"/>
        <v>1.4636632819503019</v>
      </c>
      <c r="CA24" s="21">
        <v>521</v>
      </c>
      <c r="CB24" s="21">
        <f t="shared" si="7"/>
        <v>1.3684269500301136</v>
      </c>
      <c r="CC24" s="23">
        <f t="shared" si="8"/>
        <v>0.31088121654611767</v>
      </c>
      <c r="CD24" s="22">
        <f t="shared" si="9"/>
        <v>25.834874172555374</v>
      </c>
      <c r="CE24" s="20">
        <f t="shared" si="10"/>
        <v>0.52765286876639927</v>
      </c>
      <c r="CF24" s="20">
        <f t="shared" si="11"/>
        <v>0.19636546742663175</v>
      </c>
    </row>
    <row r="25" spans="1:84" ht="31.5">
      <c r="A25" s="1">
        <v>3107</v>
      </c>
      <c r="B25" s="1" t="s">
        <v>112</v>
      </c>
      <c r="C25" s="1" t="s">
        <v>85</v>
      </c>
      <c r="D25" s="1">
        <v>14287</v>
      </c>
      <c r="E25" s="1">
        <v>2025</v>
      </c>
      <c r="F25" s="1" t="s">
        <v>86</v>
      </c>
      <c r="G25" s="1">
        <v>5</v>
      </c>
      <c r="H25" s="1">
        <v>12</v>
      </c>
      <c r="I25" s="1" t="s">
        <v>87</v>
      </c>
      <c r="J25" s="6">
        <f t="shared" si="0"/>
        <v>365</v>
      </c>
      <c r="K25" s="2">
        <v>147693579</v>
      </c>
      <c r="L25" s="2">
        <v>0</v>
      </c>
      <c r="M25" s="2">
        <v>11865159</v>
      </c>
      <c r="N25" s="2">
        <v>189952957</v>
      </c>
      <c r="O25" s="2">
        <v>296037649</v>
      </c>
      <c r="P25" s="2">
        <v>5715291</v>
      </c>
      <c r="Q25" s="2">
        <v>298497370</v>
      </c>
      <c r="R25" s="39">
        <v>949762005</v>
      </c>
      <c r="S25" s="2">
        <v>1017025859</v>
      </c>
      <c r="T25" s="2">
        <v>11245039</v>
      </c>
      <c r="U25" s="2">
        <v>0</v>
      </c>
      <c r="V25" s="2">
        <v>0</v>
      </c>
      <c r="W25" s="2">
        <v>2316615654</v>
      </c>
      <c r="X25" s="2">
        <v>1284766395</v>
      </c>
      <c r="Y25" s="39">
        <v>1031849259</v>
      </c>
      <c r="Z25" s="2">
        <v>122128063</v>
      </c>
      <c r="AA25" s="39">
        <v>2182248220</v>
      </c>
      <c r="AB25" s="39">
        <v>3132010225</v>
      </c>
      <c r="AC25" s="2">
        <v>8477235</v>
      </c>
      <c r="AD25" s="2">
        <v>0</v>
      </c>
      <c r="AE25" s="2">
        <v>147078377</v>
      </c>
      <c r="AF25" s="2">
        <v>451474822</v>
      </c>
      <c r="AG25" s="39">
        <v>607030434</v>
      </c>
      <c r="AH25" s="2">
        <v>866454823</v>
      </c>
      <c r="AI25" s="2">
        <v>0</v>
      </c>
      <c r="AJ25" s="2">
        <v>198505876</v>
      </c>
      <c r="AK25" s="39">
        <v>1064960699</v>
      </c>
      <c r="AL25" s="39">
        <v>1671991133</v>
      </c>
      <c r="AM25" s="2">
        <v>1026706725</v>
      </c>
      <c r="AN25" s="2">
        <v>0</v>
      </c>
      <c r="AO25" s="2">
        <v>433312367</v>
      </c>
      <c r="AP25" s="39">
        <v>1460019092</v>
      </c>
      <c r="AQ25" s="39">
        <v>3132010225</v>
      </c>
      <c r="AR25" s="2">
        <v>1735839872</v>
      </c>
      <c r="AS25" s="2">
        <v>0</v>
      </c>
      <c r="AT25" s="2">
        <v>1185027822</v>
      </c>
      <c r="AU25" s="2">
        <v>0</v>
      </c>
      <c r="AV25" s="2">
        <v>0</v>
      </c>
      <c r="AW25" s="2">
        <v>32770637</v>
      </c>
      <c r="AX25" s="39">
        <v>2953638331</v>
      </c>
      <c r="AY25" s="2">
        <v>33996830</v>
      </c>
      <c r="AZ25" s="2">
        <v>7714844</v>
      </c>
      <c r="BA25" s="2">
        <v>13393423</v>
      </c>
      <c r="BB25" s="2">
        <v>1861800</v>
      </c>
      <c r="BC25" s="2">
        <v>0</v>
      </c>
      <c r="BD25" s="39">
        <v>56966897</v>
      </c>
      <c r="BE25" s="39">
        <v>3010605228</v>
      </c>
      <c r="BF25" s="2">
        <v>998636427</v>
      </c>
      <c r="BG25" s="2">
        <v>0</v>
      </c>
      <c r="BH25" s="2">
        <v>110982172</v>
      </c>
      <c r="BI25" s="2">
        <v>27053676</v>
      </c>
      <c r="BJ25" s="2">
        <v>105077253</v>
      </c>
      <c r="BK25" s="2">
        <v>1750351243</v>
      </c>
      <c r="BL25" s="2">
        <v>0</v>
      </c>
      <c r="BM25" s="39">
        <v>2992100771</v>
      </c>
      <c r="BN25" s="39">
        <v>18504457</v>
      </c>
      <c r="BO25" s="2">
        <v>-16331104</v>
      </c>
      <c r="BP25" s="2">
        <v>3497073</v>
      </c>
      <c r="BQ25" s="2">
        <v>5670426</v>
      </c>
      <c r="BR25" s="2">
        <v>-593485</v>
      </c>
      <c r="BS25" s="2">
        <v>0</v>
      </c>
      <c r="BT25" s="39">
        <v>5076941</v>
      </c>
      <c r="BU25" s="24">
        <f t="shared" si="1"/>
        <v>-1.2775650438085269E-2</v>
      </c>
      <c r="BV25" s="24">
        <f t="shared" si="2"/>
        <v>1.8922074694543777E-2</v>
      </c>
      <c r="BW25" s="24">
        <f t="shared" si="3"/>
        <v>6.1464242564585091E-3</v>
      </c>
      <c r="BX25" s="25">
        <f t="shared" si="4"/>
        <v>39.941949959425749</v>
      </c>
      <c r="BY25" s="25">
        <f t="shared" si="5"/>
        <v>77.63176885867918</v>
      </c>
      <c r="BZ25" s="26">
        <f t="shared" si="6"/>
        <v>1.5646036043721656</v>
      </c>
      <c r="CA25" s="25"/>
      <c r="CB25" s="25">
        <f t="shared" si="7"/>
        <v>11.576331331846704</v>
      </c>
      <c r="CC25" s="23">
        <f t="shared" si="8"/>
        <v>7.8788169374944747E-2</v>
      </c>
      <c r="CD25" s="26">
        <f t="shared" si="9"/>
        <v>4.0287985298209774</v>
      </c>
      <c r="CE25" s="24">
        <f t="shared" si="10"/>
        <v>0.32781078324864027</v>
      </c>
      <c r="CF25" s="24">
        <f t="shared" si="11"/>
        <v>0.45767611534015795</v>
      </c>
    </row>
    <row r="26" spans="1:84" ht="31.5">
      <c r="A26" s="3">
        <v>14287</v>
      </c>
      <c r="B26" s="3" t="s">
        <v>113</v>
      </c>
      <c r="C26" s="3" t="s">
        <v>91</v>
      </c>
      <c r="D26" s="3">
        <v>14287</v>
      </c>
      <c r="E26" s="3">
        <v>2025</v>
      </c>
      <c r="F26" s="3" t="s">
        <v>86</v>
      </c>
      <c r="G26" s="3">
        <v>5</v>
      </c>
      <c r="H26" s="3">
        <v>12</v>
      </c>
      <c r="I26" s="3" t="s">
        <v>87</v>
      </c>
      <c r="J26" s="6">
        <f t="shared" si="0"/>
        <v>365</v>
      </c>
      <c r="K26" s="4">
        <v>468998961</v>
      </c>
      <c r="L26" s="4">
        <v>230000000</v>
      </c>
      <c r="M26" s="4">
        <v>11865159</v>
      </c>
      <c r="N26" s="4">
        <v>280457042</v>
      </c>
      <c r="O26" s="4">
        <v>0</v>
      </c>
      <c r="P26" s="4">
        <v>5715291</v>
      </c>
      <c r="Q26" s="4">
        <v>1204314338</v>
      </c>
      <c r="R26" s="39">
        <v>2201350791</v>
      </c>
      <c r="S26" s="4">
        <v>1019751196</v>
      </c>
      <c r="T26" s="4">
        <v>11245039</v>
      </c>
      <c r="U26" s="4">
        <v>0</v>
      </c>
      <c r="V26" s="4">
        <v>0</v>
      </c>
      <c r="W26" s="4">
        <v>2559971927</v>
      </c>
      <c r="X26" s="4">
        <v>1330259697</v>
      </c>
      <c r="Y26" s="39">
        <v>1229712230</v>
      </c>
      <c r="Z26" s="4">
        <v>574111332</v>
      </c>
      <c r="AA26" s="39">
        <v>2834819797</v>
      </c>
      <c r="AB26" s="39">
        <v>5036170588</v>
      </c>
      <c r="AC26" s="4">
        <v>9341459</v>
      </c>
      <c r="AD26" s="4">
        <v>0</v>
      </c>
      <c r="AE26" s="4">
        <v>0</v>
      </c>
      <c r="AF26" s="4">
        <v>1691151063</v>
      </c>
      <c r="AG26" s="39">
        <v>1700492522</v>
      </c>
      <c r="AH26" s="4">
        <v>894642089</v>
      </c>
      <c r="AI26" s="4">
        <v>0</v>
      </c>
      <c r="AJ26" s="4">
        <v>205506257</v>
      </c>
      <c r="AK26" s="39">
        <v>1100148346</v>
      </c>
      <c r="AL26" s="39">
        <v>2800640868</v>
      </c>
      <c r="AM26" s="4">
        <v>1802217353</v>
      </c>
      <c r="AN26" s="4">
        <v>0</v>
      </c>
      <c r="AO26" s="4">
        <v>433312367</v>
      </c>
      <c r="AP26" s="39">
        <v>2235529720</v>
      </c>
      <c r="AQ26" s="39">
        <v>5036170588</v>
      </c>
      <c r="AR26" s="4">
        <v>2190323339</v>
      </c>
      <c r="AS26" s="4">
        <v>0</v>
      </c>
      <c r="AT26" s="4">
        <v>6499164500</v>
      </c>
      <c r="AU26" s="4">
        <v>0</v>
      </c>
      <c r="AV26" s="4">
        <v>0</v>
      </c>
      <c r="AW26" s="4">
        <v>133070637</v>
      </c>
      <c r="AX26" s="39">
        <v>8822558476</v>
      </c>
      <c r="AY26" s="4">
        <v>95051606</v>
      </c>
      <c r="AZ26" s="4">
        <v>7715094</v>
      </c>
      <c r="BA26" s="4">
        <v>-1943845</v>
      </c>
      <c r="BB26" s="4">
        <v>1843721</v>
      </c>
      <c r="BC26" s="4">
        <v>0</v>
      </c>
      <c r="BD26" s="39">
        <v>102666576</v>
      </c>
      <c r="BE26" s="39">
        <v>8925225052</v>
      </c>
      <c r="BF26" s="4">
        <v>2346759944</v>
      </c>
      <c r="BG26" s="4">
        <v>0</v>
      </c>
      <c r="BH26" s="4">
        <v>126592936</v>
      </c>
      <c r="BI26" s="4">
        <v>24052663</v>
      </c>
      <c r="BJ26" s="4">
        <v>140785281</v>
      </c>
      <c r="BK26" s="4">
        <v>6431458813</v>
      </c>
      <c r="BL26" s="4">
        <v>0</v>
      </c>
      <c r="BM26" s="39">
        <v>9069649637</v>
      </c>
      <c r="BN26" s="39">
        <v>-144424585</v>
      </c>
      <c r="BO26" s="4">
        <v>0</v>
      </c>
      <c r="BP26" s="4">
        <v>135982833</v>
      </c>
      <c r="BQ26" s="4">
        <v>-8441752</v>
      </c>
      <c r="BR26" s="4">
        <v>-593485</v>
      </c>
      <c r="BS26" s="4">
        <v>0</v>
      </c>
      <c r="BT26" s="39">
        <v>-9035237</v>
      </c>
      <c r="BU26" s="20">
        <f t="shared" si="1"/>
        <v>-2.7684586053617868E-2</v>
      </c>
      <c r="BV26" s="20">
        <f t="shared" si="2"/>
        <v>1.1502967757322161E-2</v>
      </c>
      <c r="BW26" s="20">
        <f t="shared" si="3"/>
        <v>-1.6181618296295705E-2</v>
      </c>
      <c r="BX26" s="21">
        <f t="shared" si="4"/>
        <v>46.735940081219219</v>
      </c>
      <c r="BY26" s="21">
        <f t="shared" si="5"/>
        <v>69.590704061300258</v>
      </c>
      <c r="BZ26" s="22">
        <f t="shared" si="6"/>
        <v>1.2945371782117134</v>
      </c>
      <c r="CA26" s="21">
        <v>61</v>
      </c>
      <c r="CB26" s="21">
        <f t="shared" si="7"/>
        <v>10.508166877494649</v>
      </c>
      <c r="CC26" s="23">
        <f t="shared" si="8"/>
        <v>-6.122150247103309E-3</v>
      </c>
      <c r="CD26" s="22">
        <f t="shared" si="9"/>
        <v>0.2444998853391025</v>
      </c>
      <c r="CE26" s="20">
        <f t="shared" si="10"/>
        <v>0.35785470756178445</v>
      </c>
      <c r="CF26" s="20">
        <f t="shared" si="11"/>
        <v>0.33173478567964609</v>
      </c>
    </row>
    <row r="27" spans="1:84" ht="31.5">
      <c r="A27" s="1">
        <v>59</v>
      </c>
      <c r="B27" s="1" t="s">
        <v>114</v>
      </c>
      <c r="C27" s="1" t="s">
        <v>85</v>
      </c>
      <c r="D27" s="1">
        <v>3791</v>
      </c>
      <c r="E27" s="1">
        <v>2025</v>
      </c>
      <c r="F27" s="1" t="s">
        <v>86</v>
      </c>
      <c r="G27" s="1">
        <v>5</v>
      </c>
      <c r="H27" s="1">
        <v>12</v>
      </c>
      <c r="I27" s="1" t="s">
        <v>87</v>
      </c>
      <c r="J27" s="6">
        <f t="shared" si="0"/>
        <v>365</v>
      </c>
      <c r="K27" s="2">
        <v>18046000</v>
      </c>
      <c r="L27" s="2">
        <v>-5255000</v>
      </c>
      <c r="M27" s="2">
        <v>0</v>
      </c>
      <c r="N27" s="2">
        <v>45928000</v>
      </c>
      <c r="O27" s="2">
        <v>11343000</v>
      </c>
      <c r="P27" s="2">
        <v>1222000</v>
      </c>
      <c r="Q27" s="2">
        <v>6063000</v>
      </c>
      <c r="R27" s="39">
        <v>77347000</v>
      </c>
      <c r="S27" s="2">
        <v>14128000</v>
      </c>
      <c r="T27" s="2">
        <v>1171000</v>
      </c>
      <c r="U27" s="2">
        <v>0</v>
      </c>
      <c r="V27" s="2">
        <v>0</v>
      </c>
      <c r="W27" s="2">
        <v>556334000</v>
      </c>
      <c r="X27" s="2">
        <v>191854000</v>
      </c>
      <c r="Y27" s="39">
        <v>364480000</v>
      </c>
      <c r="Z27" s="2">
        <v>10334000</v>
      </c>
      <c r="AA27" s="39">
        <v>390113000</v>
      </c>
      <c r="AB27" s="39">
        <v>467460000</v>
      </c>
      <c r="AC27" s="2">
        <v>11609000</v>
      </c>
      <c r="AD27" s="2">
        <v>1589000</v>
      </c>
      <c r="AE27" s="2">
        <v>21805000</v>
      </c>
      <c r="AF27" s="2">
        <v>38695000</v>
      </c>
      <c r="AG27" s="39">
        <v>73698000</v>
      </c>
      <c r="AH27" s="2">
        <v>253567000</v>
      </c>
      <c r="AI27" s="2">
        <v>0</v>
      </c>
      <c r="AJ27" s="2">
        <v>4119000</v>
      </c>
      <c r="AK27" s="39">
        <v>257686000</v>
      </c>
      <c r="AL27" s="39">
        <v>331384000</v>
      </c>
      <c r="AM27" s="2">
        <v>126893000</v>
      </c>
      <c r="AN27" s="2">
        <v>9183000</v>
      </c>
      <c r="AO27" s="2">
        <v>0</v>
      </c>
      <c r="AP27" s="39">
        <v>136076000</v>
      </c>
      <c r="AQ27" s="39">
        <v>467460000</v>
      </c>
      <c r="AR27" s="2">
        <v>415663000</v>
      </c>
      <c r="AS27" s="2">
        <v>0</v>
      </c>
      <c r="AT27" s="2">
        <v>9133000</v>
      </c>
      <c r="AU27" s="2">
        <v>0</v>
      </c>
      <c r="AV27" s="2">
        <v>0</v>
      </c>
      <c r="AW27" s="2">
        <v>0</v>
      </c>
      <c r="AX27" s="39">
        <v>424796000</v>
      </c>
      <c r="AY27" s="2">
        <v>2393000</v>
      </c>
      <c r="AZ27" s="2">
        <v>0</v>
      </c>
      <c r="BA27" s="2">
        <v>646000</v>
      </c>
      <c r="BB27" s="2">
        <v>0</v>
      </c>
      <c r="BC27" s="2">
        <v>-1936000</v>
      </c>
      <c r="BD27" s="39">
        <v>1103000</v>
      </c>
      <c r="BE27" s="39">
        <v>425899000</v>
      </c>
      <c r="BF27" s="2">
        <v>209988000</v>
      </c>
      <c r="BG27" s="2">
        <v>0</v>
      </c>
      <c r="BH27" s="2">
        <v>20020000</v>
      </c>
      <c r="BI27" s="2">
        <v>7449000</v>
      </c>
      <c r="BJ27" s="2">
        <v>2026000</v>
      </c>
      <c r="BK27" s="2">
        <v>195515000</v>
      </c>
      <c r="BL27" s="2">
        <v>0</v>
      </c>
      <c r="BM27" s="39">
        <v>434998000</v>
      </c>
      <c r="BN27" s="39">
        <v>-9099000</v>
      </c>
      <c r="BO27" s="2">
        <v>24793000</v>
      </c>
      <c r="BP27" s="2">
        <v>172000</v>
      </c>
      <c r="BQ27" s="2">
        <v>15866000</v>
      </c>
      <c r="BR27" s="2">
        <v>1121000</v>
      </c>
      <c r="BS27" s="2">
        <v>0</v>
      </c>
      <c r="BT27" s="39">
        <v>16987000</v>
      </c>
      <c r="BU27" s="24">
        <f t="shared" si="1"/>
        <v>-2.3954036050800778E-2</v>
      </c>
      <c r="BV27" s="24">
        <f t="shared" si="2"/>
        <v>2.5898158953179041E-3</v>
      </c>
      <c r="BW27" s="24">
        <f t="shared" si="3"/>
        <v>-2.1364220155482873E-2</v>
      </c>
      <c r="BX27" s="25">
        <f t="shared" si="4"/>
        <v>40.330075084864418</v>
      </c>
      <c r="BY27" s="25">
        <f t="shared" si="5"/>
        <v>64.583833297753046</v>
      </c>
      <c r="BZ27" s="26">
        <f t="shared" si="6"/>
        <v>1.049512876875899</v>
      </c>
      <c r="CA27" s="25"/>
      <c r="CB27" s="25">
        <f t="shared" si="7"/>
        <v>9.5831168831168831</v>
      </c>
      <c r="CC27" s="23">
        <f t="shared" si="8"/>
        <v>3.1396574641345695E-2</v>
      </c>
      <c r="CD27" s="26">
        <f t="shared" si="9"/>
        <v>0.93000314828418507</v>
      </c>
      <c r="CE27" s="24">
        <f t="shared" si="10"/>
        <v>0.27145210285372012</v>
      </c>
      <c r="CF27" s="24">
        <f t="shared" si="11"/>
        <v>0.66647479367081952</v>
      </c>
    </row>
    <row r="28" spans="1:84" ht="31.5">
      <c r="A28" s="3">
        <v>22</v>
      </c>
      <c r="B28" s="3" t="s">
        <v>115</v>
      </c>
      <c r="C28" s="3" t="s">
        <v>85</v>
      </c>
      <c r="D28" s="3">
        <v>3791</v>
      </c>
      <c r="E28" s="3">
        <v>2025</v>
      </c>
      <c r="F28" s="3" t="s">
        <v>86</v>
      </c>
      <c r="G28" s="3">
        <v>5</v>
      </c>
      <c r="H28" s="3">
        <v>12</v>
      </c>
      <c r="I28" s="3" t="s">
        <v>87</v>
      </c>
      <c r="J28" s="6">
        <f t="shared" si="0"/>
        <v>365</v>
      </c>
      <c r="K28" s="4">
        <v>987000</v>
      </c>
      <c r="L28" s="4">
        <v>16094000</v>
      </c>
      <c r="M28" s="4">
        <v>215288000</v>
      </c>
      <c r="N28" s="4">
        <v>499498000</v>
      </c>
      <c r="O28" s="4">
        <v>357853000</v>
      </c>
      <c r="P28" s="4">
        <v>80000</v>
      </c>
      <c r="Q28" s="4">
        <v>277833000</v>
      </c>
      <c r="R28" s="39">
        <v>1367633000</v>
      </c>
      <c r="S28" s="4">
        <v>1720842000</v>
      </c>
      <c r="T28" s="4">
        <v>56201000</v>
      </c>
      <c r="U28" s="4">
        <v>0</v>
      </c>
      <c r="V28" s="4">
        <v>0</v>
      </c>
      <c r="W28" s="4">
        <v>3667774000</v>
      </c>
      <c r="X28" s="4">
        <v>2214910000</v>
      </c>
      <c r="Y28" s="39">
        <v>1452864000</v>
      </c>
      <c r="Z28" s="4">
        <v>739290000</v>
      </c>
      <c r="AA28" s="39">
        <v>3969197000</v>
      </c>
      <c r="AB28" s="39">
        <v>5336830000</v>
      </c>
      <c r="AC28" s="4">
        <v>139299000</v>
      </c>
      <c r="AD28" s="4">
        <v>21450000</v>
      </c>
      <c r="AE28" s="4">
        <v>383053000</v>
      </c>
      <c r="AF28" s="4">
        <v>580431000</v>
      </c>
      <c r="AG28" s="39">
        <v>1124233000</v>
      </c>
      <c r="AH28" s="4">
        <v>1174022000</v>
      </c>
      <c r="AI28" s="4">
        <v>0</v>
      </c>
      <c r="AJ28" s="4">
        <v>174793000</v>
      </c>
      <c r="AK28" s="39">
        <v>1348815000</v>
      </c>
      <c r="AL28" s="39">
        <v>2473048000</v>
      </c>
      <c r="AM28" s="4">
        <v>2291308000</v>
      </c>
      <c r="AN28" s="4">
        <v>572474000</v>
      </c>
      <c r="AO28" s="4">
        <v>0</v>
      </c>
      <c r="AP28" s="39">
        <v>2863782000</v>
      </c>
      <c r="AQ28" s="39">
        <v>5336830000</v>
      </c>
      <c r="AR28" s="4">
        <v>3345286000</v>
      </c>
      <c r="AS28" s="4">
        <v>0</v>
      </c>
      <c r="AT28" s="4">
        <v>1402672000</v>
      </c>
      <c r="AU28" s="4">
        <v>0</v>
      </c>
      <c r="AV28" s="4">
        <v>0</v>
      </c>
      <c r="AW28" s="4">
        <v>0</v>
      </c>
      <c r="AX28" s="39">
        <v>4747958000</v>
      </c>
      <c r="AY28" s="4">
        <v>43038000</v>
      </c>
      <c r="AZ28" s="4">
        <v>2745000</v>
      </c>
      <c r="BA28" s="4">
        <v>138654000</v>
      </c>
      <c r="BB28" s="4">
        <v>0</v>
      </c>
      <c r="BC28" s="4">
        <v>81128000</v>
      </c>
      <c r="BD28" s="39">
        <v>265565000</v>
      </c>
      <c r="BE28" s="39">
        <v>5013523000</v>
      </c>
      <c r="BF28" s="4">
        <v>1601308000</v>
      </c>
      <c r="BG28" s="4">
        <v>0</v>
      </c>
      <c r="BH28" s="4">
        <v>174077000</v>
      </c>
      <c r="BI28" s="4">
        <v>43289000</v>
      </c>
      <c r="BJ28" s="4">
        <v>19478000</v>
      </c>
      <c r="BK28" s="4">
        <v>2650130000</v>
      </c>
      <c r="BL28" s="4">
        <v>0</v>
      </c>
      <c r="BM28" s="39">
        <v>4488282000</v>
      </c>
      <c r="BN28" s="39">
        <v>525241000</v>
      </c>
      <c r="BO28" s="4">
        <v>-127960000</v>
      </c>
      <c r="BP28" s="4">
        <v>10705000</v>
      </c>
      <c r="BQ28" s="4">
        <v>407986000</v>
      </c>
      <c r="BR28" s="4">
        <v>16631000</v>
      </c>
      <c r="BS28" s="4">
        <v>0</v>
      </c>
      <c r="BT28" s="39">
        <v>424617000</v>
      </c>
      <c r="BU28" s="20">
        <f t="shared" si="1"/>
        <v>5.1795114932154496E-2</v>
      </c>
      <c r="BV28" s="20">
        <f t="shared" si="2"/>
        <v>5.2969738046479489E-2</v>
      </c>
      <c r="BW28" s="20">
        <f t="shared" si="3"/>
        <v>0.10476485297863398</v>
      </c>
      <c r="BX28" s="21">
        <f t="shared" si="4"/>
        <v>54.499606311687558</v>
      </c>
      <c r="BY28" s="21">
        <f t="shared" si="5"/>
        <v>94.245776550042194</v>
      </c>
      <c r="BZ28" s="22">
        <f t="shared" si="6"/>
        <v>1.2165031626006353</v>
      </c>
      <c r="CA28" s="21"/>
      <c r="CB28" s="21">
        <f t="shared" si="7"/>
        <v>12.723737196757757</v>
      </c>
      <c r="CC28" s="23">
        <f t="shared" si="8"/>
        <v>0.24395204187524883</v>
      </c>
      <c r="CD28" s="22">
        <f t="shared" si="9"/>
        <v>3.3077365434749271</v>
      </c>
      <c r="CE28" s="20">
        <f t="shared" si="10"/>
        <v>0.42933876477234612</v>
      </c>
      <c r="CF28" s="20">
        <f t="shared" si="11"/>
        <v>0.33879082223049467</v>
      </c>
    </row>
    <row r="29" spans="1:84" ht="31.5">
      <c r="A29" s="1">
        <v>10996</v>
      </c>
      <c r="B29" s="1" t="s">
        <v>116</v>
      </c>
      <c r="C29" s="1" t="s">
        <v>94</v>
      </c>
      <c r="D29" s="1">
        <v>3791</v>
      </c>
      <c r="E29" s="1">
        <v>2025</v>
      </c>
      <c r="F29" s="1" t="s">
        <v>86</v>
      </c>
      <c r="G29" s="1">
        <v>5</v>
      </c>
      <c r="H29" s="1">
        <v>12</v>
      </c>
      <c r="I29" s="1" t="s">
        <v>87</v>
      </c>
      <c r="J29" s="6">
        <f t="shared" si="0"/>
        <v>365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39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39">
        <v>0</v>
      </c>
      <c r="Z29" s="2">
        <v>0</v>
      </c>
      <c r="AA29" s="39">
        <v>0</v>
      </c>
      <c r="AB29" s="39">
        <v>0</v>
      </c>
      <c r="AC29" s="2">
        <v>0</v>
      </c>
      <c r="AD29" s="2">
        <v>0</v>
      </c>
      <c r="AE29" s="2">
        <v>0</v>
      </c>
      <c r="AF29" s="2">
        <v>0</v>
      </c>
      <c r="AG29" s="39">
        <v>0</v>
      </c>
      <c r="AH29" s="2">
        <v>0</v>
      </c>
      <c r="AI29" s="2">
        <v>0</v>
      </c>
      <c r="AJ29" s="2">
        <v>0</v>
      </c>
      <c r="AK29" s="39">
        <v>0</v>
      </c>
      <c r="AL29" s="39">
        <v>0</v>
      </c>
      <c r="AM29" s="2">
        <v>0</v>
      </c>
      <c r="AN29" s="2">
        <v>0</v>
      </c>
      <c r="AO29" s="2">
        <v>0</v>
      </c>
      <c r="AP29" s="39">
        <v>0</v>
      </c>
      <c r="AQ29" s="39">
        <v>0</v>
      </c>
      <c r="AR29" s="2">
        <v>955264000</v>
      </c>
      <c r="AS29" s="2">
        <v>0</v>
      </c>
      <c r="AT29" s="2">
        <v>376080000</v>
      </c>
      <c r="AU29" s="2">
        <v>0</v>
      </c>
      <c r="AV29" s="2">
        <v>0</v>
      </c>
      <c r="AW29" s="2">
        <v>0</v>
      </c>
      <c r="AX29" s="39">
        <v>1331344000</v>
      </c>
      <c r="AY29" s="2">
        <v>45247000</v>
      </c>
      <c r="AZ29" s="2">
        <v>0</v>
      </c>
      <c r="BA29" s="2">
        <v>45782000</v>
      </c>
      <c r="BB29" s="2">
        <v>0</v>
      </c>
      <c r="BC29" s="2">
        <v>65000</v>
      </c>
      <c r="BD29" s="39">
        <v>91094000</v>
      </c>
      <c r="BE29" s="39">
        <v>1422438000</v>
      </c>
      <c r="BF29" s="2">
        <v>1082682000</v>
      </c>
      <c r="BG29" s="2">
        <v>0</v>
      </c>
      <c r="BH29" s="2">
        <v>7213000</v>
      </c>
      <c r="BI29" s="2">
        <v>1087000</v>
      </c>
      <c r="BJ29" s="2">
        <v>0</v>
      </c>
      <c r="BK29" s="2">
        <v>207361000</v>
      </c>
      <c r="BL29" s="2">
        <v>0</v>
      </c>
      <c r="BM29" s="39">
        <v>1298343000</v>
      </c>
      <c r="BN29" s="39">
        <v>124095000</v>
      </c>
      <c r="BO29" s="2">
        <v>-12208000</v>
      </c>
      <c r="BP29" s="2">
        <v>0</v>
      </c>
      <c r="BQ29" s="2">
        <v>111887000</v>
      </c>
      <c r="BR29" s="2">
        <v>79000</v>
      </c>
      <c r="BS29" s="2">
        <v>0</v>
      </c>
      <c r="BT29" s="39">
        <v>111966000</v>
      </c>
      <c r="BU29" s="24">
        <f t="shared" si="1"/>
        <v>2.3200308203239789E-2</v>
      </c>
      <c r="BV29" s="24">
        <f t="shared" si="2"/>
        <v>6.4040752567071466E-2</v>
      </c>
      <c r="BW29" s="24">
        <f t="shared" si="3"/>
        <v>8.7241060770311255E-2</v>
      </c>
      <c r="BX29" s="25">
        <f t="shared" si="4"/>
        <v>0</v>
      </c>
      <c r="BY29" s="25">
        <f t="shared" si="5"/>
        <v>0</v>
      </c>
      <c r="BZ29" s="26" t="e">
        <f t="shared" si="6"/>
        <v>#DIV/0!</v>
      </c>
      <c r="CA29" s="25"/>
      <c r="CB29" s="25" t="str">
        <f t="shared" si="7"/>
        <v>-</v>
      </c>
      <c r="CC29" s="23" t="e">
        <f t="shared" si="8"/>
        <v>#DIV/0!</v>
      </c>
      <c r="CD29" s="26">
        <f t="shared" si="9"/>
        <v>79.680772769089231</v>
      </c>
      <c r="CE29" s="24" t="e">
        <f t="shared" si="10"/>
        <v>#DIV/0!</v>
      </c>
      <c r="CF29" s="24" t="e">
        <f t="shared" si="11"/>
        <v>#DIV/0!</v>
      </c>
    </row>
    <row r="30" spans="1:84" ht="31.5">
      <c r="A30" s="3">
        <v>22350</v>
      </c>
      <c r="B30" s="3" t="s">
        <v>117</v>
      </c>
      <c r="C30" s="3" t="s">
        <v>91</v>
      </c>
      <c r="D30" s="3">
        <v>22350</v>
      </c>
      <c r="E30" s="3">
        <v>2025</v>
      </c>
      <c r="F30" s="3" t="s">
        <v>86</v>
      </c>
      <c r="G30" s="3">
        <v>5</v>
      </c>
      <c r="H30" s="3">
        <v>12</v>
      </c>
      <c r="I30" s="3" t="s">
        <v>87</v>
      </c>
      <c r="J30" s="6">
        <f t="shared" si="0"/>
        <v>365</v>
      </c>
      <c r="K30" s="4">
        <v>100051000</v>
      </c>
      <c r="L30" s="4">
        <v>0</v>
      </c>
      <c r="M30" s="4">
        <v>67492000</v>
      </c>
      <c r="N30" s="4">
        <v>407358000</v>
      </c>
      <c r="O30" s="4">
        <v>0</v>
      </c>
      <c r="P30" s="4">
        <v>0</v>
      </c>
      <c r="Q30" s="4">
        <v>309687000</v>
      </c>
      <c r="R30" s="39">
        <v>884588000</v>
      </c>
      <c r="S30" s="4">
        <v>2315024000</v>
      </c>
      <c r="T30" s="4">
        <v>0</v>
      </c>
      <c r="U30" s="4">
        <v>0</v>
      </c>
      <c r="V30" s="4">
        <v>0</v>
      </c>
      <c r="W30" s="4">
        <v>2217294000</v>
      </c>
      <c r="X30" s="4">
        <v>1198567000</v>
      </c>
      <c r="Y30" s="39">
        <v>1018727000</v>
      </c>
      <c r="Z30" s="4">
        <v>367938000</v>
      </c>
      <c r="AA30" s="39">
        <v>3701689000</v>
      </c>
      <c r="AB30" s="39">
        <v>4586277000</v>
      </c>
      <c r="AC30" s="4">
        <v>22806000</v>
      </c>
      <c r="AD30" s="4">
        <v>63142000</v>
      </c>
      <c r="AE30" s="4">
        <v>0</v>
      </c>
      <c r="AF30" s="4">
        <v>491209000</v>
      </c>
      <c r="AG30" s="39">
        <v>577157000</v>
      </c>
      <c r="AH30" s="4">
        <v>1204339000</v>
      </c>
      <c r="AI30" s="4">
        <v>0</v>
      </c>
      <c r="AJ30" s="4">
        <v>459260000</v>
      </c>
      <c r="AK30" s="39">
        <v>1663599000</v>
      </c>
      <c r="AL30" s="39">
        <v>2240756000</v>
      </c>
      <c r="AM30" s="4">
        <v>1507022000</v>
      </c>
      <c r="AN30" s="4">
        <v>838499000</v>
      </c>
      <c r="AO30" s="4">
        <v>0</v>
      </c>
      <c r="AP30" s="39">
        <v>2345521000</v>
      </c>
      <c r="AQ30" s="39">
        <v>4586277000</v>
      </c>
      <c r="AR30" s="4">
        <v>3666519000</v>
      </c>
      <c r="AS30" s="4">
        <v>0</v>
      </c>
      <c r="AT30" s="4">
        <v>491819000</v>
      </c>
      <c r="AU30" s="4">
        <v>0</v>
      </c>
      <c r="AV30" s="4">
        <v>0</v>
      </c>
      <c r="AW30" s="4">
        <v>215333000</v>
      </c>
      <c r="AX30" s="39">
        <v>4373671000</v>
      </c>
      <c r="AY30" s="4">
        <v>109572000</v>
      </c>
      <c r="AZ30" s="4">
        <v>19344000</v>
      </c>
      <c r="BA30" s="4">
        <v>0</v>
      </c>
      <c r="BB30" s="4">
        <v>-4123000</v>
      </c>
      <c r="BC30" s="4">
        <v>-6501000</v>
      </c>
      <c r="BD30" s="39">
        <v>118292000</v>
      </c>
      <c r="BE30" s="39">
        <v>4491963000</v>
      </c>
      <c r="BF30" s="4">
        <v>2401394000</v>
      </c>
      <c r="BG30" s="4">
        <v>0</v>
      </c>
      <c r="BH30" s="4">
        <v>114527000</v>
      </c>
      <c r="BI30" s="4">
        <v>34141000</v>
      </c>
      <c r="BJ30" s="4">
        <v>13836348</v>
      </c>
      <c r="BK30" s="4">
        <v>1768539652</v>
      </c>
      <c r="BL30" s="4">
        <v>0</v>
      </c>
      <c r="BM30" s="39">
        <v>4332438000</v>
      </c>
      <c r="BN30" s="39">
        <v>159525000</v>
      </c>
      <c r="BO30" s="4">
        <v>0</v>
      </c>
      <c r="BP30" s="4">
        <v>15342000</v>
      </c>
      <c r="BQ30" s="4">
        <v>174867000</v>
      </c>
      <c r="BR30" s="4">
        <v>18310000</v>
      </c>
      <c r="BS30" s="4">
        <v>0</v>
      </c>
      <c r="BT30" s="39">
        <v>193177000</v>
      </c>
      <c r="BU30" s="20">
        <f t="shared" si="1"/>
        <v>9.1792830884849224E-3</v>
      </c>
      <c r="BV30" s="20">
        <f t="shared" si="2"/>
        <v>2.6334143892102407E-2</v>
      </c>
      <c r="BW30" s="20">
        <f t="shared" si="3"/>
        <v>3.5513426980587327E-2</v>
      </c>
      <c r="BX30" s="21">
        <f t="shared" si="4"/>
        <v>40.552270423254321</v>
      </c>
      <c r="BY30" s="21">
        <f t="shared" si="5"/>
        <v>44.843639827237162</v>
      </c>
      <c r="BZ30" s="22">
        <f t="shared" si="6"/>
        <v>1.532664422332225</v>
      </c>
      <c r="CA30" s="21">
        <v>92</v>
      </c>
      <c r="CB30" s="21">
        <f t="shared" si="7"/>
        <v>10.465366245514158</v>
      </c>
      <c r="CC30" s="23">
        <f t="shared" si="8"/>
        <v>0.15383250930678485</v>
      </c>
      <c r="CD30" s="22">
        <f t="shared" si="9"/>
        <v>5.411926879379072</v>
      </c>
      <c r="CE30" s="20">
        <f t="shared" si="10"/>
        <v>0.32859375916456857</v>
      </c>
      <c r="CF30" s="20">
        <f t="shared" si="11"/>
        <v>0.44418246039535125</v>
      </c>
    </row>
    <row r="31" spans="1:84" ht="31.5">
      <c r="A31" s="3">
        <v>3108</v>
      </c>
      <c r="B31" s="3" t="s">
        <v>118</v>
      </c>
      <c r="C31" s="3" t="s">
        <v>85</v>
      </c>
      <c r="D31" s="3">
        <v>13159</v>
      </c>
      <c r="E31" s="3">
        <v>2025</v>
      </c>
      <c r="F31" s="3" t="s">
        <v>119</v>
      </c>
      <c r="G31" s="3">
        <v>5</v>
      </c>
      <c r="H31" s="3">
        <v>12</v>
      </c>
      <c r="I31" s="3" t="s">
        <v>120</v>
      </c>
      <c r="J31" s="6">
        <f t="shared" si="0"/>
        <v>365</v>
      </c>
      <c r="K31" s="4">
        <v>212614579</v>
      </c>
      <c r="L31" s="4">
        <v>12504295</v>
      </c>
      <c r="M31" s="4">
        <v>0</v>
      </c>
      <c r="N31" s="4">
        <v>39414910</v>
      </c>
      <c r="O31" s="4">
        <v>265461</v>
      </c>
      <c r="P31" s="4">
        <v>141475943</v>
      </c>
      <c r="Q31" s="4">
        <v>38860848</v>
      </c>
      <c r="R31" s="39">
        <v>445136036</v>
      </c>
      <c r="S31" s="4">
        <v>6117442</v>
      </c>
      <c r="T31" s="4">
        <v>0</v>
      </c>
      <c r="U31" s="4">
        <v>0</v>
      </c>
      <c r="V31" s="4">
        <v>0</v>
      </c>
      <c r="W31" s="4">
        <v>927668974</v>
      </c>
      <c r="X31" s="4">
        <v>664712001</v>
      </c>
      <c r="Y31" s="39">
        <v>262956973</v>
      </c>
      <c r="Z31" s="4">
        <v>57545065</v>
      </c>
      <c r="AA31" s="39">
        <v>326619480</v>
      </c>
      <c r="AB31" s="39">
        <v>771755516</v>
      </c>
      <c r="AC31" s="4">
        <v>12459999</v>
      </c>
      <c r="AD31" s="4">
        <v>1025713</v>
      </c>
      <c r="AE31" s="4">
        <v>0</v>
      </c>
      <c r="AF31" s="4">
        <v>161334234</v>
      </c>
      <c r="AG31" s="39">
        <v>174819946</v>
      </c>
      <c r="AH31" s="4">
        <v>78273652</v>
      </c>
      <c r="AI31" s="4">
        <v>0</v>
      </c>
      <c r="AJ31" s="4">
        <v>192421347</v>
      </c>
      <c r="AK31" s="39">
        <v>270694999</v>
      </c>
      <c r="AL31" s="39">
        <v>445514945</v>
      </c>
      <c r="AM31" s="4">
        <v>325094953</v>
      </c>
      <c r="AN31" s="4">
        <v>0</v>
      </c>
      <c r="AO31" s="4">
        <v>1145618</v>
      </c>
      <c r="AP31" s="39">
        <v>326240571</v>
      </c>
      <c r="AQ31" s="39">
        <v>771755516</v>
      </c>
      <c r="AR31" s="4">
        <v>459240867</v>
      </c>
      <c r="AS31" s="4">
        <v>103724457</v>
      </c>
      <c r="AT31" s="4">
        <v>519468032</v>
      </c>
      <c r="AU31" s="4">
        <v>0</v>
      </c>
      <c r="AV31" s="4">
        <v>0</v>
      </c>
      <c r="AW31" s="4">
        <v>0</v>
      </c>
      <c r="AX31" s="39">
        <v>1082433356</v>
      </c>
      <c r="AY31" s="4">
        <v>10919805</v>
      </c>
      <c r="AZ31" s="4">
        <v>32863908</v>
      </c>
      <c r="BA31" s="4">
        <v>0</v>
      </c>
      <c r="BB31" s="4">
        <v>8671166</v>
      </c>
      <c r="BC31" s="4">
        <v>0</v>
      </c>
      <c r="BD31" s="39">
        <v>52454879</v>
      </c>
      <c r="BE31" s="39">
        <v>1134888235</v>
      </c>
      <c r="BF31" s="4">
        <v>644442608</v>
      </c>
      <c r="BG31" s="4">
        <v>8086303</v>
      </c>
      <c r="BH31" s="4">
        <v>43361725</v>
      </c>
      <c r="BI31" s="4">
        <v>2453557</v>
      </c>
      <c r="BJ31" s="4">
        <v>3621825</v>
      </c>
      <c r="BK31" s="4">
        <v>380051685</v>
      </c>
      <c r="BL31" s="4">
        <v>0</v>
      </c>
      <c r="BM31" s="39">
        <v>1082017703</v>
      </c>
      <c r="BN31" s="39">
        <v>52870532</v>
      </c>
      <c r="BO31" s="4">
        <v>1676794</v>
      </c>
      <c r="BP31" s="4">
        <v>0</v>
      </c>
      <c r="BQ31" s="4">
        <v>54547326</v>
      </c>
      <c r="BR31" s="4">
        <v>0</v>
      </c>
      <c r="BS31" s="4">
        <v>0</v>
      </c>
      <c r="BT31" s="39">
        <v>54547326</v>
      </c>
      <c r="BU31" s="24">
        <f t="shared" si="1"/>
        <v>3.6625016206992398E-4</v>
      </c>
      <c r="BV31" s="24">
        <f t="shared" si="2"/>
        <v>4.6220303799342846E-2</v>
      </c>
      <c r="BW31" s="24">
        <f t="shared" si="3"/>
        <v>4.6586553961412772E-2</v>
      </c>
      <c r="BX31" s="25">
        <f t="shared" si="4"/>
        <v>31.326572140627896</v>
      </c>
      <c r="BY31" s="25">
        <f t="shared" si="5"/>
        <v>61.218632343843943</v>
      </c>
      <c r="BZ31" s="26">
        <f t="shared" si="6"/>
        <v>2.5462542815337557</v>
      </c>
      <c r="CA31" s="25"/>
      <c r="CB31" s="25">
        <f t="shared" si="7"/>
        <v>15.3294639685114</v>
      </c>
      <c r="CC31" s="23">
        <f t="shared" si="8"/>
        <v>0.38022398733293916</v>
      </c>
      <c r="CD31" s="26">
        <f t="shared" si="9"/>
        <v>6.6171886839061056</v>
      </c>
      <c r="CE31" s="24">
        <f t="shared" si="10"/>
        <v>0.42124085446769904</v>
      </c>
      <c r="CF31" s="24">
        <f t="shared" si="11"/>
        <v>0.19404993603803153</v>
      </c>
    </row>
    <row r="32" spans="1:84" ht="31.5">
      <c r="A32" s="1">
        <v>3108</v>
      </c>
      <c r="B32" s="1" t="s">
        <v>118</v>
      </c>
      <c r="C32" s="1" t="s">
        <v>85</v>
      </c>
      <c r="D32" s="1">
        <v>13159</v>
      </c>
      <c r="E32" s="1">
        <v>2025</v>
      </c>
      <c r="F32" s="1" t="s">
        <v>119</v>
      </c>
      <c r="G32" s="1">
        <v>5</v>
      </c>
      <c r="H32" s="1">
        <v>12</v>
      </c>
      <c r="I32" s="1" t="s">
        <v>120</v>
      </c>
      <c r="J32" s="6">
        <f t="shared" si="0"/>
        <v>365</v>
      </c>
      <c r="K32" s="2">
        <v>212614579</v>
      </c>
      <c r="L32" s="2">
        <v>12504295</v>
      </c>
      <c r="M32" s="2">
        <v>0</v>
      </c>
      <c r="N32" s="2">
        <v>39414910</v>
      </c>
      <c r="O32" s="2">
        <v>265461</v>
      </c>
      <c r="P32" s="2">
        <v>141475943</v>
      </c>
      <c r="Q32" s="2">
        <v>38860848</v>
      </c>
      <c r="R32" s="39">
        <v>445136036</v>
      </c>
      <c r="S32" s="2">
        <v>6117442</v>
      </c>
      <c r="T32" s="2">
        <v>0</v>
      </c>
      <c r="U32" s="2">
        <v>0</v>
      </c>
      <c r="V32" s="2">
        <v>0</v>
      </c>
      <c r="W32" s="2">
        <v>927668974</v>
      </c>
      <c r="X32" s="2">
        <v>664712001</v>
      </c>
      <c r="Y32" s="39">
        <v>262956973</v>
      </c>
      <c r="Z32" s="2">
        <v>57545065</v>
      </c>
      <c r="AA32" s="39">
        <v>326619480</v>
      </c>
      <c r="AB32" s="39">
        <v>771755516</v>
      </c>
      <c r="AC32" s="2">
        <v>12459999</v>
      </c>
      <c r="AD32" s="2">
        <v>1025713</v>
      </c>
      <c r="AE32" s="2">
        <v>0</v>
      </c>
      <c r="AF32" s="2">
        <v>161334234</v>
      </c>
      <c r="AG32" s="39">
        <v>174819946</v>
      </c>
      <c r="AH32" s="2">
        <v>78273652</v>
      </c>
      <c r="AI32" s="2">
        <v>0</v>
      </c>
      <c r="AJ32" s="2">
        <v>192421347</v>
      </c>
      <c r="AK32" s="39">
        <v>270694999</v>
      </c>
      <c r="AL32" s="39">
        <v>445514945</v>
      </c>
      <c r="AM32" s="2">
        <v>325094953</v>
      </c>
      <c r="AN32" s="2">
        <v>0</v>
      </c>
      <c r="AO32" s="2">
        <v>1145618</v>
      </c>
      <c r="AP32" s="39">
        <v>326240571</v>
      </c>
      <c r="AQ32" s="39">
        <v>771755516</v>
      </c>
      <c r="AR32" s="2">
        <v>459240867</v>
      </c>
      <c r="AS32" s="2">
        <v>103724457</v>
      </c>
      <c r="AT32" s="2">
        <v>519468032</v>
      </c>
      <c r="AU32" s="2">
        <v>0</v>
      </c>
      <c r="AV32" s="2">
        <v>0</v>
      </c>
      <c r="AW32" s="2">
        <v>0</v>
      </c>
      <c r="AX32" s="39">
        <v>1082433356</v>
      </c>
      <c r="AY32" s="2">
        <v>10919805</v>
      </c>
      <c r="AZ32" s="2">
        <v>32863908</v>
      </c>
      <c r="BA32" s="2"/>
      <c r="BB32" s="2">
        <v>8671166</v>
      </c>
      <c r="BC32" s="2">
        <v>0</v>
      </c>
      <c r="BD32" s="39">
        <v>52454879</v>
      </c>
      <c r="BE32" s="39">
        <v>1134888235</v>
      </c>
      <c r="BF32" s="2">
        <v>644442608</v>
      </c>
      <c r="BG32" s="2">
        <v>8086303</v>
      </c>
      <c r="BH32" s="2">
        <v>43361725</v>
      </c>
      <c r="BI32" s="2">
        <v>2453557</v>
      </c>
      <c r="BJ32" s="2">
        <v>3621825</v>
      </c>
      <c r="BK32" s="2">
        <v>380051685</v>
      </c>
      <c r="BL32" s="2">
        <v>0</v>
      </c>
      <c r="BM32" s="39">
        <v>1082017703</v>
      </c>
      <c r="BN32" s="39">
        <v>52870532</v>
      </c>
      <c r="BO32" s="2">
        <v>1676794</v>
      </c>
      <c r="BP32" s="2">
        <v>0</v>
      </c>
      <c r="BQ32" s="2">
        <v>54547326</v>
      </c>
      <c r="BR32" s="2">
        <v>0</v>
      </c>
      <c r="BS32" s="2">
        <v>0</v>
      </c>
      <c r="BT32" s="39">
        <v>54547326</v>
      </c>
      <c r="BU32" s="20">
        <f t="shared" si="1"/>
        <v>3.6625016206992398E-4</v>
      </c>
      <c r="BV32" s="20">
        <f t="shared" si="2"/>
        <v>4.6220303799342846E-2</v>
      </c>
      <c r="BW32" s="20">
        <f t="shared" si="3"/>
        <v>4.6586553961412772E-2</v>
      </c>
      <c r="BX32" s="21">
        <f t="shared" si="4"/>
        <v>31.326572140627896</v>
      </c>
      <c r="BY32" s="21">
        <f t="shared" si="5"/>
        <v>61.218632343843943</v>
      </c>
      <c r="BZ32" s="22">
        <f t="shared" si="6"/>
        <v>2.5462542815337557</v>
      </c>
      <c r="CA32" s="21"/>
      <c r="CB32" s="21">
        <f t="shared" si="7"/>
        <v>15.3294639685114</v>
      </c>
      <c r="CC32" s="23">
        <f t="shared" si="8"/>
        <v>0.38022398733293916</v>
      </c>
      <c r="CD32" s="22">
        <f t="shared" si="9"/>
        <v>6.6171886839061056</v>
      </c>
      <c r="CE32" s="20">
        <f t="shared" si="10"/>
        <v>0.42124085446769904</v>
      </c>
      <c r="CF32" s="20">
        <f t="shared" si="11"/>
        <v>0.19404993603803153</v>
      </c>
    </row>
    <row r="33" spans="1:84" ht="31.5">
      <c r="A33" s="1">
        <v>13159</v>
      </c>
      <c r="B33" s="1" t="s">
        <v>118</v>
      </c>
      <c r="C33" s="1" t="s">
        <v>91</v>
      </c>
      <c r="D33" s="1">
        <v>13159</v>
      </c>
      <c r="E33" s="1">
        <v>2025</v>
      </c>
      <c r="F33" s="1" t="s">
        <v>119</v>
      </c>
      <c r="G33" s="1">
        <v>5</v>
      </c>
      <c r="H33" s="1">
        <v>12</v>
      </c>
      <c r="I33" s="1" t="s">
        <v>120</v>
      </c>
      <c r="J33" s="6">
        <f t="shared" si="0"/>
        <v>365</v>
      </c>
      <c r="K33" s="2">
        <v>221717241</v>
      </c>
      <c r="L33" s="2">
        <v>12504295</v>
      </c>
      <c r="M33" s="2">
        <v>0</v>
      </c>
      <c r="N33" s="2">
        <v>39414910</v>
      </c>
      <c r="O33" s="2">
        <v>0</v>
      </c>
      <c r="P33" s="2">
        <v>141475943</v>
      </c>
      <c r="Q33" s="2">
        <v>39438743</v>
      </c>
      <c r="R33" s="39">
        <v>454551132</v>
      </c>
      <c r="S33" s="2">
        <v>6117442</v>
      </c>
      <c r="T33" s="2">
        <v>0</v>
      </c>
      <c r="U33" s="2">
        <v>0</v>
      </c>
      <c r="V33" s="2">
        <v>0</v>
      </c>
      <c r="W33" s="2">
        <v>927765374</v>
      </c>
      <c r="X33" s="2">
        <v>664805223</v>
      </c>
      <c r="Y33" s="39">
        <v>262960151</v>
      </c>
      <c r="Z33" s="2">
        <v>57545064</v>
      </c>
      <c r="AA33" s="39">
        <v>326622657</v>
      </c>
      <c r="AB33" s="39">
        <v>781173789</v>
      </c>
      <c r="AC33" s="2">
        <v>12459999</v>
      </c>
      <c r="AD33" s="2">
        <v>1025713</v>
      </c>
      <c r="AE33" s="2">
        <v>0</v>
      </c>
      <c r="AF33" s="2">
        <v>163221705</v>
      </c>
      <c r="AG33" s="39">
        <v>176707417</v>
      </c>
      <c r="AH33" s="2">
        <v>78273652</v>
      </c>
      <c r="AI33" s="2">
        <v>0</v>
      </c>
      <c r="AJ33" s="2">
        <v>192421347</v>
      </c>
      <c r="AK33" s="39">
        <v>270694999</v>
      </c>
      <c r="AL33" s="39">
        <v>447402416</v>
      </c>
      <c r="AM33" s="2">
        <v>324551858</v>
      </c>
      <c r="AN33" s="2">
        <v>0</v>
      </c>
      <c r="AO33" s="2">
        <v>9219515</v>
      </c>
      <c r="AP33" s="39">
        <v>333771373</v>
      </c>
      <c r="AQ33" s="39">
        <v>781173789</v>
      </c>
      <c r="AR33" s="2">
        <v>459240867</v>
      </c>
      <c r="AS33" s="2">
        <v>103724457</v>
      </c>
      <c r="AT33" s="2">
        <v>524730882</v>
      </c>
      <c r="AU33" s="2">
        <v>0</v>
      </c>
      <c r="AV33" s="2">
        <v>0</v>
      </c>
      <c r="AW33" s="2">
        <v>0</v>
      </c>
      <c r="AX33" s="39">
        <v>1087696206</v>
      </c>
      <c r="AY33" s="2">
        <v>10919421</v>
      </c>
      <c r="AZ33" s="2">
        <v>34389719</v>
      </c>
      <c r="BA33" s="2">
        <v>0</v>
      </c>
      <c r="BB33" s="2">
        <v>8671166</v>
      </c>
      <c r="BC33" s="2">
        <v>0</v>
      </c>
      <c r="BD33" s="39">
        <v>53980306</v>
      </c>
      <c r="BE33" s="39">
        <v>1141676512</v>
      </c>
      <c r="BF33" s="2">
        <v>648032146</v>
      </c>
      <c r="BG33" s="2">
        <v>8086303</v>
      </c>
      <c r="BH33" s="2">
        <v>43361769</v>
      </c>
      <c r="BI33" s="2">
        <v>2453557</v>
      </c>
      <c r="BJ33" s="2">
        <v>3621825</v>
      </c>
      <c r="BK33" s="2">
        <v>380709119</v>
      </c>
      <c r="BL33" s="2">
        <v>0</v>
      </c>
      <c r="BM33" s="39">
        <v>1086264719</v>
      </c>
      <c r="BN33" s="39">
        <v>55411793</v>
      </c>
      <c r="BO33" s="2">
        <v>0</v>
      </c>
      <c r="BP33" s="2">
        <v>0</v>
      </c>
      <c r="BQ33" s="2">
        <v>55411793</v>
      </c>
      <c r="BR33" s="2">
        <v>0</v>
      </c>
      <c r="BS33" s="2">
        <v>0</v>
      </c>
      <c r="BT33" s="39">
        <v>55411793</v>
      </c>
      <c r="BU33" s="24">
        <f t="shared" si="1"/>
        <v>1.2538464135452058E-3</v>
      </c>
      <c r="BV33" s="24">
        <f t="shared" si="2"/>
        <v>4.7281612113957545E-2</v>
      </c>
      <c r="BW33" s="24">
        <f t="shared" si="3"/>
        <v>4.8535458527502753E-2</v>
      </c>
      <c r="BX33" s="25">
        <f t="shared" si="4"/>
        <v>31.326572140627896</v>
      </c>
      <c r="BY33" s="25">
        <f t="shared" si="5"/>
        <v>61.630889874525593</v>
      </c>
      <c r="BZ33" s="26">
        <f t="shared" si="6"/>
        <v>2.5723375946353175</v>
      </c>
      <c r="CA33" s="25">
        <v>94</v>
      </c>
      <c r="CB33" s="25">
        <f t="shared" si="7"/>
        <v>15.331598279581259</v>
      </c>
      <c r="CC33" s="23">
        <f t="shared" si="8"/>
        <v>0.38737606045568818</v>
      </c>
      <c r="CD33" s="26">
        <f t="shared" si="9"/>
        <v>6.7875910346264838</v>
      </c>
      <c r="CE33" s="24">
        <f t="shared" si="10"/>
        <v>0.41546690707002204</v>
      </c>
      <c r="CF33" s="24">
        <f t="shared" si="11"/>
        <v>0.19431155688228385</v>
      </c>
    </row>
    <row r="34" spans="1:84" ht="31.5">
      <c r="A34" s="1">
        <v>3109</v>
      </c>
      <c r="B34" s="1" t="s">
        <v>121</v>
      </c>
      <c r="C34" s="1" t="s">
        <v>91</v>
      </c>
      <c r="D34" s="1">
        <v>3109</v>
      </c>
      <c r="E34" s="1">
        <v>2025</v>
      </c>
      <c r="F34" s="1" t="s">
        <v>86</v>
      </c>
      <c r="G34" s="1">
        <v>5</v>
      </c>
      <c r="H34" s="1">
        <v>12</v>
      </c>
      <c r="I34" s="1" t="s">
        <v>87</v>
      </c>
      <c r="J34" s="6">
        <f t="shared" si="0"/>
        <v>365</v>
      </c>
      <c r="K34" s="2">
        <v>57188735</v>
      </c>
      <c r="L34" s="2">
        <v>61378205</v>
      </c>
      <c r="M34" s="2">
        <v>6462006</v>
      </c>
      <c r="N34" s="2">
        <v>110408654</v>
      </c>
      <c r="O34" s="2">
        <v>0</v>
      </c>
      <c r="P34" s="2">
        <v>0</v>
      </c>
      <c r="Q34" s="2">
        <v>51963663</v>
      </c>
      <c r="R34" s="39">
        <v>287401263</v>
      </c>
      <c r="S34" s="2">
        <v>80305387</v>
      </c>
      <c r="T34" s="2">
        <v>11206329</v>
      </c>
      <c r="U34" s="2">
        <v>0</v>
      </c>
      <c r="V34" s="2">
        <v>0</v>
      </c>
      <c r="W34" s="2">
        <v>1132130841</v>
      </c>
      <c r="X34" s="2">
        <v>619923423</v>
      </c>
      <c r="Y34" s="39">
        <v>512207418</v>
      </c>
      <c r="Z34" s="2">
        <v>588720599</v>
      </c>
      <c r="AA34" s="39">
        <v>1192439733</v>
      </c>
      <c r="AB34" s="39">
        <v>1479840996</v>
      </c>
      <c r="AC34" s="2">
        <v>16037740</v>
      </c>
      <c r="AD34" s="2">
        <v>11312814</v>
      </c>
      <c r="AE34" s="2">
        <v>0</v>
      </c>
      <c r="AF34" s="2">
        <v>174895921</v>
      </c>
      <c r="AG34" s="39">
        <v>202246475</v>
      </c>
      <c r="AH34" s="2">
        <v>111512035</v>
      </c>
      <c r="AI34" s="2">
        <v>0</v>
      </c>
      <c r="AJ34" s="2">
        <v>87644208</v>
      </c>
      <c r="AK34" s="39">
        <v>199156243</v>
      </c>
      <c r="AL34" s="39">
        <v>401402718</v>
      </c>
      <c r="AM34" s="2">
        <v>992219754</v>
      </c>
      <c r="AN34" s="2">
        <v>86218524</v>
      </c>
      <c r="AO34" s="2">
        <v>0</v>
      </c>
      <c r="AP34" s="39">
        <v>1078438278</v>
      </c>
      <c r="AQ34" s="39">
        <v>1479840996</v>
      </c>
      <c r="AR34" s="2">
        <v>1122218935</v>
      </c>
      <c r="AS34" s="2">
        <v>0</v>
      </c>
      <c r="AT34" s="2">
        <v>92066052</v>
      </c>
      <c r="AU34" s="2">
        <v>5000000</v>
      </c>
      <c r="AV34" s="2">
        <v>0</v>
      </c>
      <c r="AW34" s="2">
        <v>1756538</v>
      </c>
      <c r="AX34" s="39">
        <v>1221041525</v>
      </c>
      <c r="AY34" s="2">
        <v>12998964</v>
      </c>
      <c r="AZ34" s="2">
        <v>5001390</v>
      </c>
      <c r="BA34" s="2"/>
      <c r="BB34" s="2">
        <v>42042919</v>
      </c>
      <c r="BC34" s="2">
        <v>0</v>
      </c>
      <c r="BD34" s="39">
        <v>60043273</v>
      </c>
      <c r="BE34" s="39">
        <v>1281084798</v>
      </c>
      <c r="BF34" s="2">
        <v>733625285</v>
      </c>
      <c r="BG34" s="2">
        <v>0</v>
      </c>
      <c r="BH34" s="2">
        <v>42135268</v>
      </c>
      <c r="BI34" s="2">
        <v>1331238</v>
      </c>
      <c r="BJ34" s="2">
        <v>18038342</v>
      </c>
      <c r="BK34" s="2">
        <v>412892304</v>
      </c>
      <c r="BL34" s="2">
        <v>0</v>
      </c>
      <c r="BM34" s="39">
        <v>1208022437</v>
      </c>
      <c r="BN34" s="39">
        <v>73062361</v>
      </c>
      <c r="BO34" s="2">
        <v>0</v>
      </c>
      <c r="BP34" s="2">
        <v>16614940</v>
      </c>
      <c r="BQ34" s="2">
        <v>89677301</v>
      </c>
      <c r="BR34" s="2">
        <v>0</v>
      </c>
      <c r="BS34" s="2">
        <v>0</v>
      </c>
      <c r="BT34" s="39">
        <v>89677301</v>
      </c>
      <c r="BU34" s="24">
        <f t="shared" si="1"/>
        <v>1.0162549754961654E-2</v>
      </c>
      <c r="BV34" s="24">
        <f t="shared" si="2"/>
        <v>4.6869085554475526E-2</v>
      </c>
      <c r="BW34" s="24">
        <f t="shared" si="3"/>
        <v>5.7031635309437181E-2</v>
      </c>
      <c r="BX34" s="25">
        <f t="shared" si="4"/>
        <v>35.910246613331289</v>
      </c>
      <c r="BY34" s="25">
        <f t="shared" si="5"/>
        <v>59.843228143758431</v>
      </c>
      <c r="BZ34" s="26">
        <f t="shared" si="6"/>
        <v>1.4210446090593174</v>
      </c>
      <c r="CA34" s="25">
        <v>203</v>
      </c>
      <c r="CB34" s="25">
        <f t="shared" si="7"/>
        <v>14.7126968078143</v>
      </c>
      <c r="CC34" s="23">
        <f t="shared" si="8"/>
        <v>0.36715379927065561</v>
      </c>
      <c r="CD34" s="26">
        <f t="shared" si="9"/>
        <v>6.7090226609763679</v>
      </c>
      <c r="CE34" s="24">
        <f t="shared" si="10"/>
        <v>0.67049078697100783</v>
      </c>
      <c r="CF34" s="24">
        <f t="shared" si="11"/>
        <v>0.10103182323038083</v>
      </c>
    </row>
    <row r="35" spans="1:84" ht="31.5">
      <c r="A35" s="1">
        <v>39</v>
      </c>
      <c r="B35" s="1" t="s">
        <v>122</v>
      </c>
      <c r="C35" s="1" t="s">
        <v>85</v>
      </c>
      <c r="D35" s="1">
        <v>3109</v>
      </c>
      <c r="E35" s="1">
        <v>2025</v>
      </c>
      <c r="F35" s="1" t="s">
        <v>86</v>
      </c>
      <c r="G35" s="1">
        <v>5</v>
      </c>
      <c r="H35" s="1">
        <v>12</v>
      </c>
      <c r="I35" s="1" t="s">
        <v>87</v>
      </c>
      <c r="J35" s="6">
        <f t="shared" si="0"/>
        <v>365</v>
      </c>
      <c r="K35" s="2">
        <v>35723264</v>
      </c>
      <c r="L35" s="2">
        <v>5878980</v>
      </c>
      <c r="M35" s="2">
        <v>0</v>
      </c>
      <c r="N35" s="2">
        <v>75524035</v>
      </c>
      <c r="O35" s="2">
        <v>34172622</v>
      </c>
      <c r="P35" s="2">
        <v>0</v>
      </c>
      <c r="Q35" s="2">
        <v>18074295</v>
      </c>
      <c r="R35" s="39">
        <v>169373196</v>
      </c>
      <c r="S35" s="2">
        <v>42766813</v>
      </c>
      <c r="T35" s="2">
        <v>0</v>
      </c>
      <c r="U35" s="2">
        <v>0</v>
      </c>
      <c r="V35" s="2">
        <v>0</v>
      </c>
      <c r="W35" s="2">
        <v>718946987</v>
      </c>
      <c r="X35" s="2">
        <v>357358659</v>
      </c>
      <c r="Y35" s="39">
        <v>361588328</v>
      </c>
      <c r="Z35" s="2">
        <v>255459464</v>
      </c>
      <c r="AA35" s="39">
        <v>659814605</v>
      </c>
      <c r="AB35" s="39">
        <v>829187801</v>
      </c>
      <c r="AC35" s="2">
        <v>13649333</v>
      </c>
      <c r="AD35" s="2">
        <v>8726948</v>
      </c>
      <c r="AE35" s="2">
        <v>3912941</v>
      </c>
      <c r="AF35" s="2">
        <v>54899707</v>
      </c>
      <c r="AG35" s="39">
        <v>81188929</v>
      </c>
      <c r="AH35" s="2">
        <v>97599242</v>
      </c>
      <c r="AI35" s="2">
        <v>0</v>
      </c>
      <c r="AJ35" s="2">
        <v>5598552</v>
      </c>
      <c r="AK35" s="39">
        <v>103197794</v>
      </c>
      <c r="AL35" s="39">
        <v>184386723</v>
      </c>
      <c r="AM35" s="2">
        <v>602027020</v>
      </c>
      <c r="AN35" s="2">
        <v>42774058</v>
      </c>
      <c r="AO35" s="2">
        <v>0</v>
      </c>
      <c r="AP35" s="39">
        <v>644801078</v>
      </c>
      <c r="AQ35" s="39">
        <v>829187801</v>
      </c>
      <c r="AR35" s="2">
        <v>749389724</v>
      </c>
      <c r="AS35" s="2">
        <v>0</v>
      </c>
      <c r="AT35" s="2">
        <v>8707450</v>
      </c>
      <c r="AU35" s="2">
        <v>5000000</v>
      </c>
      <c r="AV35" s="2">
        <v>0</v>
      </c>
      <c r="AW35" s="2">
        <v>173585</v>
      </c>
      <c r="AX35" s="39">
        <v>763270759</v>
      </c>
      <c r="AY35" s="2">
        <v>5517459</v>
      </c>
      <c r="AZ35" s="2">
        <v>1162621</v>
      </c>
      <c r="BA35" s="2"/>
      <c r="BB35" s="2">
        <v>18946938</v>
      </c>
      <c r="BC35" s="2">
        <v>0</v>
      </c>
      <c r="BD35" s="39">
        <v>25627018</v>
      </c>
      <c r="BE35" s="39">
        <v>788897777</v>
      </c>
      <c r="BF35" s="2">
        <v>365743942</v>
      </c>
      <c r="BG35" s="2">
        <v>0</v>
      </c>
      <c r="BH35" s="2">
        <v>21253260</v>
      </c>
      <c r="BI35" s="2">
        <v>853928</v>
      </c>
      <c r="BJ35" s="2">
        <v>14480211</v>
      </c>
      <c r="BK35" s="2">
        <v>299956457</v>
      </c>
      <c r="BL35" s="2">
        <v>0</v>
      </c>
      <c r="BM35" s="39">
        <v>702287798</v>
      </c>
      <c r="BN35" s="39">
        <v>86609979</v>
      </c>
      <c r="BO35" s="2">
        <v>-33849437</v>
      </c>
      <c r="BP35" s="2">
        <v>16264343</v>
      </c>
      <c r="BQ35" s="2">
        <v>69024885</v>
      </c>
      <c r="BR35" s="2">
        <v>0</v>
      </c>
      <c r="BS35" s="2">
        <v>0</v>
      </c>
      <c r="BT35" s="39">
        <v>69024885</v>
      </c>
      <c r="BU35" s="20">
        <f t="shared" si="1"/>
        <v>7.7301474003266202E-2</v>
      </c>
      <c r="BV35" s="20">
        <f t="shared" si="2"/>
        <v>3.2484586402884492E-2</v>
      </c>
      <c r="BW35" s="20">
        <f t="shared" si="3"/>
        <v>0.1097860604061507</v>
      </c>
      <c r="BX35" s="21">
        <f t="shared" si="4"/>
        <v>36.784962339568992</v>
      </c>
      <c r="BY35" s="21">
        <f t="shared" si="5"/>
        <v>38.884706026830138</v>
      </c>
      <c r="BZ35" s="22">
        <f t="shared" si="6"/>
        <v>2.0861612301844752</v>
      </c>
      <c r="CA35" s="21"/>
      <c r="CB35" s="21">
        <f t="shared" si="7"/>
        <v>16.814298559373949</v>
      </c>
      <c r="CC35" s="23">
        <f t="shared" si="8"/>
        <v>0.60330187616271325</v>
      </c>
      <c r="CD35" s="22">
        <f t="shared" si="9"/>
        <v>7.4960498194164744</v>
      </c>
      <c r="CE35" s="20">
        <f t="shared" si="10"/>
        <v>0.72604423180605859</v>
      </c>
      <c r="CF35" s="20">
        <f t="shared" si="11"/>
        <v>0.1395019702676627</v>
      </c>
    </row>
    <row r="36" spans="1:84" ht="31.5">
      <c r="A36" s="3">
        <v>9323</v>
      </c>
      <c r="B36" s="3" t="s">
        <v>123</v>
      </c>
      <c r="C36" s="3" t="s">
        <v>94</v>
      </c>
      <c r="D36" s="3">
        <v>3791</v>
      </c>
      <c r="E36" s="3">
        <v>2025</v>
      </c>
      <c r="F36" s="3" t="s">
        <v>86</v>
      </c>
      <c r="G36" s="3">
        <v>5</v>
      </c>
      <c r="H36" s="3">
        <v>12</v>
      </c>
      <c r="I36" s="3" t="s">
        <v>87</v>
      </c>
      <c r="J36" s="6">
        <f t="shared" si="0"/>
        <v>365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39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39">
        <v>0</v>
      </c>
      <c r="Z36" s="4">
        <v>0</v>
      </c>
      <c r="AA36" s="39">
        <v>0</v>
      </c>
      <c r="AB36" s="39">
        <v>0</v>
      </c>
      <c r="AC36" s="4">
        <v>0</v>
      </c>
      <c r="AD36" s="4">
        <v>0</v>
      </c>
      <c r="AE36" s="4">
        <v>0</v>
      </c>
      <c r="AF36" s="4">
        <v>0</v>
      </c>
      <c r="AG36" s="39">
        <v>0</v>
      </c>
      <c r="AH36" s="4">
        <v>0</v>
      </c>
      <c r="AI36" s="4">
        <v>0</v>
      </c>
      <c r="AJ36" s="4">
        <v>0</v>
      </c>
      <c r="AK36" s="39">
        <v>0</v>
      </c>
      <c r="AL36" s="39">
        <v>0</v>
      </c>
      <c r="AM36" s="4">
        <v>0</v>
      </c>
      <c r="AN36" s="4">
        <v>0</v>
      </c>
      <c r="AO36" s="4">
        <v>0</v>
      </c>
      <c r="AP36" s="39">
        <v>0</v>
      </c>
      <c r="AQ36" s="39">
        <v>0</v>
      </c>
      <c r="AR36" s="4">
        <v>66168000</v>
      </c>
      <c r="AS36" s="4">
        <v>0</v>
      </c>
      <c r="AT36" s="4">
        <v>18606000</v>
      </c>
      <c r="AU36" s="4">
        <v>0</v>
      </c>
      <c r="AV36" s="4">
        <v>0</v>
      </c>
      <c r="AW36" s="4">
        <v>0</v>
      </c>
      <c r="AX36" s="39">
        <v>84774000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39">
        <v>0</v>
      </c>
      <c r="BE36" s="39">
        <v>84774000</v>
      </c>
      <c r="BF36" s="4">
        <v>81180000</v>
      </c>
      <c r="BG36" s="4">
        <v>0</v>
      </c>
      <c r="BH36" s="4">
        <v>188000</v>
      </c>
      <c r="BI36" s="4">
        <v>0</v>
      </c>
      <c r="BJ36" s="4">
        <v>0</v>
      </c>
      <c r="BK36" s="4">
        <v>27132000</v>
      </c>
      <c r="BL36" s="4">
        <v>0</v>
      </c>
      <c r="BM36" s="39">
        <v>108500000</v>
      </c>
      <c r="BN36" s="39">
        <v>-23726000</v>
      </c>
      <c r="BO36" s="4">
        <v>18627000</v>
      </c>
      <c r="BP36" s="4">
        <v>0</v>
      </c>
      <c r="BQ36" s="4">
        <v>-5099000</v>
      </c>
      <c r="BR36" s="4">
        <v>0</v>
      </c>
      <c r="BS36" s="4">
        <v>0</v>
      </c>
      <c r="BT36" s="39">
        <v>-5099000</v>
      </c>
      <c r="BU36" s="24">
        <f t="shared" si="1"/>
        <v>-0.279873546134428</v>
      </c>
      <c r="BV36" s="24">
        <f t="shared" si="2"/>
        <v>0</v>
      </c>
      <c r="BW36" s="24">
        <f t="shared" si="3"/>
        <v>-0.279873546134428</v>
      </c>
      <c r="BX36" s="25">
        <f t="shared" si="4"/>
        <v>0</v>
      </c>
      <c r="BY36" s="25">
        <f t="shared" si="5"/>
        <v>0</v>
      </c>
      <c r="BZ36" s="26" t="e">
        <f t="shared" si="6"/>
        <v>#DIV/0!</v>
      </c>
      <c r="CA36" s="25"/>
      <c r="CB36" s="25" t="str">
        <f t="shared" si="7"/>
        <v>-</v>
      </c>
      <c r="CC36" s="23" t="e">
        <f t="shared" si="8"/>
        <v>#DIV/0!</v>
      </c>
      <c r="CD36" s="26" t="e">
        <f t="shared" si="9"/>
        <v>#DIV/0!</v>
      </c>
      <c r="CE36" s="24" t="e">
        <f t="shared" si="10"/>
        <v>#DIV/0!</v>
      </c>
      <c r="CF36" s="24" t="e">
        <f t="shared" si="11"/>
        <v>#DIV/0!</v>
      </c>
    </row>
    <row r="37" spans="1:84" ht="31.5">
      <c r="A37" s="3">
        <v>14420</v>
      </c>
      <c r="B37" s="3" t="s">
        <v>124</v>
      </c>
      <c r="C37" s="3" t="s">
        <v>94</v>
      </c>
      <c r="D37" s="3">
        <v>12775</v>
      </c>
      <c r="E37" s="3">
        <v>2025</v>
      </c>
      <c r="F37" s="3" t="s">
        <v>86</v>
      </c>
      <c r="G37" s="3">
        <v>5</v>
      </c>
      <c r="H37" s="3">
        <v>12</v>
      </c>
      <c r="I37" s="3" t="s">
        <v>87</v>
      </c>
      <c r="J37" s="6">
        <f t="shared" si="0"/>
        <v>365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39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39">
        <v>0</v>
      </c>
      <c r="Z37" s="4">
        <v>0</v>
      </c>
      <c r="AA37" s="39">
        <v>0</v>
      </c>
      <c r="AB37" s="39">
        <v>0</v>
      </c>
      <c r="AC37" s="4">
        <v>0</v>
      </c>
      <c r="AD37" s="4">
        <v>0</v>
      </c>
      <c r="AE37" s="4">
        <v>0</v>
      </c>
      <c r="AF37" s="4">
        <v>0</v>
      </c>
      <c r="AG37" s="39">
        <v>0</v>
      </c>
      <c r="AH37" s="4">
        <v>0</v>
      </c>
      <c r="AI37" s="4">
        <v>0</v>
      </c>
      <c r="AJ37" s="4">
        <v>0</v>
      </c>
      <c r="AK37" s="39">
        <v>0</v>
      </c>
      <c r="AL37" s="39">
        <v>0</v>
      </c>
      <c r="AM37" s="4">
        <v>0</v>
      </c>
      <c r="AN37" s="4">
        <v>0</v>
      </c>
      <c r="AO37" s="4">
        <v>0</v>
      </c>
      <c r="AP37" s="39">
        <v>0</v>
      </c>
      <c r="AQ37" s="39">
        <v>0</v>
      </c>
      <c r="AR37" s="4">
        <v>73482000</v>
      </c>
      <c r="AS37" s="4">
        <v>0</v>
      </c>
      <c r="AT37" s="4">
        <v>16788000</v>
      </c>
      <c r="AU37" s="4">
        <v>0</v>
      </c>
      <c r="AV37" s="4">
        <v>0</v>
      </c>
      <c r="AW37" s="4">
        <v>0</v>
      </c>
      <c r="AX37" s="39">
        <v>90270000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39">
        <v>0</v>
      </c>
      <c r="BE37" s="39">
        <v>90270000</v>
      </c>
      <c r="BF37" s="4">
        <v>79855000</v>
      </c>
      <c r="BG37" s="4">
        <v>0</v>
      </c>
      <c r="BH37" s="4">
        <v>476000</v>
      </c>
      <c r="BI37" s="4">
        <v>0</v>
      </c>
      <c r="BJ37" s="4">
        <v>0</v>
      </c>
      <c r="BK37" s="4">
        <v>33980000</v>
      </c>
      <c r="BL37" s="4">
        <v>0</v>
      </c>
      <c r="BM37" s="39">
        <v>114311000</v>
      </c>
      <c r="BN37" s="39">
        <v>-24041000</v>
      </c>
      <c r="BO37" s="4">
        <v>3379000</v>
      </c>
      <c r="BP37" s="4">
        <v>0</v>
      </c>
      <c r="BQ37" s="4">
        <v>-20662000</v>
      </c>
      <c r="BR37" s="4">
        <v>0</v>
      </c>
      <c r="BS37" s="4">
        <v>0</v>
      </c>
      <c r="BT37" s="39">
        <v>-20662000</v>
      </c>
      <c r="BU37" s="20">
        <f t="shared" si="1"/>
        <v>-0.26632325246482774</v>
      </c>
      <c r="BV37" s="20">
        <f t="shared" si="2"/>
        <v>0</v>
      </c>
      <c r="BW37" s="20">
        <f t="shared" si="3"/>
        <v>-0.26632325246482774</v>
      </c>
      <c r="BX37" s="21">
        <f t="shared" si="4"/>
        <v>0</v>
      </c>
      <c r="BY37" s="21">
        <f t="shared" si="5"/>
        <v>0</v>
      </c>
      <c r="BZ37" s="22" t="e">
        <f t="shared" si="6"/>
        <v>#DIV/0!</v>
      </c>
      <c r="CA37" s="21"/>
      <c r="CB37" s="21" t="str">
        <f t="shared" si="7"/>
        <v>-</v>
      </c>
      <c r="CC37" s="23" t="e">
        <f t="shared" si="8"/>
        <v>#DIV/0!</v>
      </c>
      <c r="CD37" s="22" t="e">
        <f t="shared" si="9"/>
        <v>#DIV/0!</v>
      </c>
      <c r="CE37" s="20" t="e">
        <f t="shared" si="10"/>
        <v>#DIV/0!</v>
      </c>
      <c r="CF37" s="20" t="e">
        <f t="shared" si="11"/>
        <v>#DIV/0!</v>
      </c>
    </row>
    <row r="38" spans="1:84" ht="31.5">
      <c r="A38" s="1">
        <v>13120</v>
      </c>
      <c r="B38" s="1" t="s">
        <v>125</v>
      </c>
      <c r="C38" s="1" t="s">
        <v>94</v>
      </c>
      <c r="D38" s="1">
        <v>12759</v>
      </c>
      <c r="E38" s="1">
        <v>2025</v>
      </c>
      <c r="F38" s="1" t="s">
        <v>86</v>
      </c>
      <c r="G38" s="1">
        <v>5</v>
      </c>
      <c r="H38" s="1">
        <v>12</v>
      </c>
      <c r="I38" s="1" t="s">
        <v>87</v>
      </c>
      <c r="J38" s="6">
        <f t="shared" si="0"/>
        <v>365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39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39">
        <v>0</v>
      </c>
      <c r="Z38" s="2">
        <v>0</v>
      </c>
      <c r="AA38" s="39">
        <v>0</v>
      </c>
      <c r="AB38" s="39">
        <v>0</v>
      </c>
      <c r="AC38" s="2">
        <v>0</v>
      </c>
      <c r="AD38" s="2">
        <v>0</v>
      </c>
      <c r="AE38" s="2">
        <v>0</v>
      </c>
      <c r="AF38" s="2">
        <v>0</v>
      </c>
      <c r="AG38" s="39">
        <v>0</v>
      </c>
      <c r="AH38" s="2">
        <v>0</v>
      </c>
      <c r="AI38" s="2">
        <v>0</v>
      </c>
      <c r="AJ38" s="2">
        <v>0</v>
      </c>
      <c r="AK38" s="39">
        <v>0</v>
      </c>
      <c r="AL38" s="39">
        <v>0</v>
      </c>
      <c r="AM38" s="2">
        <v>0</v>
      </c>
      <c r="AN38" s="2">
        <v>0</v>
      </c>
      <c r="AO38" s="2">
        <v>0</v>
      </c>
      <c r="AP38" s="39">
        <v>0</v>
      </c>
      <c r="AQ38" s="39">
        <v>0</v>
      </c>
      <c r="AR38" s="2">
        <v>96496338</v>
      </c>
      <c r="AS38" s="2">
        <v>0</v>
      </c>
      <c r="AT38" s="2">
        <v>10893900</v>
      </c>
      <c r="AU38" s="2">
        <v>0</v>
      </c>
      <c r="AV38" s="2">
        <v>0</v>
      </c>
      <c r="AW38" s="2">
        <v>0</v>
      </c>
      <c r="AX38" s="39">
        <v>107390238</v>
      </c>
      <c r="AY38" s="2">
        <v>0</v>
      </c>
      <c r="AZ38" s="2">
        <v>0</v>
      </c>
      <c r="BA38" s="2">
        <v>-1825</v>
      </c>
      <c r="BB38" s="2">
        <v>-200220</v>
      </c>
      <c r="BC38" s="2">
        <v>0</v>
      </c>
      <c r="BD38" s="39">
        <v>-202045</v>
      </c>
      <c r="BE38" s="39">
        <v>107188193</v>
      </c>
      <c r="BF38" s="2">
        <v>84284261</v>
      </c>
      <c r="BG38" s="2">
        <v>0</v>
      </c>
      <c r="BH38" s="2">
        <v>2484751</v>
      </c>
      <c r="BI38" s="2">
        <v>1521468</v>
      </c>
      <c r="BJ38" s="2">
        <v>0</v>
      </c>
      <c r="BK38" s="2">
        <v>37283504</v>
      </c>
      <c r="BL38" s="2">
        <v>0</v>
      </c>
      <c r="BM38" s="39">
        <v>125573984</v>
      </c>
      <c r="BN38" s="39">
        <v>-18385791</v>
      </c>
      <c r="BO38" s="2">
        <v>0</v>
      </c>
      <c r="BP38" s="2">
        <v>0</v>
      </c>
      <c r="BQ38" s="2">
        <v>-18385791</v>
      </c>
      <c r="BR38" s="2">
        <v>0</v>
      </c>
      <c r="BS38" s="2">
        <v>0</v>
      </c>
      <c r="BT38" s="39">
        <v>-18385791</v>
      </c>
      <c r="BU38" s="24">
        <f t="shared" si="1"/>
        <v>-0.16964318075592524</v>
      </c>
      <c r="BV38" s="24">
        <f t="shared" si="2"/>
        <v>-1.8849557432132475E-3</v>
      </c>
      <c r="BW38" s="24">
        <f t="shared" si="3"/>
        <v>-0.17152813649913848</v>
      </c>
      <c r="BX38" s="25">
        <f t="shared" si="4"/>
        <v>0</v>
      </c>
      <c r="BY38" s="25">
        <f t="shared" si="5"/>
        <v>0</v>
      </c>
      <c r="BZ38" s="26" t="e">
        <f t="shared" si="6"/>
        <v>#DIV/0!</v>
      </c>
      <c r="CA38" s="25"/>
      <c r="CB38" s="25" t="str">
        <f t="shared" si="7"/>
        <v>-</v>
      </c>
      <c r="CC38" s="23" t="e">
        <f t="shared" si="8"/>
        <v>#DIV/0!</v>
      </c>
      <c r="CD38" s="26">
        <f t="shared" si="9"/>
        <v>-9.4499174481487618</v>
      </c>
      <c r="CE38" s="24" t="e">
        <f t="shared" si="10"/>
        <v>#DIV/0!</v>
      </c>
      <c r="CF38" s="24" t="e">
        <f t="shared" si="11"/>
        <v>#DIV/0!</v>
      </c>
    </row>
    <row r="39" spans="1:84" ht="31.5">
      <c r="A39" s="1">
        <v>13118</v>
      </c>
      <c r="B39" s="1" t="s">
        <v>126</v>
      </c>
      <c r="C39" s="1" t="s">
        <v>94</v>
      </c>
      <c r="D39" s="1">
        <v>13156</v>
      </c>
      <c r="E39" s="1">
        <v>2025</v>
      </c>
      <c r="F39" s="1" t="s">
        <v>86</v>
      </c>
      <c r="G39" s="1">
        <v>5</v>
      </c>
      <c r="H39" s="1">
        <v>12</v>
      </c>
      <c r="I39" s="1" t="s">
        <v>87</v>
      </c>
      <c r="J39" s="6">
        <f t="shared" si="0"/>
        <v>365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39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39">
        <v>0</v>
      </c>
      <c r="Z39" s="2">
        <v>0</v>
      </c>
      <c r="AA39" s="39">
        <v>0</v>
      </c>
      <c r="AB39" s="39">
        <v>0</v>
      </c>
      <c r="AC39" s="2">
        <v>0</v>
      </c>
      <c r="AD39" s="2">
        <v>0</v>
      </c>
      <c r="AE39" s="2">
        <v>0</v>
      </c>
      <c r="AF39" s="2">
        <v>0</v>
      </c>
      <c r="AG39" s="39">
        <v>0</v>
      </c>
      <c r="AH39" s="2">
        <v>0</v>
      </c>
      <c r="AI39" s="2">
        <v>0</v>
      </c>
      <c r="AJ39" s="2">
        <v>0</v>
      </c>
      <c r="AK39" s="39">
        <v>0</v>
      </c>
      <c r="AL39" s="39">
        <v>0</v>
      </c>
      <c r="AM39" s="2">
        <v>0</v>
      </c>
      <c r="AN39" s="2">
        <v>0</v>
      </c>
      <c r="AO39" s="2">
        <v>0</v>
      </c>
      <c r="AP39" s="39">
        <v>0</v>
      </c>
      <c r="AQ39" s="39">
        <v>0</v>
      </c>
      <c r="AR39" s="2">
        <v>14783000</v>
      </c>
      <c r="AS39" s="2">
        <v>0</v>
      </c>
      <c r="AT39" s="2">
        <v>6613000</v>
      </c>
      <c r="AU39" s="2">
        <v>0</v>
      </c>
      <c r="AV39" s="2">
        <v>0</v>
      </c>
      <c r="AW39" s="2">
        <v>0</v>
      </c>
      <c r="AX39" s="39">
        <v>21396000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39">
        <v>0</v>
      </c>
      <c r="BE39" s="39">
        <v>21396000</v>
      </c>
      <c r="BF39" s="2">
        <v>30678000</v>
      </c>
      <c r="BG39" s="2">
        <v>0</v>
      </c>
      <c r="BH39" s="2">
        <v>177000</v>
      </c>
      <c r="BI39" s="2">
        <v>0</v>
      </c>
      <c r="BJ39" s="2">
        <v>0</v>
      </c>
      <c r="BK39" s="2">
        <v>9148000</v>
      </c>
      <c r="BL39" s="2">
        <v>0</v>
      </c>
      <c r="BM39" s="39">
        <v>40003000</v>
      </c>
      <c r="BN39" s="39">
        <v>-18607000</v>
      </c>
      <c r="BO39" s="2">
        <v>0</v>
      </c>
      <c r="BP39" s="2">
        <v>21353000</v>
      </c>
      <c r="BQ39" s="2">
        <v>2746000</v>
      </c>
      <c r="BR39" s="2">
        <v>0</v>
      </c>
      <c r="BS39" s="2">
        <v>0</v>
      </c>
      <c r="BT39" s="39">
        <v>2746000</v>
      </c>
      <c r="BU39" s="20">
        <f t="shared" si="1"/>
        <v>-0.86964853243596929</v>
      </c>
      <c r="BV39" s="20">
        <f t="shared" si="2"/>
        <v>0</v>
      </c>
      <c r="BW39" s="20">
        <f t="shared" si="3"/>
        <v>-0.86964853243596929</v>
      </c>
      <c r="BX39" s="21">
        <f t="shared" si="4"/>
        <v>0</v>
      </c>
      <c r="BY39" s="21">
        <f t="shared" si="5"/>
        <v>0</v>
      </c>
      <c r="BZ39" s="22" t="e">
        <f t="shared" si="6"/>
        <v>#DIV/0!</v>
      </c>
      <c r="CA39" s="21"/>
      <c r="CB39" s="21" t="str">
        <f t="shared" si="7"/>
        <v>-</v>
      </c>
      <c r="CC39" s="23" t="e">
        <f t="shared" si="8"/>
        <v>#DIV/0!</v>
      </c>
      <c r="CD39" s="22" t="e">
        <f t="shared" si="9"/>
        <v>#DIV/0!</v>
      </c>
      <c r="CE39" s="20" t="e">
        <f t="shared" si="10"/>
        <v>#DIV/0!</v>
      </c>
      <c r="CF39" s="20" t="e">
        <f t="shared" si="11"/>
        <v>#DIV/0!</v>
      </c>
    </row>
    <row r="40" spans="1:84" ht="31.5">
      <c r="A40" s="3">
        <v>11761</v>
      </c>
      <c r="B40" s="3" t="s">
        <v>127</v>
      </c>
      <c r="C40" s="3" t="s">
        <v>94</v>
      </c>
      <c r="D40" s="3">
        <v>16665</v>
      </c>
      <c r="E40" s="3">
        <v>2025</v>
      </c>
      <c r="F40" s="3" t="s">
        <v>86</v>
      </c>
      <c r="G40" s="3">
        <v>5</v>
      </c>
      <c r="H40" s="3">
        <v>12</v>
      </c>
      <c r="I40" s="3" t="s">
        <v>87</v>
      </c>
      <c r="J40" s="6">
        <f t="shared" si="0"/>
        <v>365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39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39">
        <v>0</v>
      </c>
      <c r="Z40" s="4">
        <v>0</v>
      </c>
      <c r="AA40" s="39">
        <v>0</v>
      </c>
      <c r="AB40" s="39">
        <v>0</v>
      </c>
      <c r="AC40" s="4">
        <v>0</v>
      </c>
      <c r="AD40" s="4">
        <v>0</v>
      </c>
      <c r="AE40" s="4">
        <v>0</v>
      </c>
      <c r="AF40" s="4">
        <v>0</v>
      </c>
      <c r="AG40" s="39">
        <v>0</v>
      </c>
      <c r="AH40" s="4">
        <v>0</v>
      </c>
      <c r="AI40" s="4">
        <v>0</v>
      </c>
      <c r="AJ40" s="4">
        <v>0</v>
      </c>
      <c r="AK40" s="39">
        <v>0</v>
      </c>
      <c r="AL40" s="39">
        <v>0</v>
      </c>
      <c r="AM40" s="4">
        <v>0</v>
      </c>
      <c r="AN40" s="4">
        <v>0</v>
      </c>
      <c r="AO40" s="4">
        <v>0</v>
      </c>
      <c r="AP40" s="39">
        <v>0</v>
      </c>
      <c r="AQ40" s="39">
        <v>0</v>
      </c>
      <c r="AR40" s="4">
        <v>2590000</v>
      </c>
      <c r="AS40" s="4">
        <v>0</v>
      </c>
      <c r="AT40" s="4">
        <v>255000</v>
      </c>
      <c r="AU40" s="4">
        <v>0</v>
      </c>
      <c r="AV40" s="4">
        <v>0</v>
      </c>
      <c r="AW40" s="4">
        <v>0</v>
      </c>
      <c r="AX40" s="39">
        <v>2845000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39">
        <v>0</v>
      </c>
      <c r="BE40" s="39">
        <v>2845000</v>
      </c>
      <c r="BF40" s="4">
        <v>5981000</v>
      </c>
      <c r="BG40" s="4">
        <v>0</v>
      </c>
      <c r="BH40" s="4">
        <v>45000</v>
      </c>
      <c r="BI40" s="4">
        <v>0</v>
      </c>
      <c r="BJ40" s="4">
        <v>0</v>
      </c>
      <c r="BK40" s="4">
        <v>1330000</v>
      </c>
      <c r="BL40" s="4">
        <v>0</v>
      </c>
      <c r="BM40" s="39">
        <v>7356000</v>
      </c>
      <c r="BN40" s="39">
        <v>-4511000</v>
      </c>
      <c r="BO40" s="4">
        <v>0</v>
      </c>
      <c r="BP40" s="4">
        <v>0</v>
      </c>
      <c r="BQ40" s="4">
        <v>-4511000</v>
      </c>
      <c r="BR40" s="4">
        <v>0</v>
      </c>
      <c r="BS40" s="4">
        <v>0</v>
      </c>
      <c r="BT40" s="39">
        <v>-4511000</v>
      </c>
      <c r="BU40" s="24">
        <f t="shared" si="1"/>
        <v>-1.5855887521968366</v>
      </c>
      <c r="BV40" s="24">
        <f t="shared" si="2"/>
        <v>0</v>
      </c>
      <c r="BW40" s="24">
        <f t="shared" si="3"/>
        <v>-1.5855887521968366</v>
      </c>
      <c r="BX40" s="25">
        <f t="shared" si="4"/>
        <v>0</v>
      </c>
      <c r="BY40" s="25">
        <f t="shared" si="5"/>
        <v>0</v>
      </c>
      <c r="BZ40" s="26" t="e">
        <f t="shared" si="6"/>
        <v>#DIV/0!</v>
      </c>
      <c r="CA40" s="25"/>
      <c r="CB40" s="25" t="str">
        <f t="shared" si="7"/>
        <v>-</v>
      </c>
      <c r="CC40" s="23" t="e">
        <f t="shared" si="8"/>
        <v>#DIV/0!</v>
      </c>
      <c r="CD40" s="26" t="e">
        <f t="shared" si="9"/>
        <v>#DIV/0!</v>
      </c>
      <c r="CE40" s="24" t="e">
        <f t="shared" si="10"/>
        <v>#DIV/0!</v>
      </c>
      <c r="CF40" s="24" t="e">
        <f t="shared" si="11"/>
        <v>#DIV/0!</v>
      </c>
    </row>
    <row r="41" spans="1:84" ht="31.5">
      <c r="A41" s="3">
        <v>50</v>
      </c>
      <c r="B41" s="3" t="s">
        <v>128</v>
      </c>
      <c r="C41" s="3" t="s">
        <v>85</v>
      </c>
      <c r="D41" s="3">
        <v>3791</v>
      </c>
      <c r="E41" s="3">
        <v>2025</v>
      </c>
      <c r="F41" s="3" t="s">
        <v>86</v>
      </c>
      <c r="G41" s="3">
        <v>5</v>
      </c>
      <c r="H41" s="3">
        <v>12</v>
      </c>
      <c r="I41" s="3" t="s">
        <v>87</v>
      </c>
      <c r="J41" s="6">
        <f t="shared" si="0"/>
        <v>365</v>
      </c>
      <c r="K41" s="4">
        <v>-22875000</v>
      </c>
      <c r="L41" s="4">
        <v>-16649000</v>
      </c>
      <c r="M41" s="4">
        <v>6352000</v>
      </c>
      <c r="N41" s="4">
        <v>28406000</v>
      </c>
      <c r="O41" s="4">
        <v>19838000</v>
      </c>
      <c r="P41" s="4">
        <v>0</v>
      </c>
      <c r="Q41" s="4">
        <v>9913000</v>
      </c>
      <c r="R41" s="39">
        <v>24985000</v>
      </c>
      <c r="S41" s="4">
        <v>15723000</v>
      </c>
      <c r="T41" s="4">
        <v>821000</v>
      </c>
      <c r="U41" s="4">
        <v>0</v>
      </c>
      <c r="V41" s="4">
        <v>0</v>
      </c>
      <c r="W41" s="4">
        <v>229074000</v>
      </c>
      <c r="X41" s="4">
        <v>148984000</v>
      </c>
      <c r="Y41" s="39">
        <v>80090000</v>
      </c>
      <c r="Z41" s="4">
        <v>26614000</v>
      </c>
      <c r="AA41" s="39">
        <v>123248000</v>
      </c>
      <c r="AB41" s="39">
        <v>148233000</v>
      </c>
      <c r="AC41" s="4">
        <v>3669000</v>
      </c>
      <c r="AD41" s="4">
        <v>8525000</v>
      </c>
      <c r="AE41" s="4">
        <v>29690000</v>
      </c>
      <c r="AF41" s="4">
        <v>32676000</v>
      </c>
      <c r="AG41" s="39">
        <v>74560000</v>
      </c>
      <c r="AH41" s="4">
        <v>35066000</v>
      </c>
      <c r="AI41" s="4">
        <v>0</v>
      </c>
      <c r="AJ41" s="4">
        <v>20544000</v>
      </c>
      <c r="AK41" s="39">
        <v>55610000</v>
      </c>
      <c r="AL41" s="39">
        <v>130170000</v>
      </c>
      <c r="AM41" s="4">
        <v>-3071000</v>
      </c>
      <c r="AN41" s="4">
        <v>21134000</v>
      </c>
      <c r="AO41" s="4">
        <v>0</v>
      </c>
      <c r="AP41" s="39">
        <v>18063000</v>
      </c>
      <c r="AQ41" s="39">
        <v>148233000</v>
      </c>
      <c r="AR41" s="4">
        <v>298368000</v>
      </c>
      <c r="AS41" s="4">
        <v>0</v>
      </c>
      <c r="AT41" s="4">
        <v>5175000</v>
      </c>
      <c r="AU41" s="4">
        <v>0</v>
      </c>
      <c r="AV41" s="4">
        <v>0</v>
      </c>
      <c r="AW41" s="4">
        <v>0</v>
      </c>
      <c r="AX41" s="39">
        <v>303543000</v>
      </c>
      <c r="AY41" s="4">
        <v>307000</v>
      </c>
      <c r="AZ41" s="4">
        <v>-1561000</v>
      </c>
      <c r="BA41" s="4">
        <v>167000</v>
      </c>
      <c r="BB41" s="4">
        <v>0</v>
      </c>
      <c r="BC41" s="4">
        <v>-4448000</v>
      </c>
      <c r="BD41" s="39">
        <v>-5535000</v>
      </c>
      <c r="BE41" s="39">
        <v>298008000</v>
      </c>
      <c r="BF41" s="4">
        <v>133641000</v>
      </c>
      <c r="BG41" s="4">
        <v>0</v>
      </c>
      <c r="BH41" s="4">
        <v>10870000</v>
      </c>
      <c r="BI41" s="4">
        <v>1066000</v>
      </c>
      <c r="BJ41" s="4">
        <v>1413000</v>
      </c>
      <c r="BK41" s="4">
        <v>139757000</v>
      </c>
      <c r="BL41" s="4">
        <v>0</v>
      </c>
      <c r="BM41" s="39">
        <v>286747000</v>
      </c>
      <c r="BN41" s="39">
        <v>11261000</v>
      </c>
      <c r="BO41" s="4">
        <v>-17276000</v>
      </c>
      <c r="BP41" s="4">
        <v>46000</v>
      </c>
      <c r="BQ41" s="4">
        <v>-5969000</v>
      </c>
      <c r="BR41" s="4">
        <v>0</v>
      </c>
      <c r="BS41" s="4">
        <v>0</v>
      </c>
      <c r="BT41" s="39">
        <v>-5969000</v>
      </c>
      <c r="BU41" s="20">
        <f t="shared" si="1"/>
        <v>5.6360903063005022E-2</v>
      </c>
      <c r="BV41" s="20">
        <f t="shared" si="2"/>
        <v>-1.8573326890553275E-2</v>
      </c>
      <c r="BW41" s="20">
        <f t="shared" si="3"/>
        <v>3.7787576172451744E-2</v>
      </c>
      <c r="BX41" s="21">
        <f t="shared" si="4"/>
        <v>34.749671546546544</v>
      </c>
      <c r="BY41" s="21">
        <f t="shared" si="5"/>
        <v>87.706732991037484</v>
      </c>
      <c r="BZ41" s="22">
        <f t="shared" si="6"/>
        <v>0.33509924892703863</v>
      </c>
      <c r="CA41" s="21"/>
      <c r="CB41" s="21">
        <f t="shared" si="7"/>
        <v>13.705979760809567</v>
      </c>
      <c r="CC41" s="23">
        <f t="shared" si="8"/>
        <v>0.20035393063689272</v>
      </c>
      <c r="CD41" s="22">
        <f t="shared" si="9"/>
        <v>4.8637803590285111</v>
      </c>
      <c r="CE41" s="20">
        <f t="shared" si="10"/>
        <v>-2.0717384118246276E-2</v>
      </c>
      <c r="CF41" s="20">
        <f t="shared" si="11"/>
        <v>1.0959837474605407</v>
      </c>
    </row>
    <row r="42" spans="1:84" ht="31.5">
      <c r="A42" s="3">
        <v>51</v>
      </c>
      <c r="B42" s="3" t="s">
        <v>129</v>
      </c>
      <c r="C42" s="3" t="s">
        <v>85</v>
      </c>
      <c r="D42" s="3">
        <v>13155</v>
      </c>
      <c r="E42" s="3">
        <v>2025</v>
      </c>
      <c r="F42" s="3" t="s">
        <v>86</v>
      </c>
      <c r="G42" s="3">
        <v>5</v>
      </c>
      <c r="H42" s="3">
        <v>12</v>
      </c>
      <c r="I42" s="3" t="s">
        <v>87</v>
      </c>
      <c r="J42" s="6">
        <f t="shared" si="0"/>
        <v>365</v>
      </c>
      <c r="K42" s="4">
        <v>112580861.404</v>
      </c>
      <c r="L42" s="4">
        <v>0</v>
      </c>
      <c r="M42" s="4">
        <v>730900.04</v>
      </c>
      <c r="N42" s="4">
        <v>296328514.17400002</v>
      </c>
      <c r="O42" s="4">
        <v>0</v>
      </c>
      <c r="P42" s="4">
        <v>0</v>
      </c>
      <c r="Q42" s="4">
        <v>417563195.00999999</v>
      </c>
      <c r="R42" s="39">
        <v>827203470.62800002</v>
      </c>
      <c r="S42" s="4">
        <v>0</v>
      </c>
      <c r="T42" s="4">
        <v>45372605.18</v>
      </c>
      <c r="U42" s="4">
        <v>0</v>
      </c>
      <c r="V42" s="4">
        <v>0</v>
      </c>
      <c r="W42" s="4">
        <v>2383471357.2800002</v>
      </c>
      <c r="X42" s="4">
        <v>1294235552.0899999</v>
      </c>
      <c r="Y42" s="39">
        <v>1089235805.1900001</v>
      </c>
      <c r="Z42" s="4">
        <v>4023841416.5300002</v>
      </c>
      <c r="AA42" s="39">
        <v>5158449826.8999996</v>
      </c>
      <c r="AB42" s="39">
        <v>5985653297.5279999</v>
      </c>
      <c r="AC42" s="4">
        <v>7742735.7800000003</v>
      </c>
      <c r="AD42" s="4">
        <v>70494751.530000001</v>
      </c>
      <c r="AE42" s="4">
        <v>0</v>
      </c>
      <c r="AF42" s="4">
        <v>477854899.30800003</v>
      </c>
      <c r="AG42" s="39">
        <v>556092386.61800003</v>
      </c>
      <c r="AH42" s="4">
        <v>529798108.51999998</v>
      </c>
      <c r="AI42" s="4">
        <v>0</v>
      </c>
      <c r="AJ42" s="4">
        <v>422141704.83999997</v>
      </c>
      <c r="AK42" s="39">
        <v>951939813.36000001</v>
      </c>
      <c r="AL42" s="39">
        <v>1508032199.9779999</v>
      </c>
      <c r="AM42" s="4">
        <v>2362618000</v>
      </c>
      <c r="AN42" s="4">
        <v>1769600823.8789999</v>
      </c>
      <c r="AO42" s="4">
        <v>345402273</v>
      </c>
      <c r="AP42" s="39">
        <v>4477621096.8789997</v>
      </c>
      <c r="AQ42" s="39">
        <v>5985653296.8570004</v>
      </c>
      <c r="AR42" s="4">
        <v>3033648379.5100002</v>
      </c>
      <c r="AS42" s="4">
        <v>0</v>
      </c>
      <c r="AT42" s="4">
        <v>339052358.06</v>
      </c>
      <c r="AU42" s="4">
        <v>0</v>
      </c>
      <c r="AV42" s="4">
        <v>0</v>
      </c>
      <c r="AW42" s="4">
        <v>194545690.99000001</v>
      </c>
      <c r="AX42" s="39">
        <v>3567246428.5599999</v>
      </c>
      <c r="AY42" s="4">
        <v>6447838.8899999997</v>
      </c>
      <c r="AZ42" s="4">
        <v>372210700.26999998</v>
      </c>
      <c r="BA42" s="4">
        <v>128244602.62</v>
      </c>
      <c r="BB42" s="4">
        <v>101924390.95999999</v>
      </c>
      <c r="BC42" s="4">
        <v>0</v>
      </c>
      <c r="BD42" s="39">
        <v>608827532.74000001</v>
      </c>
      <c r="BE42" s="39">
        <v>4176073961.3000002</v>
      </c>
      <c r="BF42" s="4">
        <v>1212183858.97</v>
      </c>
      <c r="BG42" s="4">
        <v>0</v>
      </c>
      <c r="BH42" s="4">
        <v>99074640.209999993</v>
      </c>
      <c r="BI42" s="4">
        <v>17469439.390000001</v>
      </c>
      <c r="BJ42" s="4">
        <v>20795017</v>
      </c>
      <c r="BK42" s="4">
        <v>2491074837.8200002</v>
      </c>
      <c r="BL42" s="4">
        <v>0</v>
      </c>
      <c r="BM42" s="39">
        <v>3840597793.3899999</v>
      </c>
      <c r="BN42" s="39">
        <v>335476167.90999901</v>
      </c>
      <c r="BO42" s="4">
        <v>0</v>
      </c>
      <c r="BP42" s="4">
        <v>26042864.489999902</v>
      </c>
      <c r="BQ42" s="4">
        <v>361519032.39999902</v>
      </c>
      <c r="BR42" s="4">
        <v>-59494</v>
      </c>
      <c r="BS42" s="4">
        <v>0</v>
      </c>
      <c r="BT42" s="39">
        <v>361459538.39999902</v>
      </c>
      <c r="BU42" s="24">
        <f t="shared" si="1"/>
        <v>-6.5456543002630735E-2</v>
      </c>
      <c r="BV42" s="24">
        <f t="shared" si="2"/>
        <v>0.14578945161940421</v>
      </c>
      <c r="BW42" s="24">
        <f t="shared" si="3"/>
        <v>8.033290861677321E-2</v>
      </c>
      <c r="BX42" s="25">
        <f t="shared" si="4"/>
        <v>35.653409407645384</v>
      </c>
      <c r="BY42" s="25">
        <f t="shared" si="5"/>
        <v>47.594140801674477</v>
      </c>
      <c r="BZ42" s="26">
        <f t="shared" si="6"/>
        <v>1.4875288540791263</v>
      </c>
      <c r="CA42" s="25"/>
      <c r="CB42" s="25">
        <f t="shared" si="7"/>
        <v>13.063237467698293</v>
      </c>
      <c r="CC42" s="23">
        <f t="shared" si="8"/>
        <v>0.28207835584846164</v>
      </c>
      <c r="CD42" s="26">
        <f t="shared" si="9"/>
        <v>12.842035354222828</v>
      </c>
      <c r="CE42" s="24">
        <f t="shared" si="10"/>
        <v>0.39471347279264096</v>
      </c>
      <c r="CF42" s="24">
        <f t="shared" si="11"/>
        <v>0.18316801201577065</v>
      </c>
    </row>
    <row r="43" spans="1:84" ht="31.5">
      <c r="A43" s="1">
        <v>13155</v>
      </c>
      <c r="B43" s="1" t="s">
        <v>130</v>
      </c>
      <c r="C43" s="1" t="s">
        <v>91</v>
      </c>
      <c r="D43" s="1">
        <v>13155</v>
      </c>
      <c r="E43" s="1">
        <v>2025</v>
      </c>
      <c r="F43" s="1" t="s">
        <v>86</v>
      </c>
      <c r="G43" s="1">
        <v>5</v>
      </c>
      <c r="H43" s="1">
        <v>12</v>
      </c>
      <c r="I43" s="1" t="s">
        <v>87</v>
      </c>
      <c r="J43" s="6">
        <f t="shared" si="0"/>
        <v>365</v>
      </c>
      <c r="K43" s="2">
        <v>121275037.714</v>
      </c>
      <c r="L43" s="2">
        <v>0</v>
      </c>
      <c r="M43" s="2">
        <v>730900.04</v>
      </c>
      <c r="N43" s="2">
        <v>296328514.17400002</v>
      </c>
      <c r="O43" s="2">
        <v>0</v>
      </c>
      <c r="P43" s="2">
        <v>0</v>
      </c>
      <c r="Q43" s="2">
        <v>415263261.94</v>
      </c>
      <c r="R43" s="39">
        <v>833597713.86800003</v>
      </c>
      <c r="S43" s="2">
        <v>0</v>
      </c>
      <c r="T43" s="2">
        <v>45372605.18</v>
      </c>
      <c r="U43" s="2">
        <v>0</v>
      </c>
      <c r="V43" s="2">
        <v>0</v>
      </c>
      <c r="W43" s="2">
        <v>2383471357.2800002</v>
      </c>
      <c r="X43" s="2">
        <v>1294235552.0899999</v>
      </c>
      <c r="Y43" s="39">
        <v>1089235805.1900001</v>
      </c>
      <c r="Z43" s="2">
        <v>4025869651.5300002</v>
      </c>
      <c r="AA43" s="39">
        <v>5160478061.8999996</v>
      </c>
      <c r="AB43" s="39">
        <v>5994075775.7679996</v>
      </c>
      <c r="AC43" s="2">
        <v>7742735.7800000003</v>
      </c>
      <c r="AD43" s="2">
        <v>70494751.530000001</v>
      </c>
      <c r="AE43" s="2">
        <v>0</v>
      </c>
      <c r="AF43" s="2">
        <v>478743222.30800003</v>
      </c>
      <c r="AG43" s="39">
        <v>556980709.61800003</v>
      </c>
      <c r="AH43" s="2">
        <v>529798108.51999998</v>
      </c>
      <c r="AI43" s="2">
        <v>0</v>
      </c>
      <c r="AJ43" s="2">
        <v>422141704.83999997</v>
      </c>
      <c r="AK43" s="39">
        <v>951939813.36000001</v>
      </c>
      <c r="AL43" s="39">
        <v>1508920522.9779999</v>
      </c>
      <c r="AM43" s="2">
        <v>2370153000</v>
      </c>
      <c r="AN43" s="2">
        <v>1769600823.8789999</v>
      </c>
      <c r="AO43" s="2">
        <v>345401429</v>
      </c>
      <c r="AP43" s="39">
        <v>4485155252.8789997</v>
      </c>
      <c r="AQ43" s="39">
        <v>5994075775.8570004</v>
      </c>
      <c r="AR43" s="2">
        <v>3033648379.5100002</v>
      </c>
      <c r="AS43" s="2">
        <v>0</v>
      </c>
      <c r="AT43" s="2">
        <v>343240310.06</v>
      </c>
      <c r="AU43" s="2">
        <v>0</v>
      </c>
      <c r="AV43" s="2">
        <v>0</v>
      </c>
      <c r="AW43" s="2">
        <v>194545690.99000001</v>
      </c>
      <c r="AX43" s="39">
        <v>3571434380.5599999</v>
      </c>
      <c r="AY43" s="2">
        <v>6447838.8899999997</v>
      </c>
      <c r="AZ43" s="2">
        <v>372210700.26999998</v>
      </c>
      <c r="BA43" s="2">
        <v>128244602.62</v>
      </c>
      <c r="BB43" s="2">
        <v>101924390.95999999</v>
      </c>
      <c r="BC43" s="2">
        <v>0</v>
      </c>
      <c r="BD43" s="39">
        <v>608827532.74000001</v>
      </c>
      <c r="BE43" s="39">
        <v>4180261913.3000002</v>
      </c>
      <c r="BF43" s="2">
        <v>1212731474.98</v>
      </c>
      <c r="BG43" s="2">
        <v>0</v>
      </c>
      <c r="BH43" s="2">
        <v>99074640.209999993</v>
      </c>
      <c r="BI43" s="2">
        <v>17469439.390000001</v>
      </c>
      <c r="BJ43" s="2">
        <v>20795017</v>
      </c>
      <c r="BK43" s="2">
        <v>2491221336.9499998</v>
      </c>
      <c r="BL43" s="2">
        <v>0</v>
      </c>
      <c r="BM43" s="39">
        <v>3841291908.5300002</v>
      </c>
      <c r="BN43" s="39">
        <v>338970004.76999903</v>
      </c>
      <c r="BO43" s="2">
        <v>0</v>
      </c>
      <c r="BP43" s="2">
        <v>26042864.489999902</v>
      </c>
      <c r="BQ43" s="2">
        <v>365012869.25999898</v>
      </c>
      <c r="BR43" s="2">
        <v>-59494</v>
      </c>
      <c r="BS43" s="2">
        <v>0</v>
      </c>
      <c r="BT43" s="39">
        <v>364953375.25999898</v>
      </c>
      <c r="BU43" s="20">
        <f t="shared" si="1"/>
        <v>-6.4555172275549647E-2</v>
      </c>
      <c r="BV43" s="20">
        <f t="shared" si="2"/>
        <v>0.14564339397082821</v>
      </c>
      <c r="BW43" s="20">
        <f t="shared" si="3"/>
        <v>8.1088221695278392E-2</v>
      </c>
      <c r="BX43" s="21">
        <f t="shared" si="4"/>
        <v>35.653409407645384</v>
      </c>
      <c r="BY43" s="21">
        <f t="shared" si="5"/>
        <v>47.672321149625155</v>
      </c>
      <c r="BZ43" s="22">
        <f t="shared" si="6"/>
        <v>1.496636597055067</v>
      </c>
      <c r="CA43" s="21">
        <v>161</v>
      </c>
      <c r="CB43" s="21">
        <f t="shared" si="7"/>
        <v>13.063237467698293</v>
      </c>
      <c r="CC43" s="23">
        <f t="shared" si="8"/>
        <v>0.28506264309676704</v>
      </c>
      <c r="CD43" s="22">
        <f t="shared" si="9"/>
        <v>12.98061272156388</v>
      </c>
      <c r="CE43" s="20">
        <f t="shared" si="10"/>
        <v>0.39541592209790188</v>
      </c>
      <c r="CF43" s="20">
        <f t="shared" si="11"/>
        <v>0.18269208296769673</v>
      </c>
    </row>
    <row r="44" spans="1:84" ht="31.5">
      <c r="A44" s="1">
        <v>12776</v>
      </c>
      <c r="B44" s="1" t="s">
        <v>131</v>
      </c>
      <c r="C44" s="1" t="s">
        <v>91</v>
      </c>
      <c r="D44" s="1">
        <v>12776</v>
      </c>
      <c r="E44" s="1">
        <v>2025</v>
      </c>
      <c r="F44" s="1" t="s">
        <v>86</v>
      </c>
      <c r="G44" s="1">
        <v>5</v>
      </c>
      <c r="H44" s="1">
        <v>12</v>
      </c>
      <c r="I44" s="1" t="s">
        <v>87</v>
      </c>
      <c r="J44" s="6">
        <f t="shared" si="0"/>
        <v>365</v>
      </c>
      <c r="K44" s="2">
        <v>36866358</v>
      </c>
      <c r="L44" s="2">
        <v>0</v>
      </c>
      <c r="M44" s="2">
        <v>0</v>
      </c>
      <c r="N44" s="2">
        <v>41348959</v>
      </c>
      <c r="O44" s="2">
        <v>0</v>
      </c>
      <c r="P44" s="2">
        <v>3130540</v>
      </c>
      <c r="Q44" s="2">
        <v>17098479</v>
      </c>
      <c r="R44" s="39">
        <v>98444336</v>
      </c>
      <c r="S44" s="2">
        <v>41000875</v>
      </c>
      <c r="T44" s="2">
        <v>0</v>
      </c>
      <c r="U44" s="2">
        <v>0</v>
      </c>
      <c r="V44" s="2">
        <v>0</v>
      </c>
      <c r="W44" s="2">
        <v>349808851</v>
      </c>
      <c r="X44" s="2">
        <v>241091071</v>
      </c>
      <c r="Y44" s="39">
        <v>108717780</v>
      </c>
      <c r="Z44" s="2">
        <v>63862254</v>
      </c>
      <c r="AA44" s="39">
        <v>213580909</v>
      </c>
      <c r="AB44" s="39">
        <v>312025245</v>
      </c>
      <c r="AC44" s="2">
        <v>10830047</v>
      </c>
      <c r="AD44" s="2">
        <v>0</v>
      </c>
      <c r="AE44" s="2">
        <v>0</v>
      </c>
      <c r="AF44" s="2">
        <v>66351145</v>
      </c>
      <c r="AG44" s="39">
        <v>77181192</v>
      </c>
      <c r="AH44" s="2">
        <v>90849435</v>
      </c>
      <c r="AI44" s="2">
        <v>0</v>
      </c>
      <c r="AJ44" s="2">
        <v>14779690</v>
      </c>
      <c r="AK44" s="39">
        <v>105629125</v>
      </c>
      <c r="AL44" s="39">
        <v>182810317</v>
      </c>
      <c r="AM44" s="2">
        <v>105134825</v>
      </c>
      <c r="AN44" s="2">
        <v>17766611</v>
      </c>
      <c r="AO44" s="2">
        <v>6313492</v>
      </c>
      <c r="AP44" s="39">
        <v>129214928</v>
      </c>
      <c r="AQ44" s="39">
        <v>312025245</v>
      </c>
      <c r="AR44" s="2">
        <v>382610648</v>
      </c>
      <c r="AS44" s="2">
        <v>0</v>
      </c>
      <c r="AT44" s="2">
        <v>18819544</v>
      </c>
      <c r="AU44" s="2">
        <v>1035453</v>
      </c>
      <c r="AV44" s="2">
        <v>0</v>
      </c>
      <c r="AW44" s="2">
        <v>3945592</v>
      </c>
      <c r="AX44" s="39">
        <v>406411237</v>
      </c>
      <c r="AY44" s="2">
        <v>1663477</v>
      </c>
      <c r="AZ44" s="2">
        <v>0</v>
      </c>
      <c r="BA44" s="2">
        <v>0</v>
      </c>
      <c r="BB44" s="2">
        <v>-1863948</v>
      </c>
      <c r="BC44" s="2">
        <v>0</v>
      </c>
      <c r="BD44" s="39">
        <v>-200471</v>
      </c>
      <c r="BE44" s="39">
        <v>406210766</v>
      </c>
      <c r="BF44" s="2">
        <v>220899712</v>
      </c>
      <c r="BG44" s="2">
        <v>0</v>
      </c>
      <c r="BH44" s="2">
        <v>11398371</v>
      </c>
      <c r="BI44" s="2">
        <v>3123201</v>
      </c>
      <c r="BJ44" s="2">
        <v>5152424</v>
      </c>
      <c r="BK44" s="2">
        <v>161480015</v>
      </c>
      <c r="BL44" s="2">
        <v>0</v>
      </c>
      <c r="BM44" s="39">
        <v>402053723</v>
      </c>
      <c r="BN44" s="39">
        <v>4157043</v>
      </c>
      <c r="BO44" s="2">
        <v>0</v>
      </c>
      <c r="BP44" s="2">
        <v>154729</v>
      </c>
      <c r="BQ44" s="2">
        <v>4311772</v>
      </c>
      <c r="BR44" s="2">
        <v>4177651</v>
      </c>
      <c r="BS44" s="2">
        <v>0</v>
      </c>
      <c r="BT44" s="39">
        <v>8489423</v>
      </c>
      <c r="BU44" s="24">
        <f t="shared" si="1"/>
        <v>1.0727224300106315E-2</v>
      </c>
      <c r="BV44" s="24">
        <f t="shared" si="2"/>
        <v>-4.9351473860247217E-4</v>
      </c>
      <c r="BW44" s="24">
        <f t="shared" si="3"/>
        <v>1.0233709561503842E-2</v>
      </c>
      <c r="BX44" s="25">
        <f t="shared" si="4"/>
        <v>39.44576585594659</v>
      </c>
      <c r="BY44" s="25">
        <f t="shared" si="5"/>
        <v>72.693672014841425</v>
      </c>
      <c r="BZ44" s="26">
        <f t="shared" si="6"/>
        <v>1.2754964447815214</v>
      </c>
      <c r="CA44" s="25">
        <v>64</v>
      </c>
      <c r="CB44" s="25">
        <f t="shared" si="7"/>
        <v>21.151361979707453</v>
      </c>
      <c r="CC44" s="23">
        <f t="shared" si="8"/>
        <v>9.2574873269978333E-2</v>
      </c>
      <c r="CD44" s="26">
        <f t="shared" si="9"/>
        <v>1.3386571356002559</v>
      </c>
      <c r="CE44" s="24">
        <f t="shared" si="10"/>
        <v>0.33694332969756985</v>
      </c>
      <c r="CF44" s="24">
        <f t="shared" si="11"/>
        <v>0.46355475179486355</v>
      </c>
    </row>
    <row r="45" spans="1:84" ht="31.5">
      <c r="A45" s="3">
        <v>57</v>
      </c>
      <c r="B45" s="3" t="s">
        <v>132</v>
      </c>
      <c r="C45" s="3" t="s">
        <v>85</v>
      </c>
      <c r="D45" s="3">
        <v>12776</v>
      </c>
      <c r="E45" s="3">
        <v>2025</v>
      </c>
      <c r="F45" s="3" t="s">
        <v>86</v>
      </c>
      <c r="G45" s="3">
        <v>5</v>
      </c>
      <c r="H45" s="3">
        <v>12</v>
      </c>
      <c r="I45" s="3" t="s">
        <v>87</v>
      </c>
      <c r="J45" s="6">
        <f t="shared" si="0"/>
        <v>365</v>
      </c>
      <c r="K45" s="4">
        <v>17255185</v>
      </c>
      <c r="L45" s="4">
        <v>0</v>
      </c>
      <c r="M45" s="4">
        <v>0</v>
      </c>
      <c r="N45" s="4">
        <v>41348959</v>
      </c>
      <c r="O45" s="4">
        <v>904290</v>
      </c>
      <c r="P45" s="4">
        <v>3130540</v>
      </c>
      <c r="Q45" s="4">
        <v>14367706</v>
      </c>
      <c r="R45" s="39">
        <v>77006680</v>
      </c>
      <c r="S45" s="4">
        <v>31619947</v>
      </c>
      <c r="T45" s="4">
        <v>0</v>
      </c>
      <c r="U45" s="4">
        <v>28980661</v>
      </c>
      <c r="V45" s="4">
        <v>0</v>
      </c>
      <c r="W45" s="4">
        <v>348796444</v>
      </c>
      <c r="X45" s="4">
        <v>240078664</v>
      </c>
      <c r="Y45" s="39">
        <v>108717780</v>
      </c>
      <c r="Z45" s="4">
        <v>66077651</v>
      </c>
      <c r="AA45" s="39">
        <v>235396039</v>
      </c>
      <c r="AB45" s="39">
        <v>312402719</v>
      </c>
      <c r="AC45" s="4">
        <v>10830047</v>
      </c>
      <c r="AD45" s="4">
        <v>0</v>
      </c>
      <c r="AE45" s="4">
        <v>0</v>
      </c>
      <c r="AF45" s="4">
        <v>66288851</v>
      </c>
      <c r="AG45" s="39">
        <v>77118898</v>
      </c>
      <c r="AH45" s="4">
        <v>90849435</v>
      </c>
      <c r="AI45" s="4">
        <v>0</v>
      </c>
      <c r="AJ45" s="4">
        <v>14779690</v>
      </c>
      <c r="AK45" s="39">
        <v>105629125</v>
      </c>
      <c r="AL45" s="39">
        <v>182748023</v>
      </c>
      <c r="AM45" s="4">
        <v>105574593</v>
      </c>
      <c r="AN45" s="4">
        <v>20923357</v>
      </c>
      <c r="AO45" s="4">
        <v>3156746</v>
      </c>
      <c r="AP45" s="39">
        <v>129654696</v>
      </c>
      <c r="AQ45" s="39">
        <v>312402719</v>
      </c>
      <c r="AR45" s="4">
        <v>382610648</v>
      </c>
      <c r="AS45" s="4">
        <v>0</v>
      </c>
      <c r="AT45" s="4">
        <v>18940388</v>
      </c>
      <c r="AU45" s="4">
        <v>1035453</v>
      </c>
      <c r="AV45" s="4">
        <v>0</v>
      </c>
      <c r="AW45" s="4">
        <v>3945592</v>
      </c>
      <c r="AX45" s="39">
        <v>406532081</v>
      </c>
      <c r="AY45" s="4">
        <v>1450760</v>
      </c>
      <c r="AZ45" s="4">
        <v>0</v>
      </c>
      <c r="BA45" s="4">
        <v>0</v>
      </c>
      <c r="BB45" s="4">
        <v>-1863948</v>
      </c>
      <c r="BC45" s="4">
        <v>0</v>
      </c>
      <c r="BD45" s="39">
        <v>-413188</v>
      </c>
      <c r="BE45" s="39">
        <v>406118893</v>
      </c>
      <c r="BF45" s="4">
        <v>220064723</v>
      </c>
      <c r="BG45" s="4">
        <v>0</v>
      </c>
      <c r="BH45" s="4">
        <v>11398371</v>
      </c>
      <c r="BI45" s="4">
        <v>3123201</v>
      </c>
      <c r="BJ45" s="4">
        <v>5152424</v>
      </c>
      <c r="BK45" s="4">
        <v>161175404</v>
      </c>
      <c r="BL45" s="4">
        <v>0</v>
      </c>
      <c r="BM45" s="39">
        <v>400914123</v>
      </c>
      <c r="BN45" s="39">
        <v>5204770</v>
      </c>
      <c r="BO45" s="4">
        <v>-3447124</v>
      </c>
      <c r="BP45" s="4">
        <v>3601853</v>
      </c>
      <c r="BQ45" s="4">
        <v>5359499</v>
      </c>
      <c r="BR45" s="4">
        <v>4177651</v>
      </c>
      <c r="BS45" s="4">
        <v>0</v>
      </c>
      <c r="BT45" s="39">
        <v>9537150</v>
      </c>
      <c r="BU45" s="20">
        <f t="shared" si="1"/>
        <v>1.3833284037834704E-2</v>
      </c>
      <c r="BV45" s="20">
        <f t="shared" si="2"/>
        <v>-1.0174064962794036E-3</v>
      </c>
      <c r="BW45" s="20">
        <f t="shared" si="3"/>
        <v>1.28158775415553E-2</v>
      </c>
      <c r="BX45" s="21">
        <f t="shared" si="4"/>
        <v>39.44576585594659</v>
      </c>
      <c r="BY45" s="21">
        <f t="shared" si="5"/>
        <v>72.849224699468905</v>
      </c>
      <c r="BZ45" s="22">
        <f t="shared" si="6"/>
        <v>0.9985448702858799</v>
      </c>
      <c r="CA45" s="21"/>
      <c r="CB45" s="21">
        <f t="shared" si="7"/>
        <v>21.062541656171746</v>
      </c>
      <c r="CC45" s="23">
        <f t="shared" si="8"/>
        <v>9.8846852281376157E-2</v>
      </c>
      <c r="CD45" s="22">
        <f t="shared" si="9"/>
        <v>1.4137455307896771</v>
      </c>
      <c r="CE45" s="20">
        <f t="shared" si="10"/>
        <v>0.33794389926548624</v>
      </c>
      <c r="CF45" s="20">
        <f t="shared" si="11"/>
        <v>0.46251691264573802</v>
      </c>
    </row>
    <row r="46" spans="1:84" ht="31.5">
      <c r="A46" s="3">
        <v>8</v>
      </c>
      <c r="B46" s="3" t="s">
        <v>133</v>
      </c>
      <c r="C46" s="3" t="s">
        <v>85</v>
      </c>
      <c r="D46" s="3">
        <v>3106</v>
      </c>
      <c r="E46" s="3">
        <v>2025</v>
      </c>
      <c r="F46" s="3" t="s">
        <v>86</v>
      </c>
      <c r="G46" s="3">
        <v>5</v>
      </c>
      <c r="H46" s="3">
        <v>12</v>
      </c>
      <c r="I46" s="3" t="s">
        <v>87</v>
      </c>
      <c r="J46" s="6">
        <f t="shared" si="0"/>
        <v>365</v>
      </c>
      <c r="K46" s="4">
        <v>63813739</v>
      </c>
      <c r="L46" s="4">
        <v>0</v>
      </c>
      <c r="M46" s="4">
        <v>0</v>
      </c>
      <c r="N46" s="4">
        <v>7474868</v>
      </c>
      <c r="O46" s="4">
        <v>0</v>
      </c>
      <c r="P46" s="4">
        <v>0</v>
      </c>
      <c r="Q46" s="4">
        <v>1683964</v>
      </c>
      <c r="R46" s="39">
        <v>72972571</v>
      </c>
      <c r="S46" s="4">
        <v>50791642</v>
      </c>
      <c r="T46" s="4">
        <v>0</v>
      </c>
      <c r="U46" s="4">
        <v>0</v>
      </c>
      <c r="V46" s="4">
        <v>0</v>
      </c>
      <c r="W46" s="4">
        <v>41974661</v>
      </c>
      <c r="X46" s="4">
        <v>28474004</v>
      </c>
      <c r="Y46" s="39">
        <v>13500657</v>
      </c>
      <c r="Z46" s="4">
        <v>701052</v>
      </c>
      <c r="AA46" s="39">
        <v>64993351</v>
      </c>
      <c r="AB46" s="39">
        <v>137965922</v>
      </c>
      <c r="AC46" s="4">
        <v>223920</v>
      </c>
      <c r="AD46" s="4">
        <v>10507445</v>
      </c>
      <c r="AE46" s="4">
        <v>1216491</v>
      </c>
      <c r="AF46" s="4">
        <v>7761204</v>
      </c>
      <c r="AG46" s="39">
        <v>19709060</v>
      </c>
      <c r="AH46" s="4">
        <v>1653200</v>
      </c>
      <c r="AI46" s="4">
        <v>0</v>
      </c>
      <c r="AJ46" s="4">
        <v>3287198</v>
      </c>
      <c r="AK46" s="39">
        <v>4940398</v>
      </c>
      <c r="AL46" s="39">
        <v>24649458</v>
      </c>
      <c r="AM46" s="4">
        <v>105229195</v>
      </c>
      <c r="AN46" s="4">
        <v>7829027</v>
      </c>
      <c r="AO46" s="4">
        <v>258242</v>
      </c>
      <c r="AP46" s="39">
        <v>113316464</v>
      </c>
      <c r="AQ46" s="39">
        <v>137965922</v>
      </c>
      <c r="AR46" s="4">
        <v>81875359</v>
      </c>
      <c r="AS46" s="4">
        <v>2092223</v>
      </c>
      <c r="AT46" s="4">
        <v>11990076</v>
      </c>
      <c r="AU46" s="4">
        <v>0</v>
      </c>
      <c r="AV46" s="4">
        <v>0</v>
      </c>
      <c r="AW46" s="4">
        <v>48647</v>
      </c>
      <c r="AX46" s="39">
        <v>96006305</v>
      </c>
      <c r="AY46" s="4">
        <v>3833560</v>
      </c>
      <c r="AZ46" s="4">
        <v>0</v>
      </c>
      <c r="BA46" s="4">
        <v>-44211</v>
      </c>
      <c r="BB46" s="4">
        <v>0</v>
      </c>
      <c r="BC46" s="4">
        <v>52222</v>
      </c>
      <c r="BD46" s="39">
        <v>3841571</v>
      </c>
      <c r="BE46" s="39">
        <v>99847876</v>
      </c>
      <c r="BF46" s="4">
        <v>48966873</v>
      </c>
      <c r="BG46" s="4">
        <v>0</v>
      </c>
      <c r="BH46" s="4">
        <v>2140676</v>
      </c>
      <c r="BI46" s="4">
        <v>18756</v>
      </c>
      <c r="BJ46" s="4">
        <v>794294</v>
      </c>
      <c r="BK46" s="4">
        <v>33966582</v>
      </c>
      <c r="BL46" s="4">
        <v>0</v>
      </c>
      <c r="BM46" s="39">
        <v>85887181</v>
      </c>
      <c r="BN46" s="39">
        <v>13960695</v>
      </c>
      <c r="BO46" s="4">
        <v>-2419523</v>
      </c>
      <c r="BP46" s="4">
        <v>703718</v>
      </c>
      <c r="BQ46" s="4">
        <v>12244890</v>
      </c>
      <c r="BR46" s="4">
        <v>0</v>
      </c>
      <c r="BS46" s="4">
        <v>0</v>
      </c>
      <c r="BT46" s="39">
        <v>12244890</v>
      </c>
      <c r="BU46" s="24">
        <f t="shared" si="1"/>
        <v>0.10134541069256195</v>
      </c>
      <c r="BV46" s="24">
        <f t="shared" si="2"/>
        <v>3.8474238550652795E-2</v>
      </c>
      <c r="BW46" s="24">
        <f t="shared" si="3"/>
        <v>0.13981964924321474</v>
      </c>
      <c r="BX46" s="25">
        <f t="shared" si="4"/>
        <v>33.322929551979122</v>
      </c>
      <c r="BY46" s="25">
        <f t="shared" si="5"/>
        <v>40.113218319054532</v>
      </c>
      <c r="BZ46" s="26">
        <f t="shared" si="6"/>
        <v>3.7024886524268537</v>
      </c>
      <c r="CA46" s="25"/>
      <c r="CB46" s="25">
        <f t="shared" si="7"/>
        <v>13.301407592741732</v>
      </c>
      <c r="CC46" s="23">
        <f t="shared" si="8"/>
        <v>0.75579933958298418</v>
      </c>
      <c r="CD46" s="26">
        <f t="shared" si="9"/>
        <v>66.608721093144766</v>
      </c>
      <c r="CE46" s="24">
        <f t="shared" si="10"/>
        <v>0.76271874586537391</v>
      </c>
      <c r="CF46" s="24">
        <f t="shared" si="11"/>
        <v>1.5467467771469755E-2</v>
      </c>
    </row>
    <row r="47" spans="1:84" ht="31.5">
      <c r="A47" s="3">
        <v>40</v>
      </c>
      <c r="B47" s="3" t="s">
        <v>134</v>
      </c>
      <c r="C47" s="3" t="s">
        <v>85</v>
      </c>
      <c r="D47" s="3">
        <v>3109</v>
      </c>
      <c r="E47" s="3">
        <v>2025</v>
      </c>
      <c r="F47" s="3" t="s">
        <v>86</v>
      </c>
      <c r="G47" s="3">
        <v>5</v>
      </c>
      <c r="H47" s="3">
        <v>12</v>
      </c>
      <c r="I47" s="3" t="s">
        <v>87</v>
      </c>
      <c r="J47" s="6">
        <f t="shared" si="0"/>
        <v>365</v>
      </c>
      <c r="K47" s="4">
        <v>3746441</v>
      </c>
      <c r="L47" s="4">
        <v>3003717</v>
      </c>
      <c r="M47" s="4">
        <v>0</v>
      </c>
      <c r="N47" s="4">
        <v>20241214</v>
      </c>
      <c r="O47" s="4">
        <v>0</v>
      </c>
      <c r="P47" s="4">
        <v>0</v>
      </c>
      <c r="Q47" s="4">
        <v>6627308</v>
      </c>
      <c r="R47" s="39">
        <v>33618680</v>
      </c>
      <c r="S47" s="4">
        <v>22575969</v>
      </c>
      <c r="T47" s="4">
        <v>0</v>
      </c>
      <c r="U47" s="4">
        <v>0</v>
      </c>
      <c r="V47" s="4">
        <v>0</v>
      </c>
      <c r="W47" s="4">
        <v>218045077</v>
      </c>
      <c r="X47" s="4">
        <v>140959924</v>
      </c>
      <c r="Y47" s="39">
        <v>77085153</v>
      </c>
      <c r="Z47" s="4">
        <v>244931318</v>
      </c>
      <c r="AA47" s="39">
        <v>344592440</v>
      </c>
      <c r="AB47" s="39">
        <v>378211120</v>
      </c>
      <c r="AC47" s="4">
        <v>2312517</v>
      </c>
      <c r="AD47" s="4">
        <v>2585866</v>
      </c>
      <c r="AE47" s="4">
        <v>52629524</v>
      </c>
      <c r="AF47" s="4">
        <v>13883458</v>
      </c>
      <c r="AG47" s="39">
        <v>71411365</v>
      </c>
      <c r="AH47" s="4">
        <v>11460041</v>
      </c>
      <c r="AI47" s="4">
        <v>0</v>
      </c>
      <c r="AJ47" s="4">
        <v>545243</v>
      </c>
      <c r="AK47" s="39">
        <v>12005284</v>
      </c>
      <c r="AL47" s="39">
        <v>83416649</v>
      </c>
      <c r="AM47" s="4">
        <v>272218502</v>
      </c>
      <c r="AN47" s="4">
        <v>22575969</v>
      </c>
      <c r="AO47" s="4">
        <v>0</v>
      </c>
      <c r="AP47" s="39">
        <v>294794471</v>
      </c>
      <c r="AQ47" s="39">
        <v>378211120</v>
      </c>
      <c r="AR47" s="4">
        <v>198116858</v>
      </c>
      <c r="AS47" s="4">
        <v>0</v>
      </c>
      <c r="AT47" s="4">
        <v>2328050</v>
      </c>
      <c r="AU47" s="4">
        <v>0</v>
      </c>
      <c r="AV47" s="4">
        <v>0</v>
      </c>
      <c r="AW47" s="4">
        <v>615958</v>
      </c>
      <c r="AX47" s="39">
        <v>201060866</v>
      </c>
      <c r="AY47" s="4">
        <v>5358592</v>
      </c>
      <c r="AZ47" s="4">
        <v>1085468</v>
      </c>
      <c r="BA47" s="4"/>
      <c r="BB47" s="4">
        <v>17584690</v>
      </c>
      <c r="BC47" s="4">
        <v>0</v>
      </c>
      <c r="BD47" s="39">
        <v>24028750</v>
      </c>
      <c r="BE47" s="39">
        <v>225089616</v>
      </c>
      <c r="BF47" s="4">
        <v>105761771</v>
      </c>
      <c r="BG47" s="4">
        <v>0</v>
      </c>
      <c r="BH47" s="4">
        <v>7369556</v>
      </c>
      <c r="BI47" s="4">
        <v>193977</v>
      </c>
      <c r="BJ47" s="4">
        <v>3558131</v>
      </c>
      <c r="BK47" s="4">
        <v>75562963</v>
      </c>
      <c r="BL47" s="4">
        <v>0</v>
      </c>
      <c r="BM47" s="39">
        <v>192446398</v>
      </c>
      <c r="BN47" s="39">
        <v>32643218</v>
      </c>
      <c r="BO47" s="4">
        <v>-11122593</v>
      </c>
      <c r="BP47" s="4">
        <v>60883</v>
      </c>
      <c r="BQ47" s="4">
        <v>21581508</v>
      </c>
      <c r="BR47" s="4">
        <v>0</v>
      </c>
      <c r="BS47" s="4">
        <v>0</v>
      </c>
      <c r="BT47" s="39">
        <v>21581508</v>
      </c>
      <c r="BU47" s="20">
        <f t="shared" si="1"/>
        <v>3.8271281248265135E-2</v>
      </c>
      <c r="BV47" s="20">
        <f t="shared" si="2"/>
        <v>0.1067519258640523</v>
      </c>
      <c r="BW47" s="20">
        <f t="shared" si="3"/>
        <v>0.14502320711231742</v>
      </c>
      <c r="BX47" s="21">
        <f t="shared" si="4"/>
        <v>37.291339992884403</v>
      </c>
      <c r="BY47" s="21">
        <f t="shared" si="5"/>
        <v>135.87688147844312</v>
      </c>
      <c r="BZ47" s="22">
        <f t="shared" si="6"/>
        <v>0.47077492497167645</v>
      </c>
      <c r="CA47" s="21"/>
      <c r="CB47" s="21">
        <f t="shared" si="7"/>
        <v>19.127329244801178</v>
      </c>
      <c r="CC47" s="23">
        <f t="shared" si="8"/>
        <v>0.48282967468899951</v>
      </c>
      <c r="CD47" s="22">
        <f t="shared" si="9"/>
        <v>16.041032214719046</v>
      </c>
      <c r="CE47" s="20">
        <f t="shared" si="10"/>
        <v>0.71975277194388154</v>
      </c>
      <c r="CF47" s="20">
        <f t="shared" si="11"/>
        <v>4.0397983149539796E-2</v>
      </c>
    </row>
    <row r="48" spans="1:84" ht="31.5">
      <c r="A48" s="1">
        <v>7895</v>
      </c>
      <c r="B48" s="1" t="s">
        <v>135</v>
      </c>
      <c r="C48" s="1" t="s">
        <v>94</v>
      </c>
      <c r="D48" s="1">
        <v>12775</v>
      </c>
      <c r="E48" s="1">
        <v>2025</v>
      </c>
      <c r="F48" s="1" t="s">
        <v>86</v>
      </c>
      <c r="G48" s="1">
        <v>5</v>
      </c>
      <c r="H48" s="1">
        <v>12</v>
      </c>
      <c r="I48" s="1" t="s">
        <v>87</v>
      </c>
      <c r="J48" s="6">
        <f t="shared" si="0"/>
        <v>365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39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39">
        <v>0</v>
      </c>
      <c r="Z48" s="2">
        <v>0</v>
      </c>
      <c r="AA48" s="39">
        <v>0</v>
      </c>
      <c r="AB48" s="39">
        <v>0</v>
      </c>
      <c r="AC48" s="2">
        <v>0</v>
      </c>
      <c r="AD48" s="2">
        <v>0</v>
      </c>
      <c r="AE48" s="2">
        <v>0</v>
      </c>
      <c r="AF48" s="2">
        <v>0</v>
      </c>
      <c r="AG48" s="39">
        <v>0</v>
      </c>
      <c r="AH48" s="2">
        <v>0</v>
      </c>
      <c r="AI48" s="2">
        <v>0</v>
      </c>
      <c r="AJ48" s="2">
        <v>0</v>
      </c>
      <c r="AK48" s="39">
        <v>0</v>
      </c>
      <c r="AL48" s="39">
        <v>0</v>
      </c>
      <c r="AM48" s="2">
        <v>0</v>
      </c>
      <c r="AN48" s="2">
        <v>0</v>
      </c>
      <c r="AO48" s="2">
        <v>0</v>
      </c>
      <c r="AP48" s="39">
        <v>0</v>
      </c>
      <c r="AQ48" s="39">
        <v>0</v>
      </c>
      <c r="AR48" s="2">
        <v>45913000</v>
      </c>
      <c r="AS48" s="2">
        <v>0</v>
      </c>
      <c r="AT48" s="2">
        <v>19363000</v>
      </c>
      <c r="AU48" s="2">
        <v>0</v>
      </c>
      <c r="AV48" s="2">
        <v>0</v>
      </c>
      <c r="AW48" s="2">
        <v>0</v>
      </c>
      <c r="AX48" s="39">
        <v>65276000</v>
      </c>
      <c r="AY48" s="2">
        <v>-1000</v>
      </c>
      <c r="AZ48" s="2">
        <v>0</v>
      </c>
      <c r="BA48" s="2">
        <v>0</v>
      </c>
      <c r="BB48" s="2">
        <v>0</v>
      </c>
      <c r="BC48" s="2">
        <v>0</v>
      </c>
      <c r="BD48" s="39">
        <v>-1000</v>
      </c>
      <c r="BE48" s="39">
        <v>65275000</v>
      </c>
      <c r="BF48" s="2">
        <v>54421000</v>
      </c>
      <c r="BG48" s="2">
        <v>0</v>
      </c>
      <c r="BH48" s="2">
        <v>232000</v>
      </c>
      <c r="BI48" s="2">
        <v>0</v>
      </c>
      <c r="BJ48" s="2">
        <v>0</v>
      </c>
      <c r="BK48" s="2">
        <v>11481000</v>
      </c>
      <c r="BL48" s="2">
        <v>0</v>
      </c>
      <c r="BM48" s="39">
        <v>66134000</v>
      </c>
      <c r="BN48" s="39">
        <v>-859000</v>
      </c>
      <c r="BO48" s="2">
        <v>9940000</v>
      </c>
      <c r="BP48" s="2">
        <v>0</v>
      </c>
      <c r="BQ48" s="2">
        <v>9081000</v>
      </c>
      <c r="BR48" s="2">
        <v>0</v>
      </c>
      <c r="BS48" s="2">
        <v>0</v>
      </c>
      <c r="BT48" s="39">
        <v>9081000</v>
      </c>
      <c r="BU48" s="24">
        <f t="shared" si="1"/>
        <v>-1.3144389122941401E-2</v>
      </c>
      <c r="BV48" s="24">
        <f t="shared" si="2"/>
        <v>-1.5319800842589045E-5</v>
      </c>
      <c r="BW48" s="24">
        <f t="shared" si="3"/>
        <v>-1.3159708923783991E-2</v>
      </c>
      <c r="BX48" s="25">
        <f t="shared" si="4"/>
        <v>0</v>
      </c>
      <c r="BY48" s="25">
        <f t="shared" si="5"/>
        <v>0</v>
      </c>
      <c r="BZ48" s="26" t="e">
        <f t="shared" si="6"/>
        <v>#DIV/0!</v>
      </c>
      <c r="CA48" s="25"/>
      <c r="CB48" s="25" t="str">
        <f t="shared" si="7"/>
        <v>-</v>
      </c>
      <c r="CC48" s="23" t="e">
        <f t="shared" si="8"/>
        <v>#DIV/0!</v>
      </c>
      <c r="CD48" s="26" t="e">
        <f t="shared" si="9"/>
        <v>#DIV/0!</v>
      </c>
      <c r="CE48" s="24" t="e">
        <f t="shared" si="10"/>
        <v>#DIV/0!</v>
      </c>
      <c r="CF48" s="24" t="e">
        <f t="shared" si="11"/>
        <v>#DIV/0!</v>
      </c>
    </row>
    <row r="49" spans="1:84" ht="31.5">
      <c r="A49" s="1">
        <v>68</v>
      </c>
      <c r="B49" s="1" t="s">
        <v>136</v>
      </c>
      <c r="C49" s="1" t="s">
        <v>85</v>
      </c>
      <c r="D49" s="1">
        <v>6755</v>
      </c>
      <c r="E49" s="1">
        <v>2025</v>
      </c>
      <c r="F49" s="1" t="s">
        <v>86</v>
      </c>
      <c r="G49" s="1">
        <v>5</v>
      </c>
      <c r="H49" s="1">
        <v>12</v>
      </c>
      <c r="I49" s="1" t="s">
        <v>87</v>
      </c>
      <c r="J49" s="6">
        <f t="shared" si="0"/>
        <v>365</v>
      </c>
      <c r="K49" s="2">
        <v>782000</v>
      </c>
      <c r="L49" s="2">
        <v>0</v>
      </c>
      <c r="M49" s="2">
        <v>0</v>
      </c>
      <c r="N49" s="2">
        <v>18570000</v>
      </c>
      <c r="O49" s="2">
        <v>281275000</v>
      </c>
      <c r="P49" s="2">
        <v>1841000</v>
      </c>
      <c r="Q49" s="2">
        <v>5584000</v>
      </c>
      <c r="R49" s="39">
        <v>308052000</v>
      </c>
      <c r="S49" s="2">
        <v>204000</v>
      </c>
      <c r="T49" s="2">
        <v>0</v>
      </c>
      <c r="U49" s="2">
        <v>0</v>
      </c>
      <c r="V49" s="2">
        <v>0</v>
      </c>
      <c r="W49" s="2">
        <v>126388000</v>
      </c>
      <c r="X49" s="2">
        <v>64598000</v>
      </c>
      <c r="Y49" s="39">
        <v>61790000</v>
      </c>
      <c r="Z49" s="2">
        <v>67474000</v>
      </c>
      <c r="AA49" s="39">
        <v>129468000</v>
      </c>
      <c r="AB49" s="39">
        <v>437520000</v>
      </c>
      <c r="AC49" s="2">
        <v>0</v>
      </c>
      <c r="AD49" s="2">
        <v>2154000</v>
      </c>
      <c r="AE49" s="2">
        <v>301903000</v>
      </c>
      <c r="AF49" s="2">
        <v>17545000</v>
      </c>
      <c r="AG49" s="39">
        <v>321602000</v>
      </c>
      <c r="AH49" s="2">
        <v>0</v>
      </c>
      <c r="AI49" s="2">
        <v>21915000</v>
      </c>
      <c r="AJ49" s="2">
        <v>11869000</v>
      </c>
      <c r="AK49" s="39">
        <v>33784000</v>
      </c>
      <c r="AL49" s="39">
        <v>355386000</v>
      </c>
      <c r="AM49" s="2">
        <v>73342000</v>
      </c>
      <c r="AN49" s="2">
        <v>853000</v>
      </c>
      <c r="AO49" s="2">
        <v>7939000</v>
      </c>
      <c r="AP49" s="39">
        <v>82134000</v>
      </c>
      <c r="AQ49" s="39">
        <v>437520000</v>
      </c>
      <c r="AR49" s="2">
        <v>193977000</v>
      </c>
      <c r="AS49" s="2">
        <v>0</v>
      </c>
      <c r="AT49" s="2">
        <v>13963000</v>
      </c>
      <c r="AU49" s="2">
        <v>0</v>
      </c>
      <c r="AV49" s="2">
        <v>0</v>
      </c>
      <c r="AW49" s="2">
        <v>31000</v>
      </c>
      <c r="AX49" s="39">
        <v>207971000</v>
      </c>
      <c r="AY49" s="2">
        <v>1312000</v>
      </c>
      <c r="AZ49" s="2">
        <v>8209000</v>
      </c>
      <c r="BA49" s="2">
        <v>0</v>
      </c>
      <c r="BB49" s="2">
        <v>3802000</v>
      </c>
      <c r="BC49" s="2">
        <v>0</v>
      </c>
      <c r="BD49" s="39">
        <v>13323000</v>
      </c>
      <c r="BE49" s="39">
        <v>221294000</v>
      </c>
      <c r="BF49" s="2">
        <v>102240000</v>
      </c>
      <c r="BG49" s="2">
        <v>0</v>
      </c>
      <c r="BH49" s="2">
        <v>7170000</v>
      </c>
      <c r="BI49" s="2">
        <v>2618000</v>
      </c>
      <c r="BJ49" s="2">
        <v>2250000</v>
      </c>
      <c r="BK49" s="2">
        <v>100792000</v>
      </c>
      <c r="BL49" s="2">
        <v>0</v>
      </c>
      <c r="BM49" s="39">
        <v>215070000</v>
      </c>
      <c r="BN49" s="39">
        <v>6224000</v>
      </c>
      <c r="BO49" s="2">
        <v>2028000</v>
      </c>
      <c r="BP49" s="2">
        <v>698000</v>
      </c>
      <c r="BQ49" s="2">
        <v>8950000</v>
      </c>
      <c r="BR49" s="2">
        <v>0</v>
      </c>
      <c r="BS49" s="2">
        <v>0</v>
      </c>
      <c r="BT49" s="39">
        <v>8950000</v>
      </c>
      <c r="BU49" s="20">
        <f t="shared" si="1"/>
        <v>-3.2079496055021826E-2</v>
      </c>
      <c r="BV49" s="20">
        <f t="shared" si="2"/>
        <v>6.0204976185526948E-2</v>
      </c>
      <c r="BW49" s="20">
        <f t="shared" si="3"/>
        <v>2.8125480130505118E-2</v>
      </c>
      <c r="BX49" s="21">
        <f t="shared" si="4"/>
        <v>34.942544734685043</v>
      </c>
      <c r="BY49" s="21">
        <f t="shared" si="5"/>
        <v>567.9919330481971</v>
      </c>
      <c r="BZ49" s="22">
        <f t="shared" si="6"/>
        <v>0.95786717744292638</v>
      </c>
      <c r="CA49" s="21"/>
      <c r="CB49" s="21">
        <f t="shared" si="7"/>
        <v>9.0094839609483959</v>
      </c>
      <c r="CC49" s="23">
        <f t="shared" si="8"/>
        <v>4.1647750946822472E-2</v>
      </c>
      <c r="CD49" s="22">
        <f t="shared" si="9"/>
        <v>6.1161191749427042</v>
      </c>
      <c r="CE49" s="20">
        <f t="shared" si="10"/>
        <v>0.16763119400255988</v>
      </c>
      <c r="CF49" s="20">
        <f t="shared" si="11"/>
        <v>0</v>
      </c>
    </row>
    <row r="50" spans="1:84" ht="31.5">
      <c r="A50" s="3">
        <v>68</v>
      </c>
      <c r="B50" s="3" t="s">
        <v>136</v>
      </c>
      <c r="C50" s="3" t="s">
        <v>85</v>
      </c>
      <c r="D50" s="3">
        <v>6755</v>
      </c>
      <c r="E50" s="3">
        <v>2025</v>
      </c>
      <c r="F50" s="3" t="s">
        <v>86</v>
      </c>
      <c r="G50" s="3">
        <v>5</v>
      </c>
      <c r="H50" s="3">
        <v>12</v>
      </c>
      <c r="I50" s="3" t="s">
        <v>87</v>
      </c>
      <c r="J50" s="6">
        <f t="shared" si="0"/>
        <v>365</v>
      </c>
      <c r="K50" s="4">
        <v>782000</v>
      </c>
      <c r="L50" s="4">
        <v>0</v>
      </c>
      <c r="M50" s="4">
        <v>0</v>
      </c>
      <c r="N50" s="4">
        <v>18570000</v>
      </c>
      <c r="O50" s="4">
        <v>281275000</v>
      </c>
      <c r="P50" s="4">
        <v>1841000</v>
      </c>
      <c r="Q50" s="4">
        <v>5584000</v>
      </c>
      <c r="R50" s="39">
        <v>308052000</v>
      </c>
      <c r="S50" s="4">
        <v>204000</v>
      </c>
      <c r="T50" s="4">
        <v>0</v>
      </c>
      <c r="U50" s="4">
        <v>0</v>
      </c>
      <c r="V50" s="4">
        <v>0</v>
      </c>
      <c r="W50" s="4">
        <v>126388000</v>
      </c>
      <c r="X50" s="4">
        <v>64598000</v>
      </c>
      <c r="Y50" s="39">
        <v>61790000</v>
      </c>
      <c r="Z50" s="4">
        <v>67474000</v>
      </c>
      <c r="AA50" s="39">
        <v>129468000</v>
      </c>
      <c r="AB50" s="39">
        <v>437520000</v>
      </c>
      <c r="AC50" s="4">
        <v>0</v>
      </c>
      <c r="AD50" s="4">
        <v>2154000</v>
      </c>
      <c r="AE50" s="4">
        <v>301903000</v>
      </c>
      <c r="AF50" s="4">
        <v>17545000</v>
      </c>
      <c r="AG50" s="39">
        <v>321602000</v>
      </c>
      <c r="AH50" s="4">
        <v>0</v>
      </c>
      <c r="AI50" s="4">
        <v>21915000</v>
      </c>
      <c r="AJ50" s="4">
        <v>11869000</v>
      </c>
      <c r="AK50" s="39">
        <v>33784000</v>
      </c>
      <c r="AL50" s="39">
        <v>355386000</v>
      </c>
      <c r="AM50" s="4">
        <v>73342000</v>
      </c>
      <c r="AN50" s="4">
        <v>853000</v>
      </c>
      <c r="AO50" s="4">
        <v>7939000</v>
      </c>
      <c r="AP50" s="39">
        <v>82134000</v>
      </c>
      <c r="AQ50" s="39">
        <v>437520000</v>
      </c>
      <c r="AR50" s="4">
        <v>193977000</v>
      </c>
      <c r="AS50" s="4">
        <v>0</v>
      </c>
      <c r="AT50" s="4">
        <v>13963000</v>
      </c>
      <c r="AU50" s="4">
        <v>0</v>
      </c>
      <c r="AV50" s="4">
        <v>0</v>
      </c>
      <c r="AW50" s="4">
        <v>31000</v>
      </c>
      <c r="AX50" s="39">
        <v>207971000</v>
      </c>
      <c r="AY50" s="4">
        <v>1312000</v>
      </c>
      <c r="AZ50" s="4">
        <v>8209000</v>
      </c>
      <c r="BA50" s="4"/>
      <c r="BB50" s="4">
        <v>3802000</v>
      </c>
      <c r="BC50" s="4">
        <v>0</v>
      </c>
      <c r="BD50" s="39">
        <v>13323000</v>
      </c>
      <c r="BE50" s="39">
        <v>221294000</v>
      </c>
      <c r="BF50" s="4">
        <v>102240000</v>
      </c>
      <c r="BG50" s="4">
        <v>0</v>
      </c>
      <c r="BH50" s="4">
        <v>7170000</v>
      </c>
      <c r="BI50" s="4">
        <v>2618000</v>
      </c>
      <c r="BJ50" s="4">
        <v>2250000</v>
      </c>
      <c r="BK50" s="4">
        <v>100792000</v>
      </c>
      <c r="BL50" s="4">
        <v>0</v>
      </c>
      <c r="BM50" s="39">
        <v>215070000</v>
      </c>
      <c r="BN50" s="39">
        <v>6224000</v>
      </c>
      <c r="BO50" s="4">
        <v>2028000</v>
      </c>
      <c r="BP50" s="4">
        <v>698000</v>
      </c>
      <c r="BQ50" s="4">
        <v>8950000</v>
      </c>
      <c r="BR50" s="4">
        <v>0</v>
      </c>
      <c r="BS50" s="4">
        <v>0</v>
      </c>
      <c r="BT50" s="39">
        <v>8950000</v>
      </c>
      <c r="BU50" s="24">
        <f t="shared" si="1"/>
        <v>-3.2079496055021826E-2</v>
      </c>
      <c r="BV50" s="24">
        <f t="shared" si="2"/>
        <v>6.0204976185526948E-2</v>
      </c>
      <c r="BW50" s="24">
        <f t="shared" si="3"/>
        <v>2.8125480130505118E-2</v>
      </c>
      <c r="BX50" s="25">
        <f t="shared" si="4"/>
        <v>34.942544734685043</v>
      </c>
      <c r="BY50" s="25">
        <f t="shared" si="5"/>
        <v>567.9919330481971</v>
      </c>
      <c r="BZ50" s="26">
        <f t="shared" si="6"/>
        <v>0.95786717744292638</v>
      </c>
      <c r="CA50" s="25"/>
      <c r="CB50" s="25">
        <f t="shared" si="7"/>
        <v>9.0094839609483959</v>
      </c>
      <c r="CC50" s="23">
        <f t="shared" si="8"/>
        <v>4.1647750946822472E-2</v>
      </c>
      <c r="CD50" s="26">
        <f t="shared" si="9"/>
        <v>6.1161191749427042</v>
      </c>
      <c r="CE50" s="24">
        <f t="shared" si="10"/>
        <v>0.16763119400255988</v>
      </c>
      <c r="CF50" s="24">
        <f t="shared" si="11"/>
        <v>0</v>
      </c>
    </row>
    <row r="51" spans="1:84" ht="31.5">
      <c r="A51" s="1">
        <v>9914</v>
      </c>
      <c r="B51" s="1" t="s">
        <v>137</v>
      </c>
      <c r="C51" s="1" t="s">
        <v>94</v>
      </c>
      <c r="D51" s="1">
        <v>16665</v>
      </c>
      <c r="E51" s="1">
        <v>2025</v>
      </c>
      <c r="F51" s="1" t="s">
        <v>86</v>
      </c>
      <c r="G51" s="1">
        <v>5</v>
      </c>
      <c r="H51" s="1">
        <v>12</v>
      </c>
      <c r="I51" s="1" t="s">
        <v>87</v>
      </c>
      <c r="J51" s="6">
        <f t="shared" si="0"/>
        <v>365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39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39">
        <v>0</v>
      </c>
      <c r="Z51" s="2">
        <v>0</v>
      </c>
      <c r="AA51" s="39">
        <v>0</v>
      </c>
      <c r="AB51" s="39">
        <v>0</v>
      </c>
      <c r="AC51" s="2">
        <v>0</v>
      </c>
      <c r="AD51" s="2">
        <v>0</v>
      </c>
      <c r="AE51" s="2">
        <v>0</v>
      </c>
      <c r="AF51" s="2">
        <v>0</v>
      </c>
      <c r="AG51" s="39">
        <v>0</v>
      </c>
      <c r="AH51" s="2">
        <v>0</v>
      </c>
      <c r="AI51" s="2">
        <v>0</v>
      </c>
      <c r="AJ51" s="2">
        <v>0</v>
      </c>
      <c r="AK51" s="39">
        <v>0</v>
      </c>
      <c r="AL51" s="39">
        <v>0</v>
      </c>
      <c r="AM51" s="2">
        <v>0</v>
      </c>
      <c r="AN51" s="2">
        <v>0</v>
      </c>
      <c r="AO51" s="2">
        <v>0</v>
      </c>
      <c r="AP51" s="39">
        <v>0</v>
      </c>
      <c r="AQ51" s="39">
        <v>0</v>
      </c>
      <c r="AR51" s="2">
        <v>494222000</v>
      </c>
      <c r="AS51" s="2">
        <v>0</v>
      </c>
      <c r="AT51" s="2">
        <v>570215000</v>
      </c>
      <c r="AU51" s="2">
        <v>0</v>
      </c>
      <c r="AV51" s="2">
        <v>0</v>
      </c>
      <c r="AW51" s="2">
        <v>0</v>
      </c>
      <c r="AX51" s="39">
        <v>1064437000</v>
      </c>
      <c r="AY51" s="2">
        <v>34412000</v>
      </c>
      <c r="AZ51" s="2">
        <v>0</v>
      </c>
      <c r="BA51" s="2">
        <v>948000</v>
      </c>
      <c r="BB51" s="2">
        <v>4438000</v>
      </c>
      <c r="BC51" s="2">
        <v>0</v>
      </c>
      <c r="BD51" s="39">
        <v>39798000</v>
      </c>
      <c r="BE51" s="39">
        <v>1104235000</v>
      </c>
      <c r="BF51" s="2">
        <v>949814000</v>
      </c>
      <c r="BG51" s="2">
        <v>0</v>
      </c>
      <c r="BH51" s="2">
        <v>1318000</v>
      </c>
      <c r="BI51" s="2">
        <v>0</v>
      </c>
      <c r="BJ51" s="2">
        <v>0</v>
      </c>
      <c r="BK51" s="2">
        <v>99356000</v>
      </c>
      <c r="BL51" s="2">
        <v>0</v>
      </c>
      <c r="BM51" s="39">
        <v>1050488000</v>
      </c>
      <c r="BN51" s="39">
        <v>53747000</v>
      </c>
      <c r="BO51" s="2">
        <v>0</v>
      </c>
      <c r="BP51" s="2">
        <v>2000</v>
      </c>
      <c r="BQ51" s="2">
        <v>53749000</v>
      </c>
      <c r="BR51" s="2">
        <v>0</v>
      </c>
      <c r="BS51" s="2">
        <v>0</v>
      </c>
      <c r="BT51" s="39">
        <v>53749000</v>
      </c>
      <c r="BU51" s="20">
        <f t="shared" si="1"/>
        <v>1.26322748328028E-2</v>
      </c>
      <c r="BV51" s="20">
        <f t="shared" si="2"/>
        <v>3.6041241221298002E-2</v>
      </c>
      <c r="BW51" s="20">
        <f t="shared" si="3"/>
        <v>4.86735160541008E-2</v>
      </c>
      <c r="BX51" s="21">
        <f t="shared" si="4"/>
        <v>0</v>
      </c>
      <c r="BY51" s="21">
        <f t="shared" si="5"/>
        <v>0</v>
      </c>
      <c r="BZ51" s="22" t="e">
        <f t="shared" si="6"/>
        <v>#DIV/0!</v>
      </c>
      <c r="CA51" s="21"/>
      <c r="CB51" s="21" t="str">
        <f t="shared" si="7"/>
        <v>-</v>
      </c>
      <c r="CC51" s="23" t="e">
        <f t="shared" si="8"/>
        <v>#DIV/0!</v>
      </c>
      <c r="CD51" s="22" t="e">
        <f t="shared" si="9"/>
        <v>#DIV/0!</v>
      </c>
      <c r="CE51" s="20" t="e">
        <f t="shared" si="10"/>
        <v>#DIV/0!</v>
      </c>
      <c r="CF51" s="20" t="e">
        <f t="shared" si="11"/>
        <v>#DIV/0!</v>
      </c>
    </row>
    <row r="52" spans="1:84" ht="31.5">
      <c r="A52" s="3">
        <v>14496</v>
      </c>
      <c r="B52" s="3" t="s">
        <v>138</v>
      </c>
      <c r="C52" s="3" t="s">
        <v>85</v>
      </c>
      <c r="D52" s="3">
        <v>6755</v>
      </c>
      <c r="E52" s="3">
        <v>2025</v>
      </c>
      <c r="F52" s="3" t="s">
        <v>86</v>
      </c>
      <c r="G52" s="3">
        <v>5</v>
      </c>
      <c r="H52" s="3">
        <v>12</v>
      </c>
      <c r="I52" s="3" t="s">
        <v>87</v>
      </c>
      <c r="J52" s="6">
        <f t="shared" si="0"/>
        <v>365</v>
      </c>
      <c r="K52" s="4">
        <v>2644000</v>
      </c>
      <c r="L52" s="4">
        <v>532000</v>
      </c>
      <c r="M52" s="4">
        <v>0</v>
      </c>
      <c r="N52" s="4">
        <v>30256000</v>
      </c>
      <c r="O52" s="4">
        <v>535271000</v>
      </c>
      <c r="P52" s="4">
        <v>3284000</v>
      </c>
      <c r="Q52" s="4">
        <v>7343000</v>
      </c>
      <c r="R52" s="39">
        <v>579330000</v>
      </c>
      <c r="S52" s="4">
        <v>27819000</v>
      </c>
      <c r="T52" s="4">
        <v>0</v>
      </c>
      <c r="U52" s="4">
        <v>0</v>
      </c>
      <c r="V52" s="4">
        <v>0</v>
      </c>
      <c r="W52" s="4">
        <v>287633000</v>
      </c>
      <c r="X52" s="4">
        <v>181490000</v>
      </c>
      <c r="Y52" s="39">
        <v>106143000</v>
      </c>
      <c r="Z52" s="4">
        <v>95902000</v>
      </c>
      <c r="AA52" s="39">
        <v>229864000</v>
      </c>
      <c r="AB52" s="39">
        <v>809194000</v>
      </c>
      <c r="AC52" s="4">
        <v>0</v>
      </c>
      <c r="AD52" s="4">
        <v>897000</v>
      </c>
      <c r="AE52" s="4">
        <v>556338000</v>
      </c>
      <c r="AF52" s="4">
        <v>20894000</v>
      </c>
      <c r="AG52" s="39">
        <v>578129000</v>
      </c>
      <c r="AH52" s="4">
        <v>0</v>
      </c>
      <c r="AI52" s="4">
        <v>53931000</v>
      </c>
      <c r="AJ52" s="4">
        <v>4028000</v>
      </c>
      <c r="AK52" s="39">
        <v>57959000</v>
      </c>
      <c r="AL52" s="39">
        <v>636088000</v>
      </c>
      <c r="AM52" s="4">
        <v>137507000</v>
      </c>
      <c r="AN52" s="4">
        <v>9567000</v>
      </c>
      <c r="AO52" s="4">
        <v>26033000</v>
      </c>
      <c r="AP52" s="39">
        <v>173107000</v>
      </c>
      <c r="AQ52" s="39">
        <v>809195000</v>
      </c>
      <c r="AR52" s="4">
        <v>265137000</v>
      </c>
      <c r="AS52" s="4">
        <v>0</v>
      </c>
      <c r="AT52" s="4">
        <v>15857000</v>
      </c>
      <c r="AU52" s="4">
        <v>0</v>
      </c>
      <c r="AV52" s="4">
        <v>0</v>
      </c>
      <c r="AW52" s="4">
        <v>1234000</v>
      </c>
      <c r="AX52" s="39">
        <v>282228000</v>
      </c>
      <c r="AY52" s="4">
        <v>573000</v>
      </c>
      <c r="AZ52" s="4">
        <v>322000</v>
      </c>
      <c r="BA52" s="4">
        <v>0</v>
      </c>
      <c r="BB52" s="4">
        <v>6955000</v>
      </c>
      <c r="BC52" s="4">
        <v>0</v>
      </c>
      <c r="BD52" s="39">
        <v>7850000</v>
      </c>
      <c r="BE52" s="39">
        <v>290078000</v>
      </c>
      <c r="BF52" s="4">
        <v>105561000</v>
      </c>
      <c r="BG52" s="4">
        <v>0</v>
      </c>
      <c r="BH52" s="4">
        <v>12649000</v>
      </c>
      <c r="BI52" s="4">
        <v>2777000</v>
      </c>
      <c r="BJ52" s="4">
        <v>4768000</v>
      </c>
      <c r="BK52" s="4">
        <v>160914000</v>
      </c>
      <c r="BL52" s="4">
        <v>0</v>
      </c>
      <c r="BM52" s="39">
        <v>286669000</v>
      </c>
      <c r="BN52" s="39">
        <v>3409000</v>
      </c>
      <c r="BO52" s="4">
        <v>-2473000</v>
      </c>
      <c r="BP52" s="4">
        <v>638000</v>
      </c>
      <c r="BQ52" s="4">
        <v>1574000</v>
      </c>
      <c r="BR52" s="4">
        <v>0</v>
      </c>
      <c r="BS52" s="4">
        <v>0</v>
      </c>
      <c r="BT52" s="39">
        <v>1574000</v>
      </c>
      <c r="BU52" s="24">
        <f t="shared" si="1"/>
        <v>-1.5309675328704694E-2</v>
      </c>
      <c r="BV52" s="24">
        <f t="shared" si="2"/>
        <v>2.706168685663856E-2</v>
      </c>
      <c r="BW52" s="24">
        <f t="shared" si="3"/>
        <v>1.1752011527933866E-2</v>
      </c>
      <c r="BX52" s="25">
        <f t="shared" si="4"/>
        <v>41.65182528277834</v>
      </c>
      <c r="BY52" s="25">
        <f t="shared" si="5"/>
        <v>776.75619278654199</v>
      </c>
      <c r="BZ52" s="26">
        <f t="shared" si="6"/>
        <v>1.0020773910321052</v>
      </c>
      <c r="CA52" s="25"/>
      <c r="CB52" s="25">
        <f t="shared" si="7"/>
        <v>14.348169815795716</v>
      </c>
      <c r="CC52" s="23">
        <f t="shared" si="8"/>
        <v>2.7775807821437775E-2</v>
      </c>
      <c r="CD52" s="26">
        <f t="shared" si="9"/>
        <v>6.7824990997479295</v>
      </c>
      <c r="CE52" s="24">
        <f t="shared" si="10"/>
        <v>0.16993082005056884</v>
      </c>
      <c r="CF52" s="24">
        <f t="shared" si="11"/>
        <v>0</v>
      </c>
    </row>
    <row r="53" spans="1:84" ht="31.5">
      <c r="A53" s="1">
        <v>14496</v>
      </c>
      <c r="B53" s="1" t="s">
        <v>138</v>
      </c>
      <c r="C53" s="1" t="s">
        <v>85</v>
      </c>
      <c r="D53" s="1">
        <v>6755</v>
      </c>
      <c r="E53" s="1">
        <v>2025</v>
      </c>
      <c r="F53" s="1" t="s">
        <v>86</v>
      </c>
      <c r="G53" s="1">
        <v>5</v>
      </c>
      <c r="H53" s="1">
        <v>12</v>
      </c>
      <c r="I53" s="1" t="s">
        <v>87</v>
      </c>
      <c r="J53" s="6">
        <f t="shared" si="0"/>
        <v>365</v>
      </c>
      <c r="K53" s="2">
        <v>2644000</v>
      </c>
      <c r="L53" s="2">
        <v>532000</v>
      </c>
      <c r="M53" s="2">
        <v>0</v>
      </c>
      <c r="N53" s="2">
        <v>30256000</v>
      </c>
      <c r="O53" s="2">
        <v>535271000</v>
      </c>
      <c r="P53" s="2">
        <v>3284000</v>
      </c>
      <c r="Q53" s="2">
        <v>7343000</v>
      </c>
      <c r="R53" s="39">
        <v>579330000</v>
      </c>
      <c r="S53" s="2">
        <v>27819000</v>
      </c>
      <c r="T53" s="2">
        <v>0</v>
      </c>
      <c r="U53" s="2">
        <v>0</v>
      </c>
      <c r="V53" s="2">
        <v>0</v>
      </c>
      <c r="W53" s="2">
        <v>287633000</v>
      </c>
      <c r="X53" s="2">
        <v>181490000</v>
      </c>
      <c r="Y53" s="39">
        <v>106143000</v>
      </c>
      <c r="Z53" s="2">
        <v>95902000</v>
      </c>
      <c r="AA53" s="39">
        <v>229864000</v>
      </c>
      <c r="AB53" s="39">
        <v>809194000</v>
      </c>
      <c r="AC53" s="2">
        <v>0</v>
      </c>
      <c r="AD53" s="2">
        <v>897000</v>
      </c>
      <c r="AE53" s="2">
        <v>556338000</v>
      </c>
      <c r="AF53" s="2">
        <v>20894000</v>
      </c>
      <c r="AG53" s="39">
        <v>578129000</v>
      </c>
      <c r="AH53" s="2">
        <v>0</v>
      </c>
      <c r="AI53" s="2">
        <v>53931000</v>
      </c>
      <c r="AJ53" s="2">
        <v>4028000</v>
      </c>
      <c r="AK53" s="39">
        <v>57959000</v>
      </c>
      <c r="AL53" s="39">
        <v>636088000</v>
      </c>
      <c r="AM53" s="2">
        <v>137507000</v>
      </c>
      <c r="AN53" s="2">
        <v>9567000</v>
      </c>
      <c r="AO53" s="2">
        <v>26033000</v>
      </c>
      <c r="AP53" s="39">
        <v>173107000</v>
      </c>
      <c r="AQ53" s="39">
        <v>809195000</v>
      </c>
      <c r="AR53" s="2">
        <v>265137000</v>
      </c>
      <c r="AS53" s="2">
        <v>0</v>
      </c>
      <c r="AT53" s="2">
        <v>15857000</v>
      </c>
      <c r="AU53" s="2">
        <v>0</v>
      </c>
      <c r="AV53" s="2">
        <v>0</v>
      </c>
      <c r="AW53" s="2">
        <v>1234000</v>
      </c>
      <c r="AX53" s="39">
        <v>282228000</v>
      </c>
      <c r="AY53" s="2">
        <v>573000</v>
      </c>
      <c r="AZ53" s="2">
        <v>322000</v>
      </c>
      <c r="BA53" s="2"/>
      <c r="BB53" s="2">
        <v>6955000</v>
      </c>
      <c r="BC53" s="2">
        <v>0</v>
      </c>
      <c r="BD53" s="39">
        <v>7850000</v>
      </c>
      <c r="BE53" s="39">
        <v>290078000</v>
      </c>
      <c r="BF53" s="2">
        <v>105561000</v>
      </c>
      <c r="BG53" s="2">
        <v>0</v>
      </c>
      <c r="BH53" s="2">
        <v>12649000</v>
      </c>
      <c r="BI53" s="2">
        <v>2777000</v>
      </c>
      <c r="BJ53" s="2">
        <v>4768000</v>
      </c>
      <c r="BK53" s="2">
        <v>160914000</v>
      </c>
      <c r="BL53" s="2">
        <v>0</v>
      </c>
      <c r="BM53" s="39">
        <v>286669000</v>
      </c>
      <c r="BN53" s="39">
        <v>3409000</v>
      </c>
      <c r="BO53" s="2">
        <v>-2473000</v>
      </c>
      <c r="BP53" s="2">
        <v>638000</v>
      </c>
      <c r="BQ53" s="2">
        <v>1574000</v>
      </c>
      <c r="BR53" s="2">
        <v>0</v>
      </c>
      <c r="BS53" s="2">
        <v>0</v>
      </c>
      <c r="BT53" s="39">
        <v>1574000</v>
      </c>
      <c r="BU53" s="20">
        <f t="shared" si="1"/>
        <v>-1.5309675328704694E-2</v>
      </c>
      <c r="BV53" s="20">
        <f t="shared" si="2"/>
        <v>2.706168685663856E-2</v>
      </c>
      <c r="BW53" s="20">
        <f t="shared" si="3"/>
        <v>1.1752011527933866E-2</v>
      </c>
      <c r="BX53" s="21">
        <f t="shared" si="4"/>
        <v>41.65182528277834</v>
      </c>
      <c r="BY53" s="21">
        <f t="shared" si="5"/>
        <v>776.75619278654199</v>
      </c>
      <c r="BZ53" s="22">
        <f t="shared" si="6"/>
        <v>1.0020773910321052</v>
      </c>
      <c r="CA53" s="21"/>
      <c r="CB53" s="21">
        <f t="shared" si="7"/>
        <v>14.348169815795716</v>
      </c>
      <c r="CC53" s="23">
        <f t="shared" si="8"/>
        <v>2.7775807821437775E-2</v>
      </c>
      <c r="CD53" s="22">
        <f t="shared" si="9"/>
        <v>6.7824990997479295</v>
      </c>
      <c r="CE53" s="20">
        <f t="shared" si="10"/>
        <v>0.16993082005056884</v>
      </c>
      <c r="CF53" s="20">
        <f t="shared" si="11"/>
        <v>0</v>
      </c>
    </row>
    <row r="54" spans="1:84" ht="31.5">
      <c r="A54" s="3">
        <v>12807</v>
      </c>
      <c r="B54" s="3" t="s">
        <v>139</v>
      </c>
      <c r="C54" s="3" t="s">
        <v>91</v>
      </c>
      <c r="D54" s="3">
        <v>12807</v>
      </c>
      <c r="E54" s="3">
        <v>2025</v>
      </c>
      <c r="F54" s="3" t="s">
        <v>86</v>
      </c>
      <c r="G54" s="3">
        <v>5</v>
      </c>
      <c r="H54" s="3">
        <v>12</v>
      </c>
      <c r="I54" s="3" t="s">
        <v>87</v>
      </c>
      <c r="J54" s="6">
        <f t="shared" si="0"/>
        <v>365</v>
      </c>
      <c r="K54" s="4">
        <v>14066874</v>
      </c>
      <c r="L54" s="4">
        <v>305495</v>
      </c>
      <c r="M54" s="4">
        <v>0</v>
      </c>
      <c r="N54" s="4">
        <v>27553606</v>
      </c>
      <c r="O54" s="4">
        <v>0</v>
      </c>
      <c r="P54" s="4">
        <v>0</v>
      </c>
      <c r="Q54" s="4">
        <v>11300418</v>
      </c>
      <c r="R54" s="39">
        <v>53226393</v>
      </c>
      <c r="S54" s="4">
        <v>3813303</v>
      </c>
      <c r="T54" s="4">
        <v>0</v>
      </c>
      <c r="U54" s="4">
        <v>0</v>
      </c>
      <c r="V54" s="4">
        <v>0</v>
      </c>
      <c r="W54" s="4">
        <v>187737859</v>
      </c>
      <c r="X54" s="4">
        <v>117435103</v>
      </c>
      <c r="Y54" s="39">
        <v>70302756</v>
      </c>
      <c r="Z54" s="4">
        <v>4891527</v>
      </c>
      <c r="AA54" s="39">
        <v>79007586</v>
      </c>
      <c r="AB54" s="39">
        <v>132233979</v>
      </c>
      <c r="AC54" s="4">
        <v>1420858</v>
      </c>
      <c r="AD54" s="4">
        <v>7524645</v>
      </c>
      <c r="AE54" s="4">
        <v>0</v>
      </c>
      <c r="AF54" s="4">
        <v>44920195</v>
      </c>
      <c r="AG54" s="39">
        <v>53865698</v>
      </c>
      <c r="AH54" s="4">
        <v>46403292</v>
      </c>
      <c r="AI54" s="4">
        <v>0</v>
      </c>
      <c r="AJ54" s="4">
        <v>2766640</v>
      </c>
      <c r="AK54" s="39">
        <v>49169932</v>
      </c>
      <c r="AL54" s="39">
        <v>103035630</v>
      </c>
      <c r="AM54" s="4">
        <v>24210476</v>
      </c>
      <c r="AN54" s="4">
        <v>4987873</v>
      </c>
      <c r="AO54" s="4">
        <v>0</v>
      </c>
      <c r="AP54" s="39">
        <v>29198349</v>
      </c>
      <c r="AQ54" s="39">
        <v>132233979</v>
      </c>
      <c r="AR54" s="4">
        <v>218774947</v>
      </c>
      <c r="AS54" s="4">
        <v>0</v>
      </c>
      <c r="AT54" s="4">
        <v>37714624</v>
      </c>
      <c r="AU54" s="4">
        <v>0</v>
      </c>
      <c r="AV54" s="4">
        <v>0</v>
      </c>
      <c r="AW54" s="4">
        <v>859004</v>
      </c>
      <c r="AX54" s="39">
        <v>257348575</v>
      </c>
      <c r="AY54" s="4">
        <v>0</v>
      </c>
      <c r="AZ54" s="4">
        <v>0</v>
      </c>
      <c r="BA54" s="4">
        <v>0</v>
      </c>
      <c r="BB54" s="4">
        <v>5220700</v>
      </c>
      <c r="BC54" s="4">
        <v>0</v>
      </c>
      <c r="BD54" s="39">
        <v>5220700</v>
      </c>
      <c r="BE54" s="39">
        <v>262569275</v>
      </c>
      <c r="BF54" s="4">
        <v>121973871</v>
      </c>
      <c r="BG54" s="4">
        <v>0</v>
      </c>
      <c r="BH54" s="4">
        <v>6812548</v>
      </c>
      <c r="BI54" s="4">
        <v>1037938</v>
      </c>
      <c r="BJ54" s="4">
        <v>12618724</v>
      </c>
      <c r="BK54" s="4">
        <v>110359568</v>
      </c>
      <c r="BL54" s="4">
        <v>0</v>
      </c>
      <c r="BM54" s="39">
        <v>252802649</v>
      </c>
      <c r="BN54" s="39">
        <v>9766626</v>
      </c>
      <c r="BO54" s="4">
        <v>0</v>
      </c>
      <c r="BP54" s="4">
        <v>0</v>
      </c>
      <c r="BQ54" s="4">
        <v>9766626</v>
      </c>
      <c r="BR54" s="4">
        <v>0</v>
      </c>
      <c r="BS54" s="4">
        <v>0</v>
      </c>
      <c r="BT54" s="39">
        <v>9766626</v>
      </c>
      <c r="BU54" s="24">
        <f t="shared" si="1"/>
        <v>1.7313244285722312E-2</v>
      </c>
      <c r="BV54" s="24">
        <f t="shared" si="2"/>
        <v>1.9883133698716273E-2</v>
      </c>
      <c r="BW54" s="24">
        <f t="shared" si="3"/>
        <v>3.7196377984438582E-2</v>
      </c>
      <c r="BX54" s="25">
        <f t="shared" si="4"/>
        <v>45.969917158750356</v>
      </c>
      <c r="BY54" s="25">
        <f t="shared" si="5"/>
        <v>69.052194264559319</v>
      </c>
      <c r="BZ54" s="26">
        <f t="shared" si="6"/>
        <v>0.98813150068156552</v>
      </c>
      <c r="CA54" s="25">
        <v>19</v>
      </c>
      <c r="CB54" s="25">
        <f t="shared" si="7"/>
        <v>17.238058799732492</v>
      </c>
      <c r="CC54" s="23">
        <f t="shared" si="8"/>
        <v>0.1653469731768516</v>
      </c>
      <c r="CD54" s="26">
        <f t="shared" si="9"/>
        <v>7.1649343825189238</v>
      </c>
      <c r="CE54" s="24">
        <f t="shared" si="10"/>
        <v>0.18308816072153436</v>
      </c>
      <c r="CF54" s="24">
        <f t="shared" si="11"/>
        <v>0.65714227287800309</v>
      </c>
    </row>
    <row r="55" spans="1:84" ht="31.5">
      <c r="A55" s="3">
        <v>73</v>
      </c>
      <c r="B55" s="3" t="s">
        <v>140</v>
      </c>
      <c r="C55" s="3" t="s">
        <v>85</v>
      </c>
      <c r="D55" s="3">
        <v>12807</v>
      </c>
      <c r="E55" s="3">
        <v>2025</v>
      </c>
      <c r="F55" s="3" t="s">
        <v>86</v>
      </c>
      <c r="G55" s="3">
        <v>5</v>
      </c>
      <c r="H55" s="3">
        <v>12</v>
      </c>
      <c r="I55" s="3" t="s">
        <v>87</v>
      </c>
      <c r="J55" s="6">
        <f t="shared" si="0"/>
        <v>365</v>
      </c>
      <c r="K55" s="4">
        <v>6219983</v>
      </c>
      <c r="L55" s="4">
        <v>0</v>
      </c>
      <c r="M55" s="4">
        <v>0</v>
      </c>
      <c r="N55" s="4">
        <v>19894938</v>
      </c>
      <c r="O55" s="4">
        <v>0</v>
      </c>
      <c r="P55" s="4">
        <v>0</v>
      </c>
      <c r="Q55" s="4">
        <v>10331071</v>
      </c>
      <c r="R55" s="39">
        <v>36445992</v>
      </c>
      <c r="S55" s="4">
        <v>3391285</v>
      </c>
      <c r="T55" s="4">
        <v>0</v>
      </c>
      <c r="U55" s="4">
        <v>0</v>
      </c>
      <c r="V55" s="4">
        <v>0</v>
      </c>
      <c r="W55" s="4">
        <v>137866181</v>
      </c>
      <c r="X55" s="4">
        <v>90738884</v>
      </c>
      <c r="Y55" s="39">
        <v>47127297</v>
      </c>
      <c r="Z55" s="4">
        <v>2033166</v>
      </c>
      <c r="AA55" s="39">
        <v>52551748</v>
      </c>
      <c r="AB55" s="39">
        <v>88997740</v>
      </c>
      <c r="AC55" s="4">
        <v>1420858</v>
      </c>
      <c r="AD55" s="4">
        <v>5740793</v>
      </c>
      <c r="AE55" s="4">
        <v>0</v>
      </c>
      <c r="AF55" s="4">
        <v>33930651</v>
      </c>
      <c r="AG55" s="39">
        <v>41092302</v>
      </c>
      <c r="AH55" s="4">
        <v>46403292</v>
      </c>
      <c r="AI55" s="4">
        <v>0</v>
      </c>
      <c r="AJ55" s="4">
        <v>1082849</v>
      </c>
      <c r="AK55" s="39">
        <v>47486141</v>
      </c>
      <c r="AL55" s="39">
        <v>88578443</v>
      </c>
      <c r="AM55" s="4">
        <v>-2972309</v>
      </c>
      <c r="AN55" s="4">
        <v>3391606</v>
      </c>
      <c r="AO55" s="4">
        <v>0</v>
      </c>
      <c r="AP55" s="39">
        <v>419297</v>
      </c>
      <c r="AQ55" s="39">
        <v>88997740</v>
      </c>
      <c r="AR55" s="4">
        <v>170434820</v>
      </c>
      <c r="AS55" s="4">
        <v>0</v>
      </c>
      <c r="AT55" s="4">
        <v>35965708</v>
      </c>
      <c r="AU55" s="4">
        <v>0</v>
      </c>
      <c r="AV55" s="4">
        <v>0</v>
      </c>
      <c r="AW55" s="4">
        <v>340797</v>
      </c>
      <c r="AX55" s="39">
        <v>206741325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39">
        <v>0</v>
      </c>
      <c r="BE55" s="39">
        <v>206741325</v>
      </c>
      <c r="BF55" s="4">
        <v>90987999</v>
      </c>
      <c r="BG55" s="4">
        <v>0</v>
      </c>
      <c r="BH55" s="4">
        <v>5234046</v>
      </c>
      <c r="BI55" s="4">
        <v>997623</v>
      </c>
      <c r="BJ55" s="4">
        <v>12311504</v>
      </c>
      <c r="BK55" s="4">
        <v>92224951</v>
      </c>
      <c r="BL55" s="4">
        <v>0</v>
      </c>
      <c r="BM55" s="39">
        <v>201756123</v>
      </c>
      <c r="BN55" s="39">
        <v>4985202</v>
      </c>
      <c r="BO55" s="4">
        <v>-1592635</v>
      </c>
      <c r="BP55" s="4">
        <v>0</v>
      </c>
      <c r="BQ55" s="4">
        <v>3392567</v>
      </c>
      <c r="BR55" s="4">
        <v>0</v>
      </c>
      <c r="BS55" s="4">
        <v>0</v>
      </c>
      <c r="BT55" s="39">
        <v>3392567</v>
      </c>
      <c r="BU55" s="20">
        <f t="shared" si="1"/>
        <v>2.4113234255415554E-2</v>
      </c>
      <c r="BV55" s="20">
        <f t="shared" si="2"/>
        <v>0</v>
      </c>
      <c r="BW55" s="20">
        <f t="shared" si="3"/>
        <v>2.4113234255415554E-2</v>
      </c>
      <c r="BX55" s="21">
        <f t="shared" si="4"/>
        <v>42.606624456199739</v>
      </c>
      <c r="BY55" s="21">
        <f t="shared" si="5"/>
        <v>65.993283811957355</v>
      </c>
      <c r="BZ55" s="22">
        <f t="shared" si="6"/>
        <v>0.88692991694648793</v>
      </c>
      <c r="CA55" s="21"/>
      <c r="CB55" s="21">
        <f t="shared" si="7"/>
        <v>17.336279428954196</v>
      </c>
      <c r="CC55" s="23">
        <f t="shared" si="8"/>
        <v>0.11679728695824386</v>
      </c>
      <c r="CD55" s="22">
        <f t="shared" si="9"/>
        <v>4.6379818572070652</v>
      </c>
      <c r="CE55" s="20">
        <f t="shared" si="10"/>
        <v>-3.3397578410418065E-2</v>
      </c>
      <c r="CF55" s="20">
        <f t="shared" si="11"/>
        <v>1.0684375253491269</v>
      </c>
    </row>
    <row r="56" spans="1:84" ht="31.5">
      <c r="A56" s="1">
        <v>10976</v>
      </c>
      <c r="B56" s="1" t="s">
        <v>141</v>
      </c>
      <c r="C56" s="1" t="s">
        <v>94</v>
      </c>
      <c r="D56" s="1">
        <v>12807</v>
      </c>
      <c r="E56" s="1">
        <v>2025</v>
      </c>
      <c r="F56" s="1" t="s">
        <v>86</v>
      </c>
      <c r="G56" s="1">
        <v>5</v>
      </c>
      <c r="H56" s="1">
        <v>12</v>
      </c>
      <c r="I56" s="1" t="s">
        <v>87</v>
      </c>
      <c r="J56" s="6">
        <f t="shared" si="0"/>
        <v>365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39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39">
        <v>0</v>
      </c>
      <c r="Z56" s="2">
        <v>0</v>
      </c>
      <c r="AA56" s="39">
        <v>0</v>
      </c>
      <c r="AB56" s="39">
        <v>0</v>
      </c>
      <c r="AC56" s="2">
        <v>0</v>
      </c>
      <c r="AD56" s="2">
        <v>0</v>
      </c>
      <c r="AE56" s="2">
        <v>0</v>
      </c>
      <c r="AF56" s="2">
        <v>0</v>
      </c>
      <c r="AG56" s="39">
        <v>0</v>
      </c>
      <c r="AH56" s="2">
        <v>0</v>
      </c>
      <c r="AI56" s="2">
        <v>0</v>
      </c>
      <c r="AJ56" s="2">
        <v>0</v>
      </c>
      <c r="AK56" s="39">
        <v>0</v>
      </c>
      <c r="AL56" s="39">
        <v>0</v>
      </c>
      <c r="AM56" s="2">
        <v>0</v>
      </c>
      <c r="AN56" s="2">
        <v>0</v>
      </c>
      <c r="AO56" s="2">
        <v>0</v>
      </c>
      <c r="AP56" s="39">
        <v>0</v>
      </c>
      <c r="AQ56" s="39">
        <v>0</v>
      </c>
      <c r="AR56" s="2">
        <v>5654229</v>
      </c>
      <c r="AS56" s="2">
        <v>0</v>
      </c>
      <c r="AT56" s="2">
        <v>6281227</v>
      </c>
      <c r="AU56" s="2">
        <v>0</v>
      </c>
      <c r="AV56" s="2">
        <v>0</v>
      </c>
      <c r="AW56" s="2">
        <v>0</v>
      </c>
      <c r="AX56" s="39">
        <v>11935456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39">
        <v>0</v>
      </c>
      <c r="BE56" s="39">
        <v>11935456</v>
      </c>
      <c r="BF56" s="2">
        <v>15221676</v>
      </c>
      <c r="BG56" s="2">
        <v>0</v>
      </c>
      <c r="BH56" s="2">
        <v>48014</v>
      </c>
      <c r="BI56" s="2">
        <v>0</v>
      </c>
      <c r="BJ56" s="2">
        <v>0</v>
      </c>
      <c r="BK56" s="2">
        <v>2612965</v>
      </c>
      <c r="BL56" s="2">
        <v>0</v>
      </c>
      <c r="BM56" s="39">
        <v>17882655</v>
      </c>
      <c r="BN56" s="39">
        <v>-5947199</v>
      </c>
      <c r="BO56" s="2">
        <v>4269903</v>
      </c>
      <c r="BP56" s="2">
        <v>0</v>
      </c>
      <c r="BQ56" s="2">
        <v>-1677296</v>
      </c>
      <c r="BR56" s="2">
        <v>0</v>
      </c>
      <c r="BS56" s="2">
        <v>0</v>
      </c>
      <c r="BT56" s="39">
        <v>-1677296</v>
      </c>
      <c r="BU56" s="24">
        <f t="shared" si="1"/>
        <v>-0.49827999868626721</v>
      </c>
      <c r="BV56" s="24">
        <f t="shared" si="2"/>
        <v>0</v>
      </c>
      <c r="BW56" s="24">
        <f t="shared" si="3"/>
        <v>-0.49827999868626721</v>
      </c>
      <c r="BX56" s="25">
        <f t="shared" si="4"/>
        <v>0</v>
      </c>
      <c r="BY56" s="25">
        <f t="shared" si="5"/>
        <v>0</v>
      </c>
      <c r="BZ56" s="26" t="e">
        <f t="shared" si="6"/>
        <v>#DIV/0!</v>
      </c>
      <c r="CA56" s="25"/>
      <c r="CB56" s="25" t="str">
        <f t="shared" si="7"/>
        <v>-</v>
      </c>
      <c r="CC56" s="23" t="e">
        <f t="shared" si="8"/>
        <v>#DIV/0!</v>
      </c>
      <c r="CD56" s="26" t="e">
        <f t="shared" si="9"/>
        <v>#DIV/0!</v>
      </c>
      <c r="CE56" s="24" t="e">
        <f t="shared" si="10"/>
        <v>#DIV/0!</v>
      </c>
      <c r="CF56" s="24" t="e">
        <f t="shared" si="11"/>
        <v>#DIV/0!</v>
      </c>
    </row>
    <row r="57" spans="1:84" ht="31.5">
      <c r="A57" s="1">
        <v>75</v>
      </c>
      <c r="B57" s="1" t="s">
        <v>142</v>
      </c>
      <c r="C57" s="1" t="s">
        <v>85</v>
      </c>
      <c r="D57" s="1">
        <v>13156</v>
      </c>
      <c r="E57" s="1">
        <v>2025</v>
      </c>
      <c r="F57" s="1" t="s">
        <v>86</v>
      </c>
      <c r="G57" s="1">
        <v>5</v>
      </c>
      <c r="H57" s="1">
        <v>12</v>
      </c>
      <c r="I57" s="1" t="s">
        <v>87</v>
      </c>
      <c r="J57" s="6">
        <f t="shared" si="0"/>
        <v>365</v>
      </c>
      <c r="K57" s="2">
        <v>8866000</v>
      </c>
      <c r="L57" s="2">
        <v>0</v>
      </c>
      <c r="M57" s="2">
        <v>0</v>
      </c>
      <c r="N57" s="2">
        <v>23559000</v>
      </c>
      <c r="O57" s="2">
        <v>36393000</v>
      </c>
      <c r="P57" s="2">
        <v>10493000</v>
      </c>
      <c r="Q57" s="2">
        <v>5641000</v>
      </c>
      <c r="R57" s="39">
        <v>84952000</v>
      </c>
      <c r="S57" s="2">
        <v>0</v>
      </c>
      <c r="T57" s="2">
        <v>0</v>
      </c>
      <c r="U57" s="2">
        <v>0</v>
      </c>
      <c r="V57" s="2">
        <v>0</v>
      </c>
      <c r="W57" s="2">
        <v>86931000</v>
      </c>
      <c r="X57" s="2">
        <v>6163000</v>
      </c>
      <c r="Y57" s="39">
        <v>80768000</v>
      </c>
      <c r="Z57" s="2">
        <v>0</v>
      </c>
      <c r="AA57" s="39">
        <v>80768000</v>
      </c>
      <c r="AB57" s="39">
        <v>165720000</v>
      </c>
      <c r="AC57" s="2">
        <v>0</v>
      </c>
      <c r="AD57" s="2">
        <v>2560000</v>
      </c>
      <c r="AE57" s="2">
        <v>-15631000</v>
      </c>
      <c r="AF57" s="2">
        <v>81334000</v>
      </c>
      <c r="AG57" s="39">
        <v>68263000</v>
      </c>
      <c r="AH57" s="2">
        <v>0</v>
      </c>
      <c r="AI57" s="2">
        <v>0</v>
      </c>
      <c r="AJ57" s="2">
        <v>0</v>
      </c>
      <c r="AK57" s="39">
        <v>0</v>
      </c>
      <c r="AL57" s="39">
        <v>68263000</v>
      </c>
      <c r="AM57" s="2">
        <v>97457000</v>
      </c>
      <c r="AN57" s="2">
        <v>0</v>
      </c>
      <c r="AO57" s="2">
        <v>0</v>
      </c>
      <c r="AP57" s="39">
        <v>97457000</v>
      </c>
      <c r="AQ57" s="39">
        <v>165720000</v>
      </c>
      <c r="AR57" s="2">
        <v>173613000</v>
      </c>
      <c r="AS57" s="2">
        <v>0</v>
      </c>
      <c r="AT57" s="2">
        <v>134582000</v>
      </c>
      <c r="AU57" s="2">
        <v>0</v>
      </c>
      <c r="AV57" s="2">
        <v>0</v>
      </c>
      <c r="AW57" s="2">
        <v>0</v>
      </c>
      <c r="AX57" s="39">
        <v>308195000</v>
      </c>
      <c r="AY57" s="2">
        <v>0</v>
      </c>
      <c r="AZ57" s="2">
        <v>0</v>
      </c>
      <c r="BA57" s="2">
        <v>0</v>
      </c>
      <c r="BB57" s="2">
        <v>0</v>
      </c>
      <c r="BC57" s="2">
        <v>47893000</v>
      </c>
      <c r="BD57" s="39">
        <v>47893000</v>
      </c>
      <c r="BE57" s="39">
        <v>356088000</v>
      </c>
      <c r="BF57" s="2">
        <v>97774000</v>
      </c>
      <c r="BG57" s="2">
        <v>0</v>
      </c>
      <c r="BH57" s="2">
        <v>6163000</v>
      </c>
      <c r="BI57" s="2">
        <v>0</v>
      </c>
      <c r="BJ57" s="2">
        <v>22080000</v>
      </c>
      <c r="BK57" s="2">
        <v>132615000</v>
      </c>
      <c r="BL57" s="2">
        <v>0</v>
      </c>
      <c r="BM57" s="39">
        <v>258632000</v>
      </c>
      <c r="BN57" s="39">
        <v>97456000</v>
      </c>
      <c r="BO57" s="2">
        <v>0</v>
      </c>
      <c r="BP57" s="2">
        <v>0</v>
      </c>
      <c r="BQ57" s="2">
        <v>97456000</v>
      </c>
      <c r="BR57" s="2">
        <v>0</v>
      </c>
      <c r="BS57" s="2">
        <v>0</v>
      </c>
      <c r="BT57" s="39">
        <v>97456000</v>
      </c>
      <c r="BU57" s="20">
        <f t="shared" si="1"/>
        <v>0.13918750421244186</v>
      </c>
      <c r="BV57" s="20">
        <f t="shared" si="2"/>
        <v>0.13449765226573207</v>
      </c>
      <c r="BW57" s="20">
        <f t="shared" si="3"/>
        <v>0.27368515647817393</v>
      </c>
      <c r="BX57" s="21">
        <f t="shared" si="4"/>
        <v>49.529902714658462</v>
      </c>
      <c r="BY57" s="21">
        <f t="shared" si="5"/>
        <v>94.98827578831461</v>
      </c>
      <c r="BZ57" s="22">
        <f t="shared" si="6"/>
        <v>1.2444809047360943</v>
      </c>
      <c r="CA57" s="21"/>
      <c r="CB57" s="21">
        <f t="shared" si="7"/>
        <v>1</v>
      </c>
      <c r="CC57" s="23">
        <f t="shared" si="8"/>
        <v>1.5179379751842139</v>
      </c>
      <c r="CD57" s="22" t="e">
        <f t="shared" si="9"/>
        <v>#DIV/0!</v>
      </c>
      <c r="CE57" s="20">
        <f t="shared" si="10"/>
        <v>0.5880823075066377</v>
      </c>
      <c r="CF57" s="20">
        <f t="shared" si="11"/>
        <v>0</v>
      </c>
    </row>
    <row r="58" spans="1:84" ht="31.5">
      <c r="A58" s="1">
        <v>77</v>
      </c>
      <c r="B58" s="1" t="s">
        <v>143</v>
      </c>
      <c r="C58" s="1" t="s">
        <v>85</v>
      </c>
      <c r="D58" s="1">
        <v>12767</v>
      </c>
      <c r="E58" s="1">
        <v>2025</v>
      </c>
      <c r="F58" s="1" t="s">
        <v>86</v>
      </c>
      <c r="G58" s="1">
        <v>5</v>
      </c>
      <c r="H58" s="1">
        <v>12</v>
      </c>
      <c r="I58" s="1" t="s">
        <v>87</v>
      </c>
      <c r="J58" s="6">
        <f t="shared" si="0"/>
        <v>365</v>
      </c>
      <c r="K58" s="2">
        <v>17056106</v>
      </c>
      <c r="L58" s="2">
        <v>334880</v>
      </c>
      <c r="M58" s="2">
        <v>0</v>
      </c>
      <c r="N58" s="2">
        <v>38516013</v>
      </c>
      <c r="O58" s="2">
        <v>0</v>
      </c>
      <c r="P58" s="2">
        <v>0</v>
      </c>
      <c r="Q58" s="2">
        <v>12428922</v>
      </c>
      <c r="R58" s="39">
        <v>68335921</v>
      </c>
      <c r="S58" s="2">
        <v>5261733</v>
      </c>
      <c r="T58" s="2">
        <v>0</v>
      </c>
      <c r="U58" s="2">
        <v>4400458</v>
      </c>
      <c r="V58" s="2">
        <v>0</v>
      </c>
      <c r="W58" s="2">
        <v>155230713</v>
      </c>
      <c r="X58" s="2">
        <v>97087528</v>
      </c>
      <c r="Y58" s="39">
        <v>58143185</v>
      </c>
      <c r="Z58" s="2">
        <v>8512225</v>
      </c>
      <c r="AA58" s="39">
        <v>76317601</v>
      </c>
      <c r="AB58" s="39">
        <v>144653522</v>
      </c>
      <c r="AC58" s="2">
        <v>2420236</v>
      </c>
      <c r="AD58" s="2">
        <v>4800818</v>
      </c>
      <c r="AE58" s="2">
        <v>0</v>
      </c>
      <c r="AF58" s="2">
        <v>48247018</v>
      </c>
      <c r="AG58" s="39">
        <v>55468072</v>
      </c>
      <c r="AH58" s="2">
        <v>18852259</v>
      </c>
      <c r="AI58" s="2">
        <v>0</v>
      </c>
      <c r="AJ58" s="2">
        <v>8991269</v>
      </c>
      <c r="AK58" s="39">
        <v>27843528</v>
      </c>
      <c r="AL58" s="39">
        <v>83311600</v>
      </c>
      <c r="AM58" s="2">
        <v>55623246</v>
      </c>
      <c r="AN58" s="2">
        <v>2745930</v>
      </c>
      <c r="AO58" s="2">
        <v>2972746</v>
      </c>
      <c r="AP58" s="39">
        <v>61341922</v>
      </c>
      <c r="AQ58" s="39">
        <v>144653522</v>
      </c>
      <c r="AR58" s="2">
        <v>247312881</v>
      </c>
      <c r="AS58" s="2">
        <v>0</v>
      </c>
      <c r="AT58" s="2">
        <v>51421653</v>
      </c>
      <c r="AU58" s="2">
        <v>0</v>
      </c>
      <c r="AV58" s="2">
        <v>0</v>
      </c>
      <c r="AW58" s="2">
        <v>27886</v>
      </c>
      <c r="AX58" s="39">
        <v>298762420</v>
      </c>
      <c r="AY58" s="2">
        <v>180645</v>
      </c>
      <c r="AZ58" s="2">
        <v>28549</v>
      </c>
      <c r="BA58" s="2"/>
      <c r="BB58" s="2">
        <v>266666</v>
      </c>
      <c r="BC58" s="2">
        <v>-30912817</v>
      </c>
      <c r="BD58" s="39">
        <v>-30617602</v>
      </c>
      <c r="BE58" s="39">
        <v>268144818</v>
      </c>
      <c r="BF58" s="2">
        <v>172275669</v>
      </c>
      <c r="BG58" s="2">
        <v>0</v>
      </c>
      <c r="BH58" s="2">
        <v>7168743</v>
      </c>
      <c r="BI58" s="2">
        <v>950771</v>
      </c>
      <c r="BJ58" s="2">
        <v>7022268</v>
      </c>
      <c r="BK58" s="2">
        <v>96082228</v>
      </c>
      <c r="BL58" s="2">
        <v>0</v>
      </c>
      <c r="BM58" s="39">
        <v>283499679</v>
      </c>
      <c r="BN58" s="39">
        <v>-15354861</v>
      </c>
      <c r="BO58" s="2">
        <v>4741467</v>
      </c>
      <c r="BP58" s="2">
        <v>35077</v>
      </c>
      <c r="BQ58" s="2">
        <v>-10578317</v>
      </c>
      <c r="BR58" s="2">
        <v>32091948</v>
      </c>
      <c r="BS58" s="2">
        <v>0</v>
      </c>
      <c r="BT58" s="39">
        <v>21513631</v>
      </c>
      <c r="BU58" s="24">
        <f t="shared" si="1"/>
        <v>5.6919768630397327E-2</v>
      </c>
      <c r="BV58" s="24">
        <f t="shared" si="2"/>
        <v>-0.1141830829637737</v>
      </c>
      <c r="BW58" s="24">
        <f t="shared" si="3"/>
        <v>-5.7263314333376378E-2</v>
      </c>
      <c r="BX58" s="25">
        <f t="shared" si="4"/>
        <v>56.844369319364318</v>
      </c>
      <c r="BY58" s="25">
        <f t="shared" si="5"/>
        <v>67.156426135484381</v>
      </c>
      <c r="BZ58" s="26">
        <f t="shared" si="6"/>
        <v>1.2319865922147069</v>
      </c>
      <c r="CA58" s="25"/>
      <c r="CB58" s="25">
        <f t="shared" si="7"/>
        <v>13.543173189497796</v>
      </c>
      <c r="CC58" s="23">
        <f t="shared" si="8"/>
        <v>-0.11014641471389572</v>
      </c>
      <c r="CD58" s="26">
        <f t="shared" si="9"/>
        <v>-2.1463458841823821</v>
      </c>
      <c r="CE58" s="24">
        <f t="shared" si="10"/>
        <v>0.3845274227059608</v>
      </c>
      <c r="CF58" s="24">
        <f t="shared" si="11"/>
        <v>0.25313368469270536</v>
      </c>
    </row>
    <row r="59" spans="1:84" ht="31.5">
      <c r="A59" s="1">
        <v>12037</v>
      </c>
      <c r="B59" s="1" t="s">
        <v>144</v>
      </c>
      <c r="C59" s="1" t="s">
        <v>94</v>
      </c>
      <c r="D59" s="1">
        <v>16665</v>
      </c>
      <c r="E59" s="1">
        <v>2025</v>
      </c>
      <c r="F59" s="1" t="s">
        <v>86</v>
      </c>
      <c r="G59" s="1">
        <v>5</v>
      </c>
      <c r="H59" s="1">
        <v>12</v>
      </c>
      <c r="I59" s="1" t="s">
        <v>87</v>
      </c>
      <c r="J59" s="6">
        <f t="shared" si="0"/>
        <v>365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39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39">
        <v>0</v>
      </c>
      <c r="Z59" s="2">
        <v>0</v>
      </c>
      <c r="AA59" s="39">
        <v>0</v>
      </c>
      <c r="AB59" s="39">
        <v>0</v>
      </c>
      <c r="AC59" s="2">
        <v>0</v>
      </c>
      <c r="AD59" s="2">
        <v>0</v>
      </c>
      <c r="AE59" s="2">
        <v>0</v>
      </c>
      <c r="AF59" s="2">
        <v>0</v>
      </c>
      <c r="AG59" s="39">
        <v>0</v>
      </c>
      <c r="AH59" s="2">
        <v>0</v>
      </c>
      <c r="AI59" s="2">
        <v>0</v>
      </c>
      <c r="AJ59" s="2">
        <v>0</v>
      </c>
      <c r="AK59" s="39">
        <v>0</v>
      </c>
      <c r="AL59" s="39">
        <v>0</v>
      </c>
      <c r="AM59" s="2">
        <v>0</v>
      </c>
      <c r="AN59" s="2">
        <v>0</v>
      </c>
      <c r="AO59" s="2">
        <v>0</v>
      </c>
      <c r="AP59" s="39">
        <v>0</v>
      </c>
      <c r="AQ59" s="39">
        <v>0</v>
      </c>
      <c r="AR59" s="2">
        <v>39628000</v>
      </c>
      <c r="AS59" s="2">
        <v>0</v>
      </c>
      <c r="AT59" s="2">
        <v>6240000</v>
      </c>
      <c r="AU59" s="2">
        <v>0</v>
      </c>
      <c r="AV59" s="2">
        <v>0</v>
      </c>
      <c r="AW59" s="2">
        <v>0</v>
      </c>
      <c r="AX59" s="39">
        <v>45868000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39">
        <v>0</v>
      </c>
      <c r="BE59" s="39">
        <v>45868000</v>
      </c>
      <c r="BF59" s="2">
        <v>54145000</v>
      </c>
      <c r="BG59" s="2">
        <v>0</v>
      </c>
      <c r="BH59" s="2">
        <v>717000</v>
      </c>
      <c r="BI59" s="2">
        <v>0</v>
      </c>
      <c r="BJ59" s="2">
        <v>0</v>
      </c>
      <c r="BK59" s="2">
        <v>11437000</v>
      </c>
      <c r="BL59" s="2">
        <v>0</v>
      </c>
      <c r="BM59" s="39">
        <v>66299000</v>
      </c>
      <c r="BN59" s="39">
        <v>-20431000</v>
      </c>
      <c r="BO59" s="2">
        <v>20431000</v>
      </c>
      <c r="BP59" s="2">
        <v>0</v>
      </c>
      <c r="BQ59" s="2">
        <v>0</v>
      </c>
      <c r="BR59" s="2">
        <v>0</v>
      </c>
      <c r="BS59" s="2">
        <v>0</v>
      </c>
      <c r="BT59" s="39">
        <v>0</v>
      </c>
      <c r="BU59" s="20">
        <f t="shared" si="1"/>
        <v>-0.44543036539635478</v>
      </c>
      <c r="BV59" s="20">
        <f t="shared" si="2"/>
        <v>0</v>
      </c>
      <c r="BW59" s="20">
        <f t="shared" si="3"/>
        <v>-0.44543036539635478</v>
      </c>
      <c r="BX59" s="21">
        <f t="shared" si="4"/>
        <v>0</v>
      </c>
      <c r="BY59" s="21">
        <f t="shared" si="5"/>
        <v>0</v>
      </c>
      <c r="BZ59" s="22" t="e">
        <f t="shared" si="6"/>
        <v>#DIV/0!</v>
      </c>
      <c r="CA59" s="21"/>
      <c r="CB59" s="21" t="str">
        <f t="shared" si="7"/>
        <v>-</v>
      </c>
      <c r="CC59" s="23" t="e">
        <f t="shared" si="8"/>
        <v>#DIV/0!</v>
      </c>
      <c r="CD59" s="22" t="e">
        <f t="shared" si="9"/>
        <v>#DIV/0!</v>
      </c>
      <c r="CE59" s="20" t="e">
        <f t="shared" si="10"/>
        <v>#DIV/0!</v>
      </c>
      <c r="CF59" s="20" t="e">
        <f t="shared" si="11"/>
        <v>#DIV/0!</v>
      </c>
    </row>
    <row r="60" spans="1:84" ht="31.5">
      <c r="A60" s="1">
        <v>14421</v>
      </c>
      <c r="B60" s="1" t="s">
        <v>145</v>
      </c>
      <c r="C60" s="1" t="s">
        <v>94</v>
      </c>
      <c r="D60" s="1">
        <v>16665</v>
      </c>
      <c r="E60" s="1">
        <v>2025</v>
      </c>
      <c r="F60" s="1" t="s">
        <v>86</v>
      </c>
      <c r="G60" s="1">
        <v>5</v>
      </c>
      <c r="H60" s="1">
        <v>12</v>
      </c>
      <c r="I60" s="1" t="s">
        <v>87</v>
      </c>
      <c r="J60" s="6">
        <f t="shared" si="0"/>
        <v>365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39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39">
        <v>0</v>
      </c>
      <c r="Z60" s="2">
        <v>0</v>
      </c>
      <c r="AA60" s="39">
        <v>0</v>
      </c>
      <c r="AB60" s="39">
        <v>0</v>
      </c>
      <c r="AC60" s="2">
        <v>0</v>
      </c>
      <c r="AD60" s="2">
        <v>0</v>
      </c>
      <c r="AE60" s="2">
        <v>0</v>
      </c>
      <c r="AF60" s="2">
        <v>0</v>
      </c>
      <c r="AG60" s="39">
        <v>0</v>
      </c>
      <c r="AH60" s="2">
        <v>0</v>
      </c>
      <c r="AI60" s="2">
        <v>0</v>
      </c>
      <c r="AJ60" s="2">
        <v>0</v>
      </c>
      <c r="AK60" s="39">
        <v>0</v>
      </c>
      <c r="AL60" s="39">
        <v>0</v>
      </c>
      <c r="AM60" s="2">
        <v>0</v>
      </c>
      <c r="AN60" s="2">
        <v>0</v>
      </c>
      <c r="AO60" s="2">
        <v>0</v>
      </c>
      <c r="AP60" s="39">
        <v>0</v>
      </c>
      <c r="AQ60" s="39">
        <v>0</v>
      </c>
      <c r="AR60" s="2">
        <v>333480000</v>
      </c>
      <c r="AS60" s="2">
        <v>0</v>
      </c>
      <c r="AT60" s="2">
        <v>46164000</v>
      </c>
      <c r="AU60" s="2">
        <v>0</v>
      </c>
      <c r="AV60" s="2">
        <v>0</v>
      </c>
      <c r="AW60" s="2">
        <v>0</v>
      </c>
      <c r="AX60" s="39">
        <v>379644000</v>
      </c>
      <c r="AY60" s="2">
        <v>-184000</v>
      </c>
      <c r="AZ60" s="2">
        <v>0</v>
      </c>
      <c r="BA60" s="2">
        <v>71000</v>
      </c>
      <c r="BB60" s="2">
        <v>-2027000</v>
      </c>
      <c r="BC60" s="2">
        <v>0</v>
      </c>
      <c r="BD60" s="39">
        <v>-2140000</v>
      </c>
      <c r="BE60" s="39">
        <v>377504000</v>
      </c>
      <c r="BF60" s="2">
        <v>448842000</v>
      </c>
      <c r="BG60" s="2">
        <v>0</v>
      </c>
      <c r="BH60" s="2">
        <v>3731000</v>
      </c>
      <c r="BI60" s="2">
        <v>186000</v>
      </c>
      <c r="BJ60" s="2">
        <v>0</v>
      </c>
      <c r="BK60" s="2">
        <v>27818000</v>
      </c>
      <c r="BL60" s="2">
        <v>0</v>
      </c>
      <c r="BM60" s="39">
        <v>480577000</v>
      </c>
      <c r="BN60" s="39">
        <v>-103073000</v>
      </c>
      <c r="BO60" s="2">
        <v>107222000</v>
      </c>
      <c r="BP60" s="2">
        <v>0</v>
      </c>
      <c r="BQ60" s="2">
        <v>4149000</v>
      </c>
      <c r="BR60" s="2">
        <v>0</v>
      </c>
      <c r="BS60" s="2">
        <v>0</v>
      </c>
      <c r="BT60" s="39">
        <v>4149000</v>
      </c>
      <c r="BU60" s="24">
        <f t="shared" si="1"/>
        <v>-0.26736935237772314</v>
      </c>
      <c r="BV60" s="24">
        <f t="shared" si="2"/>
        <v>-5.6688141052810039E-3</v>
      </c>
      <c r="BW60" s="24">
        <f t="shared" si="3"/>
        <v>-0.27303816648300416</v>
      </c>
      <c r="BX60" s="25">
        <f t="shared" si="4"/>
        <v>0</v>
      </c>
      <c r="BY60" s="25">
        <f t="shared" si="5"/>
        <v>0</v>
      </c>
      <c r="BZ60" s="26" t="e">
        <f t="shared" si="6"/>
        <v>#DIV/0!</v>
      </c>
      <c r="CA60" s="25"/>
      <c r="CB60" s="25" t="str">
        <f t="shared" si="7"/>
        <v>-</v>
      </c>
      <c r="CC60" s="23" t="e">
        <f t="shared" si="8"/>
        <v>#DIV/0!</v>
      </c>
      <c r="CD60" s="26">
        <f t="shared" si="9"/>
        <v>-533.47849462365593</v>
      </c>
      <c r="CE60" s="24" t="e">
        <f t="shared" si="10"/>
        <v>#DIV/0!</v>
      </c>
      <c r="CF60" s="24" t="e">
        <f t="shared" si="11"/>
        <v>#DIV/0!</v>
      </c>
    </row>
    <row r="61" spans="1:84" ht="31.5">
      <c r="A61" s="3">
        <v>6546</v>
      </c>
      <c r="B61" s="3" t="s">
        <v>146</v>
      </c>
      <c r="C61" s="3" t="s">
        <v>85</v>
      </c>
      <c r="D61" s="3">
        <v>16665</v>
      </c>
      <c r="E61" s="3">
        <v>2025</v>
      </c>
      <c r="F61" s="3" t="s">
        <v>86</v>
      </c>
      <c r="G61" s="3">
        <v>5</v>
      </c>
      <c r="H61" s="3">
        <v>12</v>
      </c>
      <c r="I61" s="3" t="s">
        <v>87</v>
      </c>
      <c r="J61" s="6">
        <f t="shared" si="0"/>
        <v>365</v>
      </c>
      <c r="K61" s="4">
        <v>4955000</v>
      </c>
      <c r="L61" s="4">
        <v>402641000</v>
      </c>
      <c r="M61" s="4">
        <v>0</v>
      </c>
      <c r="N61" s="4">
        <v>154482000</v>
      </c>
      <c r="O61" s="4">
        <v>151783000</v>
      </c>
      <c r="P61" s="4">
        <v>0</v>
      </c>
      <c r="Q61" s="4">
        <v>23271000</v>
      </c>
      <c r="R61" s="39">
        <v>737132000</v>
      </c>
      <c r="S61" s="4">
        <v>138752000</v>
      </c>
      <c r="T61" s="4">
        <v>3380000</v>
      </c>
      <c r="U61" s="4">
        <v>0</v>
      </c>
      <c r="V61" s="4">
        <v>0</v>
      </c>
      <c r="W61" s="4">
        <v>1509120000</v>
      </c>
      <c r="X61" s="4">
        <v>1129673000</v>
      </c>
      <c r="Y61" s="39">
        <v>379447000</v>
      </c>
      <c r="Z61" s="4">
        <v>32746000</v>
      </c>
      <c r="AA61" s="39">
        <v>554325000</v>
      </c>
      <c r="AB61" s="39">
        <v>1291457000</v>
      </c>
      <c r="AC61" s="4">
        <v>8300000</v>
      </c>
      <c r="AD61" s="4">
        <v>22891000</v>
      </c>
      <c r="AE61" s="4">
        <v>94575000</v>
      </c>
      <c r="AF61" s="4">
        <v>132379000</v>
      </c>
      <c r="AG61" s="39">
        <v>258145000</v>
      </c>
      <c r="AH61" s="4">
        <v>254637000</v>
      </c>
      <c r="AI61" s="4">
        <v>0</v>
      </c>
      <c r="AJ61" s="4">
        <v>101935000</v>
      </c>
      <c r="AK61" s="39">
        <v>356572000</v>
      </c>
      <c r="AL61" s="39">
        <v>614717000</v>
      </c>
      <c r="AM61" s="4">
        <v>536556000</v>
      </c>
      <c r="AN61" s="4">
        <v>48071000</v>
      </c>
      <c r="AO61" s="4">
        <v>92113000</v>
      </c>
      <c r="AP61" s="39">
        <v>676740000</v>
      </c>
      <c r="AQ61" s="39">
        <v>1291457000</v>
      </c>
      <c r="AR61" s="4">
        <v>1264384000</v>
      </c>
      <c r="AS61" s="4">
        <v>0</v>
      </c>
      <c r="AT61" s="4">
        <v>109551000</v>
      </c>
      <c r="AU61" s="4">
        <v>0</v>
      </c>
      <c r="AV61" s="4">
        <v>0</v>
      </c>
      <c r="AW61" s="4">
        <v>0</v>
      </c>
      <c r="AX61" s="39">
        <v>1373935000</v>
      </c>
      <c r="AY61" s="4">
        <v>4456000</v>
      </c>
      <c r="AZ61" s="4">
        <v>0</v>
      </c>
      <c r="BA61" s="4">
        <v>23952000</v>
      </c>
      <c r="BB61" s="4">
        <v>2752000</v>
      </c>
      <c r="BC61" s="4">
        <v>0</v>
      </c>
      <c r="BD61" s="39">
        <v>31160000</v>
      </c>
      <c r="BE61" s="39">
        <v>1405095000</v>
      </c>
      <c r="BF61" s="4">
        <v>556824000</v>
      </c>
      <c r="BG61" s="4">
        <v>0</v>
      </c>
      <c r="BH61" s="4">
        <v>57224000</v>
      </c>
      <c r="BI61" s="4">
        <v>9305000</v>
      </c>
      <c r="BJ61" s="4">
        <v>19307000</v>
      </c>
      <c r="BK61" s="4">
        <v>583720000</v>
      </c>
      <c r="BL61" s="4">
        <v>0</v>
      </c>
      <c r="BM61" s="39">
        <v>1226380000</v>
      </c>
      <c r="BN61" s="39">
        <v>178715000</v>
      </c>
      <c r="BO61" s="4">
        <v>-107222000</v>
      </c>
      <c r="BP61" s="4">
        <v>8490000</v>
      </c>
      <c r="BQ61" s="4">
        <v>79983000</v>
      </c>
      <c r="BR61" s="4">
        <v>14567000</v>
      </c>
      <c r="BS61" s="4">
        <v>0</v>
      </c>
      <c r="BT61" s="39">
        <v>94550000</v>
      </c>
      <c r="BU61" s="20">
        <f t="shared" si="1"/>
        <v>0.1050142517054007</v>
      </c>
      <c r="BV61" s="20">
        <f t="shared" si="2"/>
        <v>2.2176436468708521E-2</v>
      </c>
      <c r="BW61" s="20">
        <f t="shared" si="3"/>
        <v>0.12719068817410922</v>
      </c>
      <c r="BX61" s="21">
        <f t="shared" si="4"/>
        <v>44.595573813018831</v>
      </c>
      <c r="BY61" s="21">
        <f t="shared" si="5"/>
        <v>74.033397393285853</v>
      </c>
      <c r="BZ61" s="22">
        <f t="shared" si="6"/>
        <v>2.8554959422030253</v>
      </c>
      <c r="CA61" s="21"/>
      <c r="CB61" s="21">
        <f t="shared" si="7"/>
        <v>19.741244932196281</v>
      </c>
      <c r="CC61" s="23">
        <f t="shared" si="8"/>
        <v>0.41340569676782729</v>
      </c>
      <c r="CD61" s="22">
        <f t="shared" si="9"/>
        <v>12.569838114172111</v>
      </c>
      <c r="CE61" s="20">
        <f t="shared" si="10"/>
        <v>0.41546563300210537</v>
      </c>
      <c r="CF61" s="20">
        <f t="shared" si="11"/>
        <v>0.32183929837599673</v>
      </c>
    </row>
    <row r="62" spans="1:84" ht="31.5">
      <c r="A62" s="3">
        <v>14422</v>
      </c>
      <c r="B62" s="3" t="s">
        <v>147</v>
      </c>
      <c r="C62" s="3" t="s">
        <v>94</v>
      </c>
      <c r="D62" s="3">
        <v>16665</v>
      </c>
      <c r="E62" s="3">
        <v>2025</v>
      </c>
      <c r="F62" s="3" t="s">
        <v>86</v>
      </c>
      <c r="G62" s="3">
        <v>5</v>
      </c>
      <c r="H62" s="3">
        <v>12</v>
      </c>
      <c r="I62" s="3" t="s">
        <v>87</v>
      </c>
      <c r="J62" s="6">
        <f t="shared" si="0"/>
        <v>365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39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39">
        <v>0</v>
      </c>
      <c r="Z62" s="4">
        <v>0</v>
      </c>
      <c r="AA62" s="39">
        <v>0</v>
      </c>
      <c r="AB62" s="39">
        <v>0</v>
      </c>
      <c r="AC62" s="4">
        <v>0</v>
      </c>
      <c r="AD62" s="4">
        <v>0</v>
      </c>
      <c r="AE62" s="4">
        <v>0</v>
      </c>
      <c r="AF62" s="4">
        <v>0</v>
      </c>
      <c r="AG62" s="39">
        <v>0</v>
      </c>
      <c r="AH62" s="4">
        <v>0</v>
      </c>
      <c r="AI62" s="4">
        <v>0</v>
      </c>
      <c r="AJ62" s="4">
        <v>0</v>
      </c>
      <c r="AK62" s="39">
        <v>0</v>
      </c>
      <c r="AL62" s="39">
        <v>0</v>
      </c>
      <c r="AM62" s="4">
        <v>0</v>
      </c>
      <c r="AN62" s="4">
        <v>0</v>
      </c>
      <c r="AO62" s="4">
        <v>0</v>
      </c>
      <c r="AP62" s="39">
        <v>0</v>
      </c>
      <c r="AQ62" s="39">
        <v>0</v>
      </c>
      <c r="AR62" s="4">
        <v>67540000</v>
      </c>
      <c r="AS62" s="4">
        <v>0</v>
      </c>
      <c r="AT62" s="4">
        <v>4541000</v>
      </c>
      <c r="AU62" s="4">
        <v>0</v>
      </c>
      <c r="AV62" s="4">
        <v>0</v>
      </c>
      <c r="AW62" s="4">
        <v>0</v>
      </c>
      <c r="AX62" s="39">
        <v>72081000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39">
        <v>0</v>
      </c>
      <c r="BE62" s="39">
        <v>72081000</v>
      </c>
      <c r="BF62" s="4">
        <v>69531000</v>
      </c>
      <c r="BG62" s="4">
        <v>0</v>
      </c>
      <c r="BH62" s="4">
        <v>1393000</v>
      </c>
      <c r="BI62" s="4">
        <v>0</v>
      </c>
      <c r="BJ62" s="4">
        <v>0</v>
      </c>
      <c r="BK62" s="4">
        <v>28245000</v>
      </c>
      <c r="BL62" s="4">
        <v>0</v>
      </c>
      <c r="BM62" s="39">
        <v>99169000</v>
      </c>
      <c r="BN62" s="39">
        <v>-27088000</v>
      </c>
      <c r="BO62" s="4">
        <v>0</v>
      </c>
      <c r="BP62" s="4">
        <v>0</v>
      </c>
      <c r="BQ62" s="4">
        <v>-27088000</v>
      </c>
      <c r="BR62" s="4">
        <v>0</v>
      </c>
      <c r="BS62" s="4">
        <v>0</v>
      </c>
      <c r="BT62" s="39">
        <v>-27088000</v>
      </c>
      <c r="BU62" s="24">
        <f t="shared" si="1"/>
        <v>-0.37579944784339842</v>
      </c>
      <c r="BV62" s="24">
        <f t="shared" si="2"/>
        <v>0</v>
      </c>
      <c r="BW62" s="24">
        <f t="shared" si="3"/>
        <v>-0.37579944784339842</v>
      </c>
      <c r="BX62" s="25">
        <f t="shared" si="4"/>
        <v>0</v>
      </c>
      <c r="BY62" s="25">
        <f t="shared" si="5"/>
        <v>0</v>
      </c>
      <c r="BZ62" s="26" t="e">
        <f t="shared" si="6"/>
        <v>#DIV/0!</v>
      </c>
      <c r="CA62" s="25"/>
      <c r="CB62" s="25" t="str">
        <f t="shared" si="7"/>
        <v>-</v>
      </c>
      <c r="CC62" s="23" t="e">
        <f t="shared" si="8"/>
        <v>#DIV/0!</v>
      </c>
      <c r="CD62" s="26" t="e">
        <f t="shared" si="9"/>
        <v>#DIV/0!</v>
      </c>
      <c r="CE62" s="24" t="e">
        <f t="shared" si="10"/>
        <v>#DIV/0!</v>
      </c>
      <c r="CF62" s="24" t="e">
        <f t="shared" si="11"/>
        <v>#DIV/0!</v>
      </c>
    </row>
    <row r="63" spans="1:84" ht="31.5">
      <c r="A63" s="3">
        <v>83</v>
      </c>
      <c r="B63" s="3" t="s">
        <v>148</v>
      </c>
      <c r="C63" s="3" t="s">
        <v>85</v>
      </c>
      <c r="D63" s="3">
        <v>13156</v>
      </c>
      <c r="E63" s="3">
        <v>2025</v>
      </c>
      <c r="F63" s="3" t="s">
        <v>86</v>
      </c>
      <c r="G63" s="3">
        <v>5</v>
      </c>
      <c r="H63" s="3">
        <v>12</v>
      </c>
      <c r="I63" s="3" t="s">
        <v>87</v>
      </c>
      <c r="J63" s="6">
        <f t="shared" si="0"/>
        <v>365</v>
      </c>
      <c r="K63" s="4">
        <v>31073000</v>
      </c>
      <c r="L63" s="4">
        <v>0</v>
      </c>
      <c r="M63" s="4">
        <v>0</v>
      </c>
      <c r="N63" s="4">
        <v>39034000</v>
      </c>
      <c r="O63" s="4">
        <v>21350000</v>
      </c>
      <c r="P63" s="4">
        <v>18667000</v>
      </c>
      <c r="Q63" s="4">
        <v>46573000</v>
      </c>
      <c r="R63" s="39">
        <v>156697000</v>
      </c>
      <c r="S63" s="4">
        <v>17342000</v>
      </c>
      <c r="T63" s="4">
        <v>0</v>
      </c>
      <c r="U63" s="4">
        <v>0</v>
      </c>
      <c r="V63" s="4">
        <v>23413000</v>
      </c>
      <c r="W63" s="4">
        <v>276006000</v>
      </c>
      <c r="X63" s="4">
        <v>204419000</v>
      </c>
      <c r="Y63" s="39">
        <v>71587000</v>
      </c>
      <c r="Z63" s="4">
        <v>40214000</v>
      </c>
      <c r="AA63" s="39">
        <v>152556000</v>
      </c>
      <c r="AB63" s="39">
        <v>309253000</v>
      </c>
      <c r="AC63" s="4">
        <v>1641000</v>
      </c>
      <c r="AD63" s="4">
        <v>7505000</v>
      </c>
      <c r="AE63" s="4">
        <v>58614000</v>
      </c>
      <c r="AF63" s="4">
        <v>104710000</v>
      </c>
      <c r="AG63" s="39">
        <v>172470000</v>
      </c>
      <c r="AH63" s="4">
        <v>65508000</v>
      </c>
      <c r="AI63" s="4">
        <v>0</v>
      </c>
      <c r="AJ63" s="4">
        <v>54387000</v>
      </c>
      <c r="AK63" s="39">
        <v>119895000</v>
      </c>
      <c r="AL63" s="39">
        <v>292365000</v>
      </c>
      <c r="AM63" s="4">
        <v>15788000</v>
      </c>
      <c r="AN63" s="4">
        <v>0</v>
      </c>
      <c r="AO63" s="4">
        <v>1100000</v>
      </c>
      <c r="AP63" s="39">
        <v>16888000</v>
      </c>
      <c r="AQ63" s="39">
        <v>309253000</v>
      </c>
      <c r="AR63" s="4">
        <v>311198000</v>
      </c>
      <c r="AS63" s="4">
        <v>0</v>
      </c>
      <c r="AT63" s="4">
        <v>54918000</v>
      </c>
      <c r="AU63" s="4">
        <v>0</v>
      </c>
      <c r="AV63" s="4">
        <v>0</v>
      </c>
      <c r="AW63" s="4">
        <v>0</v>
      </c>
      <c r="AX63" s="39">
        <v>366116000</v>
      </c>
      <c r="AY63" s="4">
        <v>635000</v>
      </c>
      <c r="AZ63" s="4">
        <v>0</v>
      </c>
      <c r="BA63" s="4">
        <v>245000</v>
      </c>
      <c r="BB63" s="4">
        <v>15000</v>
      </c>
      <c r="BC63" s="4">
        <v>4688000</v>
      </c>
      <c r="BD63" s="39">
        <v>5583000</v>
      </c>
      <c r="BE63" s="39">
        <v>371699000</v>
      </c>
      <c r="BF63" s="4">
        <v>164971000</v>
      </c>
      <c r="BG63" s="4">
        <v>0</v>
      </c>
      <c r="BH63" s="4">
        <v>12599000</v>
      </c>
      <c r="BI63" s="4">
        <v>3645000</v>
      </c>
      <c r="BJ63" s="4">
        <v>12821000</v>
      </c>
      <c r="BK63" s="4">
        <v>171297000</v>
      </c>
      <c r="BL63" s="4">
        <v>0</v>
      </c>
      <c r="BM63" s="39">
        <v>365333000</v>
      </c>
      <c r="BN63" s="39">
        <v>6366000</v>
      </c>
      <c r="BO63" s="4">
        <v>0</v>
      </c>
      <c r="BP63" s="4">
        <v>-18148000</v>
      </c>
      <c r="BQ63" s="4">
        <v>-11782000</v>
      </c>
      <c r="BR63" s="4">
        <v>0</v>
      </c>
      <c r="BS63" s="4">
        <v>0</v>
      </c>
      <c r="BT63" s="39">
        <v>-11782000</v>
      </c>
      <c r="BU63" s="20">
        <f t="shared" si="1"/>
        <v>2.1065431975872953E-3</v>
      </c>
      <c r="BV63" s="20">
        <f t="shared" si="2"/>
        <v>1.5020217972068798E-2</v>
      </c>
      <c r="BW63" s="20">
        <f t="shared" si="3"/>
        <v>1.7126761169656092E-2</v>
      </c>
      <c r="BX63" s="21">
        <f t="shared" si="4"/>
        <v>45.782460041516977</v>
      </c>
      <c r="BY63" s="21">
        <f t="shared" si="5"/>
        <v>172.48387946913252</v>
      </c>
      <c r="BZ63" s="22">
        <f t="shared" si="6"/>
        <v>0.90854641386907864</v>
      </c>
      <c r="CA63" s="21"/>
      <c r="CB63" s="21">
        <f t="shared" si="7"/>
        <v>16.225017858560204</v>
      </c>
      <c r="CC63" s="23">
        <f t="shared" si="8"/>
        <v>7.8662733529990161E-2</v>
      </c>
      <c r="CD63" s="22">
        <f t="shared" si="9"/>
        <v>4.2309875141884223</v>
      </c>
      <c r="CE63" s="20">
        <f t="shared" si="10"/>
        <v>5.1052051233132743E-2</v>
      </c>
      <c r="CF63" s="20">
        <f t="shared" si="11"/>
        <v>0.80579610312930527</v>
      </c>
    </row>
    <row r="64" spans="1:84" ht="31.5">
      <c r="A64" s="3">
        <v>13156</v>
      </c>
      <c r="B64" s="3" t="s">
        <v>149</v>
      </c>
      <c r="C64" s="3" t="s">
        <v>91</v>
      </c>
      <c r="D64" s="3">
        <v>13156</v>
      </c>
      <c r="E64" s="3">
        <v>2025</v>
      </c>
      <c r="F64" s="3" t="s">
        <v>86</v>
      </c>
      <c r="G64" s="3">
        <v>5</v>
      </c>
      <c r="H64" s="3">
        <v>12</v>
      </c>
      <c r="I64" s="3" t="s">
        <v>87</v>
      </c>
      <c r="J64" s="6">
        <f t="shared" si="0"/>
        <v>365</v>
      </c>
      <c r="K64" s="4">
        <v>43295000</v>
      </c>
      <c r="L64" s="4">
        <v>28700000</v>
      </c>
      <c r="M64" s="4">
        <v>208000</v>
      </c>
      <c r="N64" s="4">
        <v>66905000</v>
      </c>
      <c r="O64" s="4">
        <v>0</v>
      </c>
      <c r="P64" s="4">
        <v>0</v>
      </c>
      <c r="Q64" s="4">
        <v>54808000</v>
      </c>
      <c r="R64" s="39">
        <v>193916000</v>
      </c>
      <c r="S64" s="4">
        <v>21340000</v>
      </c>
      <c r="T64" s="4">
        <v>0</v>
      </c>
      <c r="U64" s="4">
        <v>0</v>
      </c>
      <c r="V64" s="4">
        <v>0</v>
      </c>
      <c r="W64" s="4">
        <v>402920000</v>
      </c>
      <c r="X64" s="4">
        <v>220089000</v>
      </c>
      <c r="Y64" s="39">
        <v>182831000</v>
      </c>
      <c r="Z64" s="4">
        <v>41708000</v>
      </c>
      <c r="AA64" s="39">
        <v>245879000</v>
      </c>
      <c r="AB64" s="39">
        <v>439795000</v>
      </c>
      <c r="AC64" s="4">
        <v>2405000</v>
      </c>
      <c r="AD64" s="4">
        <v>10065000</v>
      </c>
      <c r="AE64" s="4">
        <v>0</v>
      </c>
      <c r="AF64" s="4">
        <v>166012000</v>
      </c>
      <c r="AG64" s="39">
        <v>178482000</v>
      </c>
      <c r="AH64" s="4">
        <v>93732000</v>
      </c>
      <c r="AI64" s="4">
        <v>0</v>
      </c>
      <c r="AJ64" s="4">
        <v>55166000</v>
      </c>
      <c r="AK64" s="39">
        <v>148898000</v>
      </c>
      <c r="AL64" s="39">
        <v>327380000</v>
      </c>
      <c r="AM64" s="4">
        <v>107109000</v>
      </c>
      <c r="AN64" s="4">
        <v>5306000</v>
      </c>
      <c r="AO64" s="4">
        <v>0</v>
      </c>
      <c r="AP64" s="39">
        <v>112415000</v>
      </c>
      <c r="AQ64" s="39">
        <v>439795000</v>
      </c>
      <c r="AR64" s="4">
        <v>501122000</v>
      </c>
      <c r="AS64" s="4">
        <v>0</v>
      </c>
      <c r="AT64" s="4">
        <v>185185000</v>
      </c>
      <c r="AU64" s="4">
        <v>0</v>
      </c>
      <c r="AV64" s="4">
        <v>0</v>
      </c>
      <c r="AW64" s="4">
        <v>194000</v>
      </c>
      <c r="AX64" s="39">
        <v>686501000</v>
      </c>
      <c r="AY64" s="4">
        <v>1296000</v>
      </c>
      <c r="AZ64" s="4">
        <v>0</v>
      </c>
      <c r="BA64" s="4">
        <v>2329000</v>
      </c>
      <c r="BB64" s="4">
        <v>0</v>
      </c>
      <c r="BC64" s="4">
        <v>49570000</v>
      </c>
      <c r="BD64" s="39">
        <v>53195000</v>
      </c>
      <c r="BE64" s="39">
        <v>739696000</v>
      </c>
      <c r="BF64" s="4">
        <v>288305000</v>
      </c>
      <c r="BG64" s="4">
        <v>0</v>
      </c>
      <c r="BH64" s="4">
        <v>19920000</v>
      </c>
      <c r="BI64" s="4">
        <v>4984000</v>
      </c>
      <c r="BJ64" s="4">
        <v>12821000</v>
      </c>
      <c r="BK64" s="4">
        <v>328546000</v>
      </c>
      <c r="BL64" s="4">
        <v>0</v>
      </c>
      <c r="BM64" s="39">
        <v>654576000</v>
      </c>
      <c r="BN64" s="39">
        <v>85120000</v>
      </c>
      <c r="BO64" s="4">
        <v>-889000</v>
      </c>
      <c r="BP64" s="4">
        <v>2912000</v>
      </c>
      <c r="BQ64" s="4">
        <v>87143000</v>
      </c>
      <c r="BR64" s="4">
        <v>0</v>
      </c>
      <c r="BS64" s="4">
        <v>0</v>
      </c>
      <c r="BT64" s="39">
        <v>87143000</v>
      </c>
      <c r="BU64" s="24">
        <f t="shared" si="1"/>
        <v>4.315962233133612E-2</v>
      </c>
      <c r="BV64" s="24">
        <f t="shared" si="2"/>
        <v>7.1914678462503517E-2</v>
      </c>
      <c r="BW64" s="24">
        <f t="shared" si="3"/>
        <v>0.11507430079383964</v>
      </c>
      <c r="BX64" s="25">
        <f t="shared" si="4"/>
        <v>48.731296969600216</v>
      </c>
      <c r="BY64" s="25">
        <f t="shared" si="5"/>
        <v>97.625755949129058</v>
      </c>
      <c r="BZ64" s="26">
        <f t="shared" si="6"/>
        <v>1.0864737060319809</v>
      </c>
      <c r="CA64" s="25">
        <v>43</v>
      </c>
      <c r="CB64" s="25">
        <f t="shared" si="7"/>
        <v>11.048644578313253</v>
      </c>
      <c r="CC64" s="23">
        <f t="shared" si="8"/>
        <v>0.37731711080253039</v>
      </c>
      <c r="CD64" s="26">
        <f t="shared" si="9"/>
        <v>14.575043984300988</v>
      </c>
      <c r="CE64" s="24">
        <f t="shared" si="10"/>
        <v>0.2435430143589627</v>
      </c>
      <c r="CF64" s="24">
        <f t="shared" si="11"/>
        <v>0.46669753685751414</v>
      </c>
    </row>
    <row r="65" spans="1:84" ht="31.5">
      <c r="A65" s="3">
        <v>85</v>
      </c>
      <c r="B65" s="3" t="s">
        <v>150</v>
      </c>
      <c r="C65" s="3" t="s">
        <v>85</v>
      </c>
      <c r="D65" s="3">
        <v>12775</v>
      </c>
      <c r="E65" s="3">
        <v>2025</v>
      </c>
      <c r="F65" s="3" t="s">
        <v>86</v>
      </c>
      <c r="G65" s="3">
        <v>5</v>
      </c>
      <c r="H65" s="3">
        <v>12</v>
      </c>
      <c r="I65" s="3" t="s">
        <v>87</v>
      </c>
      <c r="J65" s="6">
        <f t="shared" si="0"/>
        <v>365</v>
      </c>
      <c r="K65" s="4">
        <v>4881000</v>
      </c>
      <c r="L65" s="4">
        <v>0</v>
      </c>
      <c r="M65" s="4">
        <v>1525000</v>
      </c>
      <c r="N65" s="4">
        <v>75203000</v>
      </c>
      <c r="O65" s="4">
        <v>24143000</v>
      </c>
      <c r="P65" s="4">
        <v>17957000</v>
      </c>
      <c r="Q65" s="4">
        <v>9857000</v>
      </c>
      <c r="R65" s="39">
        <v>133566000</v>
      </c>
      <c r="S65" s="4">
        <v>11327000</v>
      </c>
      <c r="T65" s="4">
        <v>0</v>
      </c>
      <c r="U65" s="4">
        <v>0</v>
      </c>
      <c r="V65" s="4">
        <v>16944000</v>
      </c>
      <c r="W65" s="4">
        <v>608455000</v>
      </c>
      <c r="X65" s="4">
        <v>408793000</v>
      </c>
      <c r="Y65" s="39">
        <v>199662000</v>
      </c>
      <c r="Z65" s="4">
        <v>11183000</v>
      </c>
      <c r="AA65" s="39">
        <v>239116000</v>
      </c>
      <c r="AB65" s="39">
        <v>372682000</v>
      </c>
      <c r="AC65" s="4">
        <v>1742000</v>
      </c>
      <c r="AD65" s="4">
        <v>8533000</v>
      </c>
      <c r="AE65" s="4">
        <v>803000</v>
      </c>
      <c r="AF65" s="4">
        <v>98688000</v>
      </c>
      <c r="AG65" s="39">
        <v>109766000</v>
      </c>
      <c r="AH65" s="4">
        <v>72506000</v>
      </c>
      <c r="AI65" s="4">
        <v>0</v>
      </c>
      <c r="AJ65" s="4">
        <v>28787000</v>
      </c>
      <c r="AK65" s="39">
        <v>101293000</v>
      </c>
      <c r="AL65" s="39">
        <v>211059000</v>
      </c>
      <c r="AM65" s="4">
        <v>151712000</v>
      </c>
      <c r="AN65" s="4">
        <v>4729000</v>
      </c>
      <c r="AO65" s="4">
        <v>5182000</v>
      </c>
      <c r="AP65" s="39">
        <v>161623000</v>
      </c>
      <c r="AQ65" s="39">
        <v>372682000</v>
      </c>
      <c r="AR65" s="4">
        <v>656637000</v>
      </c>
      <c r="AS65" s="4">
        <v>0</v>
      </c>
      <c r="AT65" s="4">
        <v>38851000</v>
      </c>
      <c r="AU65" s="4">
        <v>0</v>
      </c>
      <c r="AV65" s="4">
        <v>0</v>
      </c>
      <c r="AW65" s="4">
        <v>1545000</v>
      </c>
      <c r="AX65" s="39">
        <v>697033000</v>
      </c>
      <c r="AY65" s="4">
        <v>1597000</v>
      </c>
      <c r="AZ65" s="4">
        <v>-144000</v>
      </c>
      <c r="BA65" s="4">
        <v>-472000</v>
      </c>
      <c r="BB65" s="4">
        <v>-1063000</v>
      </c>
      <c r="BC65" s="4">
        <v>0</v>
      </c>
      <c r="BD65" s="39">
        <v>-82000</v>
      </c>
      <c r="BE65" s="39">
        <v>696951000</v>
      </c>
      <c r="BF65" s="4">
        <v>297340000</v>
      </c>
      <c r="BG65" s="4">
        <v>0</v>
      </c>
      <c r="BH65" s="4">
        <v>23258000</v>
      </c>
      <c r="BI65" s="4">
        <v>11947000</v>
      </c>
      <c r="BJ65" s="4">
        <v>53491000</v>
      </c>
      <c r="BK65" s="4">
        <v>271791000</v>
      </c>
      <c r="BL65" s="4">
        <v>0</v>
      </c>
      <c r="BM65" s="39">
        <v>657827000</v>
      </c>
      <c r="BN65" s="39">
        <v>39124000</v>
      </c>
      <c r="BO65" s="4">
        <v>-57077000</v>
      </c>
      <c r="BP65" s="4">
        <v>0</v>
      </c>
      <c r="BQ65" s="4">
        <v>-17953000</v>
      </c>
      <c r="BR65" s="4">
        <v>1474000</v>
      </c>
      <c r="BS65" s="4">
        <v>0</v>
      </c>
      <c r="BT65" s="39">
        <v>-16479000</v>
      </c>
      <c r="BU65" s="20">
        <f t="shared" si="1"/>
        <v>5.62535960203802E-2</v>
      </c>
      <c r="BV65" s="20">
        <f t="shared" si="2"/>
        <v>-1.1765533014516085E-4</v>
      </c>
      <c r="BW65" s="20">
        <f t="shared" si="3"/>
        <v>5.6135940690235038E-2</v>
      </c>
      <c r="BX65" s="21">
        <f t="shared" si="4"/>
        <v>41.80254082544846</v>
      </c>
      <c r="BY65" s="21">
        <f t="shared" si="5"/>
        <v>59.345871170630019</v>
      </c>
      <c r="BZ65" s="22">
        <f t="shared" si="6"/>
        <v>1.2168248820217553</v>
      </c>
      <c r="CA65" s="21"/>
      <c r="CB65" s="21">
        <f t="shared" si="7"/>
        <v>17.576446813999485</v>
      </c>
      <c r="CC65" s="23">
        <f t="shared" si="8"/>
        <v>0.3448362886235955</v>
      </c>
      <c r="CD65" s="22">
        <f t="shared" si="9"/>
        <v>5.464314413032362</v>
      </c>
      <c r="CE65" s="20">
        <f t="shared" si="10"/>
        <v>0.40708164064805918</v>
      </c>
      <c r="CF65" s="20">
        <f t="shared" si="11"/>
        <v>0.32337278898215133</v>
      </c>
    </row>
    <row r="66" spans="1:84" ht="31.5">
      <c r="A66" s="1">
        <v>133</v>
      </c>
      <c r="B66" s="1" t="s">
        <v>151</v>
      </c>
      <c r="C66" s="1" t="s">
        <v>85</v>
      </c>
      <c r="D66" s="1">
        <v>6755</v>
      </c>
      <c r="E66" s="1">
        <v>2025</v>
      </c>
      <c r="F66" s="1" t="s">
        <v>86</v>
      </c>
      <c r="G66" s="1">
        <v>5</v>
      </c>
      <c r="H66" s="1">
        <v>12</v>
      </c>
      <c r="I66" s="1" t="s">
        <v>87</v>
      </c>
      <c r="J66" s="6">
        <f t="shared" ref="J66:J128" si="12">IF(G66=5,365,273.75)</f>
        <v>365</v>
      </c>
      <c r="K66" s="2">
        <v>1926000</v>
      </c>
      <c r="L66" s="2">
        <v>456000</v>
      </c>
      <c r="M66" s="2">
        <v>0</v>
      </c>
      <c r="N66" s="2">
        <v>11739000</v>
      </c>
      <c r="O66" s="2">
        <v>264751000</v>
      </c>
      <c r="P66" s="2">
        <v>2385000</v>
      </c>
      <c r="Q66" s="2">
        <v>1977000</v>
      </c>
      <c r="R66" s="39">
        <v>283234000</v>
      </c>
      <c r="S66" s="2">
        <v>6554000</v>
      </c>
      <c r="T66" s="2">
        <v>0</v>
      </c>
      <c r="U66" s="2">
        <v>0</v>
      </c>
      <c r="V66" s="2">
        <v>0</v>
      </c>
      <c r="W66" s="2">
        <v>79084000</v>
      </c>
      <c r="X66" s="2">
        <v>45109000</v>
      </c>
      <c r="Y66" s="39">
        <v>33975000</v>
      </c>
      <c r="Z66" s="2">
        <v>28783000</v>
      </c>
      <c r="AA66" s="39">
        <v>69312000</v>
      </c>
      <c r="AB66" s="39">
        <v>352546000</v>
      </c>
      <c r="AC66" s="2">
        <v>0</v>
      </c>
      <c r="AD66" s="2">
        <v>305000</v>
      </c>
      <c r="AE66" s="2">
        <v>260758000</v>
      </c>
      <c r="AF66" s="2">
        <v>12184000</v>
      </c>
      <c r="AG66" s="39">
        <v>273247000</v>
      </c>
      <c r="AH66" s="2">
        <v>0</v>
      </c>
      <c r="AI66" s="2">
        <v>10456000</v>
      </c>
      <c r="AJ66" s="2">
        <v>1490000</v>
      </c>
      <c r="AK66" s="39">
        <v>11946000</v>
      </c>
      <c r="AL66" s="39">
        <v>285193000</v>
      </c>
      <c r="AM66" s="2">
        <v>61330000</v>
      </c>
      <c r="AN66" s="2">
        <v>3888000</v>
      </c>
      <c r="AO66" s="2">
        <v>2136000</v>
      </c>
      <c r="AP66" s="39">
        <v>67354000</v>
      </c>
      <c r="AQ66" s="39">
        <v>352547000</v>
      </c>
      <c r="AR66" s="2">
        <v>118567000</v>
      </c>
      <c r="AS66" s="2">
        <v>0</v>
      </c>
      <c r="AT66" s="2">
        <v>3787000</v>
      </c>
      <c r="AU66" s="2">
        <v>0</v>
      </c>
      <c r="AV66" s="2">
        <v>0</v>
      </c>
      <c r="AW66" s="2">
        <v>310000</v>
      </c>
      <c r="AX66" s="39">
        <v>122664000</v>
      </c>
      <c r="AY66" s="2">
        <v>541000</v>
      </c>
      <c r="AZ66" s="2">
        <v>72000</v>
      </c>
      <c r="BA66" s="2">
        <v>0</v>
      </c>
      <c r="BB66" s="2">
        <v>2548000</v>
      </c>
      <c r="BC66" s="2">
        <v>0</v>
      </c>
      <c r="BD66" s="39">
        <v>3161000</v>
      </c>
      <c r="BE66" s="39">
        <v>125825000</v>
      </c>
      <c r="BF66" s="2">
        <v>49743000</v>
      </c>
      <c r="BG66" s="2">
        <v>0</v>
      </c>
      <c r="BH66" s="2">
        <v>3786000</v>
      </c>
      <c r="BI66" s="2">
        <v>740000</v>
      </c>
      <c r="BJ66" s="2">
        <v>2519000</v>
      </c>
      <c r="BK66" s="2">
        <v>63176000</v>
      </c>
      <c r="BL66" s="2">
        <v>0</v>
      </c>
      <c r="BM66" s="39">
        <v>119964000</v>
      </c>
      <c r="BN66" s="39">
        <v>5861000</v>
      </c>
      <c r="BO66" s="2">
        <v>-1016000</v>
      </c>
      <c r="BP66" s="2">
        <v>105000</v>
      </c>
      <c r="BQ66" s="2">
        <v>4950000</v>
      </c>
      <c r="BR66" s="2">
        <v>0</v>
      </c>
      <c r="BS66" s="2">
        <v>0</v>
      </c>
      <c r="BT66" s="39">
        <v>4950000</v>
      </c>
      <c r="BU66" s="24">
        <f t="shared" ref="BU66:BU128" si="13">(AX66-BM66)/BE66</f>
        <v>2.1458374726803099E-2</v>
      </c>
      <c r="BV66" s="24">
        <f t="shared" ref="BV66:BV128" si="14">BD66/BE66</f>
        <v>2.5122193522749851E-2</v>
      </c>
      <c r="BW66" s="24">
        <f t="shared" ref="BW66:BW128" si="15">BN66/BE66</f>
        <v>4.658056824955295E-2</v>
      </c>
      <c r="BX66" s="25">
        <f t="shared" ref="BX66:BX85" si="16">N66/(AR66/J66)</f>
        <v>36.137668997275803</v>
      </c>
      <c r="BY66" s="25">
        <f t="shared" ref="BY66:BY85" si="17">(AG66-AD66)/((BM66-BH66-BI66)/J66)</f>
        <v>863.00724198270939</v>
      </c>
      <c r="BZ66" s="26">
        <f t="shared" ref="BZ66:BZ85" si="18">R66/AG66</f>
        <v>1.0365493491236866</v>
      </c>
      <c r="CA66" s="25"/>
      <c r="CB66" s="25">
        <f t="shared" ref="CB66:CB85" si="19">IF(X66&lt;&gt;0,X66/BH66,"-")</f>
        <v>11.914685684099313</v>
      </c>
      <c r="CC66" s="23">
        <f t="shared" ref="CC66:CC85" si="20">(BN66+BH66-BA66)/(AG66+AH66)</f>
        <v>3.5305053669390699E-2</v>
      </c>
      <c r="CD66" s="26">
        <f t="shared" ref="CD66:CD85" si="21">(BN66+BH66+BI66-BA66)/(BI66+AC66)</f>
        <v>14.036486486486487</v>
      </c>
      <c r="CE66" s="24">
        <f t="shared" ref="CE66:CE85" si="22">AM66/AB66</f>
        <v>0.17396311403334599</v>
      </c>
      <c r="CF66" s="24">
        <f t="shared" ref="CF66:CF85" si="23">AH66/(AH66+AM66)</f>
        <v>0</v>
      </c>
    </row>
    <row r="67" spans="1:84" ht="31.5">
      <c r="A67" s="3">
        <v>133</v>
      </c>
      <c r="B67" s="3" t="s">
        <v>151</v>
      </c>
      <c r="C67" s="3" t="s">
        <v>85</v>
      </c>
      <c r="D67" s="3">
        <v>6755</v>
      </c>
      <c r="E67" s="3">
        <v>2025</v>
      </c>
      <c r="F67" s="3" t="s">
        <v>86</v>
      </c>
      <c r="G67" s="3">
        <v>5</v>
      </c>
      <c r="H67" s="3">
        <v>12</v>
      </c>
      <c r="I67" s="3" t="s">
        <v>87</v>
      </c>
      <c r="J67" s="6">
        <f t="shared" si="12"/>
        <v>365</v>
      </c>
      <c r="K67" s="4">
        <v>1926000</v>
      </c>
      <c r="L67" s="4">
        <v>456000</v>
      </c>
      <c r="M67" s="4">
        <v>0</v>
      </c>
      <c r="N67" s="4">
        <v>11739000</v>
      </c>
      <c r="O67" s="4">
        <v>264751000</v>
      </c>
      <c r="P67" s="4">
        <v>2385000</v>
      </c>
      <c r="Q67" s="4">
        <v>1977000</v>
      </c>
      <c r="R67" s="39">
        <v>283234000</v>
      </c>
      <c r="S67" s="4">
        <v>6554000</v>
      </c>
      <c r="T67" s="4">
        <v>0</v>
      </c>
      <c r="U67" s="4">
        <v>0</v>
      </c>
      <c r="V67" s="4">
        <v>0</v>
      </c>
      <c r="W67" s="4">
        <v>79084000</v>
      </c>
      <c r="X67" s="4">
        <v>45109000</v>
      </c>
      <c r="Y67" s="39">
        <v>33975000</v>
      </c>
      <c r="Z67" s="4">
        <v>28783000</v>
      </c>
      <c r="AA67" s="39">
        <v>69312000</v>
      </c>
      <c r="AB67" s="39">
        <v>352546000</v>
      </c>
      <c r="AC67" s="4">
        <v>0</v>
      </c>
      <c r="AD67" s="4">
        <v>305000</v>
      </c>
      <c r="AE67" s="4">
        <v>260758000</v>
      </c>
      <c r="AF67" s="4">
        <v>12184000</v>
      </c>
      <c r="AG67" s="39">
        <v>273247000</v>
      </c>
      <c r="AH67" s="4">
        <v>0</v>
      </c>
      <c r="AI67" s="4">
        <v>10456000</v>
      </c>
      <c r="AJ67" s="4">
        <v>1490000</v>
      </c>
      <c r="AK67" s="39">
        <v>11946000</v>
      </c>
      <c r="AL67" s="39">
        <v>285193000</v>
      </c>
      <c r="AM67" s="4">
        <v>61330000</v>
      </c>
      <c r="AN67" s="4">
        <v>3888000</v>
      </c>
      <c r="AO67" s="4">
        <v>2136000</v>
      </c>
      <c r="AP67" s="39">
        <v>67354000</v>
      </c>
      <c r="AQ67" s="39">
        <v>352547000</v>
      </c>
      <c r="AR67" s="4">
        <v>118567000</v>
      </c>
      <c r="AS67" s="4">
        <v>0</v>
      </c>
      <c r="AT67" s="4">
        <v>3787000</v>
      </c>
      <c r="AU67" s="4">
        <v>0</v>
      </c>
      <c r="AV67" s="4">
        <v>0</v>
      </c>
      <c r="AW67" s="4">
        <v>310000</v>
      </c>
      <c r="AX67" s="39">
        <v>122664000</v>
      </c>
      <c r="AY67" s="4">
        <v>541000</v>
      </c>
      <c r="AZ67" s="4">
        <v>72000</v>
      </c>
      <c r="BA67" s="4"/>
      <c r="BB67" s="4">
        <v>2548000</v>
      </c>
      <c r="BC67" s="4">
        <v>0</v>
      </c>
      <c r="BD67" s="39">
        <v>3161000</v>
      </c>
      <c r="BE67" s="39">
        <v>125825000</v>
      </c>
      <c r="BF67" s="4">
        <v>49743000</v>
      </c>
      <c r="BG67" s="4">
        <v>0</v>
      </c>
      <c r="BH67" s="4">
        <v>3786000</v>
      </c>
      <c r="BI67" s="4">
        <v>740000</v>
      </c>
      <c r="BJ67" s="4">
        <v>2519000</v>
      </c>
      <c r="BK67" s="4">
        <v>63176000</v>
      </c>
      <c r="BL67" s="4">
        <v>0</v>
      </c>
      <c r="BM67" s="39">
        <v>119964000</v>
      </c>
      <c r="BN67" s="39">
        <v>5861000</v>
      </c>
      <c r="BO67" s="4">
        <v>-1016000</v>
      </c>
      <c r="BP67" s="4">
        <v>105000</v>
      </c>
      <c r="BQ67" s="4">
        <v>4950000</v>
      </c>
      <c r="BR67" s="4">
        <v>0</v>
      </c>
      <c r="BS67" s="4">
        <v>0</v>
      </c>
      <c r="BT67" s="39">
        <v>4950000</v>
      </c>
      <c r="BU67" s="20">
        <f t="shared" si="13"/>
        <v>2.1458374726803099E-2</v>
      </c>
      <c r="BV67" s="20">
        <f t="shared" si="14"/>
        <v>2.5122193522749851E-2</v>
      </c>
      <c r="BW67" s="20">
        <f t="shared" si="15"/>
        <v>4.658056824955295E-2</v>
      </c>
      <c r="BX67" s="21">
        <f t="shared" si="16"/>
        <v>36.137668997275803</v>
      </c>
      <c r="BY67" s="21">
        <f t="shared" si="17"/>
        <v>863.00724198270939</v>
      </c>
      <c r="BZ67" s="22">
        <f t="shared" si="18"/>
        <v>1.0365493491236866</v>
      </c>
      <c r="CA67" s="21"/>
      <c r="CB67" s="21">
        <f t="shared" si="19"/>
        <v>11.914685684099313</v>
      </c>
      <c r="CC67" s="23">
        <f t="shared" si="20"/>
        <v>3.5305053669390699E-2</v>
      </c>
      <c r="CD67" s="22">
        <f t="shared" si="21"/>
        <v>14.036486486486487</v>
      </c>
      <c r="CE67" s="20">
        <f t="shared" si="22"/>
        <v>0.17396311403334599</v>
      </c>
      <c r="CF67" s="20">
        <f t="shared" si="23"/>
        <v>0</v>
      </c>
    </row>
    <row r="68" spans="1:84" ht="31.5">
      <c r="A68" s="1">
        <v>88</v>
      </c>
      <c r="B68" s="1" t="s">
        <v>152</v>
      </c>
      <c r="C68" s="1" t="s">
        <v>85</v>
      </c>
      <c r="D68" s="1">
        <v>3791</v>
      </c>
      <c r="E68" s="1">
        <v>2025</v>
      </c>
      <c r="F68" s="1" t="s">
        <v>86</v>
      </c>
      <c r="G68" s="1">
        <v>5</v>
      </c>
      <c r="H68" s="1">
        <v>12</v>
      </c>
      <c r="I68" s="1" t="s">
        <v>87</v>
      </c>
      <c r="J68" s="6">
        <f t="shared" si="12"/>
        <v>365</v>
      </c>
      <c r="K68" s="2">
        <v>2494000</v>
      </c>
      <c r="L68" s="2">
        <v>42486000</v>
      </c>
      <c r="M68" s="2">
        <v>9800000</v>
      </c>
      <c r="N68" s="2">
        <v>20243000</v>
      </c>
      <c r="O68" s="2">
        <v>6793000</v>
      </c>
      <c r="P68" s="2">
        <v>0</v>
      </c>
      <c r="Q68" s="2">
        <v>8860000</v>
      </c>
      <c r="R68" s="39">
        <v>90676000</v>
      </c>
      <c r="S68" s="2">
        <v>59895000</v>
      </c>
      <c r="T68" s="2">
        <v>3258000</v>
      </c>
      <c r="U68" s="2">
        <v>0</v>
      </c>
      <c r="V68" s="2">
        <v>0</v>
      </c>
      <c r="W68" s="2">
        <v>175105000</v>
      </c>
      <c r="X68" s="2">
        <v>84532000</v>
      </c>
      <c r="Y68" s="39">
        <v>90573000</v>
      </c>
      <c r="Z68" s="2">
        <v>24449000</v>
      </c>
      <c r="AA68" s="39">
        <v>178175000</v>
      </c>
      <c r="AB68" s="39">
        <v>268851000</v>
      </c>
      <c r="AC68" s="2">
        <v>47000</v>
      </c>
      <c r="AD68" s="2">
        <v>12463000</v>
      </c>
      <c r="AE68" s="2">
        <v>11221000</v>
      </c>
      <c r="AF68" s="2">
        <v>15270000</v>
      </c>
      <c r="AG68" s="39">
        <v>39001000</v>
      </c>
      <c r="AH68" s="2">
        <v>527000</v>
      </c>
      <c r="AI68" s="2">
        <v>0</v>
      </c>
      <c r="AJ68" s="2">
        <v>10737000</v>
      </c>
      <c r="AK68" s="39">
        <v>11264000</v>
      </c>
      <c r="AL68" s="39">
        <v>50265000</v>
      </c>
      <c r="AM68" s="2">
        <v>188506000</v>
      </c>
      <c r="AN68" s="2">
        <v>30080000</v>
      </c>
      <c r="AO68" s="2">
        <v>0</v>
      </c>
      <c r="AP68" s="39">
        <v>218586000</v>
      </c>
      <c r="AQ68" s="39">
        <v>268851000</v>
      </c>
      <c r="AR68" s="2">
        <v>153754000</v>
      </c>
      <c r="AS68" s="2">
        <v>0</v>
      </c>
      <c r="AT68" s="2">
        <v>10902000</v>
      </c>
      <c r="AU68" s="2">
        <v>0</v>
      </c>
      <c r="AV68" s="2">
        <v>0</v>
      </c>
      <c r="AW68" s="2">
        <v>0</v>
      </c>
      <c r="AX68" s="39">
        <v>164656000</v>
      </c>
      <c r="AY68" s="2">
        <v>5853000</v>
      </c>
      <c r="AZ68" s="2">
        <v>-748000</v>
      </c>
      <c r="BA68" s="2">
        <v>4277000</v>
      </c>
      <c r="BB68" s="2">
        <v>0</v>
      </c>
      <c r="BC68" s="2">
        <v>484000</v>
      </c>
      <c r="BD68" s="39">
        <v>9866000</v>
      </c>
      <c r="BE68" s="39">
        <v>174522000</v>
      </c>
      <c r="BF68" s="2">
        <v>97463000</v>
      </c>
      <c r="BG68" s="2">
        <v>0</v>
      </c>
      <c r="BH68" s="2">
        <v>7126000</v>
      </c>
      <c r="BI68" s="2">
        <v>52000</v>
      </c>
      <c r="BJ68" s="2">
        <v>365000</v>
      </c>
      <c r="BK68" s="2">
        <v>58899000</v>
      </c>
      <c r="BL68" s="2">
        <v>0</v>
      </c>
      <c r="BM68" s="39">
        <v>163905000</v>
      </c>
      <c r="BN68" s="39">
        <v>10617000</v>
      </c>
      <c r="BO68" s="2">
        <v>-5137000</v>
      </c>
      <c r="BP68" s="2">
        <v>244000</v>
      </c>
      <c r="BQ68" s="2">
        <v>5724000</v>
      </c>
      <c r="BR68" s="2">
        <v>170000</v>
      </c>
      <c r="BS68" s="2">
        <v>0</v>
      </c>
      <c r="BT68" s="39">
        <v>5894000</v>
      </c>
      <c r="BU68" s="24">
        <f t="shared" si="13"/>
        <v>4.3031824068025804E-3</v>
      </c>
      <c r="BV68" s="24">
        <f t="shared" si="14"/>
        <v>5.6531554761004341E-2</v>
      </c>
      <c r="BW68" s="24">
        <f t="shared" si="15"/>
        <v>6.0834737167806921E-2</v>
      </c>
      <c r="BX68" s="25">
        <f t="shared" si="16"/>
        <v>48.055302626273139</v>
      </c>
      <c r="BY68" s="25">
        <f t="shared" si="17"/>
        <v>61.804092466518213</v>
      </c>
      <c r="BZ68" s="26">
        <f t="shared" si="18"/>
        <v>2.3249660265121408</v>
      </c>
      <c r="CA68" s="25"/>
      <c r="CB68" s="25">
        <f t="shared" si="19"/>
        <v>11.862475442043221</v>
      </c>
      <c r="CC68" s="23">
        <f t="shared" si="20"/>
        <v>0.34066990487755516</v>
      </c>
      <c r="CD68" s="26"/>
      <c r="CE68" s="24">
        <f t="shared" si="22"/>
        <v>0.70115417089763477</v>
      </c>
      <c r="CF68" s="24">
        <f t="shared" si="23"/>
        <v>2.7878730168806503E-3</v>
      </c>
    </row>
    <row r="69" spans="1:84" ht="31.5">
      <c r="A69" s="3">
        <v>3791</v>
      </c>
      <c r="B69" s="3" t="s">
        <v>153</v>
      </c>
      <c r="C69" s="3" t="s">
        <v>91</v>
      </c>
      <c r="D69" s="3">
        <v>3791</v>
      </c>
      <c r="E69" s="3">
        <v>2025</v>
      </c>
      <c r="F69" s="3" t="s">
        <v>86</v>
      </c>
      <c r="G69" s="3">
        <v>5</v>
      </c>
      <c r="H69" s="3">
        <v>12</v>
      </c>
      <c r="I69" s="3" t="s">
        <v>87</v>
      </c>
      <c r="J69" s="6">
        <f t="shared" si="12"/>
        <v>365</v>
      </c>
      <c r="K69" s="4">
        <v>529648000</v>
      </c>
      <c r="L69" s="4">
        <v>4660478000</v>
      </c>
      <c r="M69" s="4">
        <v>3364140000</v>
      </c>
      <c r="N69" s="4">
        <v>1774269000</v>
      </c>
      <c r="O69" s="4">
        <v>0</v>
      </c>
      <c r="P69" s="4">
        <v>167811000</v>
      </c>
      <c r="Q69" s="4">
        <v>1651862000</v>
      </c>
      <c r="R69" s="39">
        <v>12148208000</v>
      </c>
      <c r="S69" s="4">
        <v>7404116000</v>
      </c>
      <c r="T69" s="4">
        <v>478502000</v>
      </c>
      <c r="U69" s="4">
        <v>0</v>
      </c>
      <c r="V69" s="4">
        <v>0</v>
      </c>
      <c r="W69" s="4">
        <v>16347103000</v>
      </c>
      <c r="X69" s="4">
        <v>8517223000</v>
      </c>
      <c r="Y69" s="39">
        <v>7829880000</v>
      </c>
      <c r="Z69" s="4">
        <v>7967723000</v>
      </c>
      <c r="AA69" s="39">
        <v>23680221000</v>
      </c>
      <c r="AB69" s="39">
        <v>35828429000</v>
      </c>
      <c r="AC69" s="4">
        <v>448435000</v>
      </c>
      <c r="AD69" s="4">
        <v>92740000</v>
      </c>
      <c r="AE69" s="4">
        <v>0</v>
      </c>
      <c r="AF69" s="4">
        <v>3438545000</v>
      </c>
      <c r="AG69" s="39">
        <v>3979720000</v>
      </c>
      <c r="AH69" s="4">
        <v>5599780000</v>
      </c>
      <c r="AI69" s="4">
        <v>0</v>
      </c>
      <c r="AJ69" s="4">
        <v>2637360000</v>
      </c>
      <c r="AK69" s="39">
        <v>8237140000</v>
      </c>
      <c r="AL69" s="39">
        <v>12216860000</v>
      </c>
      <c r="AM69" s="4">
        <v>18968298000</v>
      </c>
      <c r="AN69" s="4">
        <v>4643271000</v>
      </c>
      <c r="AO69" s="4">
        <v>0</v>
      </c>
      <c r="AP69" s="39">
        <v>23611569000</v>
      </c>
      <c r="AQ69" s="39">
        <v>35828429000</v>
      </c>
      <c r="AR69" s="4">
        <v>14480064000</v>
      </c>
      <c r="AS69" s="4">
        <v>0</v>
      </c>
      <c r="AT69" s="4">
        <v>8327705000</v>
      </c>
      <c r="AU69" s="4">
        <v>0</v>
      </c>
      <c r="AV69" s="4">
        <v>0</v>
      </c>
      <c r="AW69" s="4">
        <v>0</v>
      </c>
      <c r="AX69" s="39">
        <v>22807769000</v>
      </c>
      <c r="AY69" s="4">
        <v>646313000</v>
      </c>
      <c r="AZ69" s="4">
        <v>-84185000</v>
      </c>
      <c r="BA69" s="4">
        <v>1104819000</v>
      </c>
      <c r="BB69" s="4">
        <v>0</v>
      </c>
      <c r="BC69" s="4">
        <v>659519000</v>
      </c>
      <c r="BD69" s="39">
        <v>2326466000</v>
      </c>
      <c r="BE69" s="39">
        <v>25134235000</v>
      </c>
      <c r="BF69" s="4">
        <v>11122914000</v>
      </c>
      <c r="BG69" s="4">
        <v>0</v>
      </c>
      <c r="BH69" s="4">
        <v>791752000</v>
      </c>
      <c r="BI69" s="4">
        <v>165406000</v>
      </c>
      <c r="BJ69" s="4">
        <v>58000000</v>
      </c>
      <c r="BK69" s="4">
        <v>10610521000</v>
      </c>
      <c r="BL69" s="4">
        <v>0</v>
      </c>
      <c r="BM69" s="39">
        <v>22748593000</v>
      </c>
      <c r="BN69" s="39">
        <v>2385642000</v>
      </c>
      <c r="BO69" s="4">
        <v>0</v>
      </c>
      <c r="BP69" s="4">
        <v>33072000</v>
      </c>
      <c r="BQ69" s="4">
        <v>2418714000</v>
      </c>
      <c r="BR69" s="4">
        <v>1135994000</v>
      </c>
      <c r="BS69" s="4">
        <v>0</v>
      </c>
      <c r="BT69" s="39">
        <v>3554708000</v>
      </c>
      <c r="BU69" s="20">
        <f t="shared" si="13"/>
        <v>2.3543982938012634E-3</v>
      </c>
      <c r="BV69" s="20">
        <f t="shared" si="14"/>
        <v>9.2561639532693155E-2</v>
      </c>
      <c r="BW69" s="20">
        <f t="shared" si="15"/>
        <v>9.4916037826494423E-2</v>
      </c>
      <c r="BX69" s="21">
        <f t="shared" si="16"/>
        <v>44.724124492819925</v>
      </c>
      <c r="BY69" s="21">
        <f t="shared" si="17"/>
        <v>65.105749116568049</v>
      </c>
      <c r="BZ69" s="22">
        <f t="shared" si="18"/>
        <v>3.0525283185751761</v>
      </c>
      <c r="CA69" s="21">
        <v>256</v>
      </c>
      <c r="CB69" s="21">
        <f t="shared" si="19"/>
        <v>10.757437935110994</v>
      </c>
      <c r="CC69" s="23">
        <f t="shared" si="20"/>
        <v>0.21635523774727283</v>
      </c>
      <c r="CD69" s="22">
        <f t="shared" si="21"/>
        <v>3.6458643199134628</v>
      </c>
      <c r="CE69" s="20">
        <f t="shared" si="22"/>
        <v>0.52942031033512527</v>
      </c>
      <c r="CF69" s="20">
        <f t="shared" si="23"/>
        <v>0.22792910377441816</v>
      </c>
    </row>
    <row r="70" spans="1:84" ht="31.5">
      <c r="A70" s="1">
        <v>14423</v>
      </c>
      <c r="B70" s="1" t="s">
        <v>154</v>
      </c>
      <c r="C70" s="1" t="s">
        <v>94</v>
      </c>
      <c r="D70" s="1">
        <v>3791</v>
      </c>
      <c r="E70" s="1">
        <v>2025</v>
      </c>
      <c r="F70" s="1" t="s">
        <v>86</v>
      </c>
      <c r="G70" s="1">
        <v>5</v>
      </c>
      <c r="H70" s="1">
        <v>12</v>
      </c>
      <c r="I70" s="1" t="s">
        <v>87</v>
      </c>
      <c r="J70" s="6">
        <f t="shared" si="12"/>
        <v>365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39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39">
        <v>0</v>
      </c>
      <c r="Z70" s="2">
        <v>0</v>
      </c>
      <c r="AA70" s="39">
        <v>0</v>
      </c>
      <c r="AB70" s="39">
        <v>0</v>
      </c>
      <c r="AC70" s="2">
        <v>0</v>
      </c>
      <c r="AD70" s="2">
        <v>0</v>
      </c>
      <c r="AE70" s="2">
        <v>0</v>
      </c>
      <c r="AF70" s="2">
        <v>0</v>
      </c>
      <c r="AG70" s="39">
        <v>0</v>
      </c>
      <c r="AH70" s="2">
        <v>0</v>
      </c>
      <c r="AI70" s="2">
        <v>0</v>
      </c>
      <c r="AJ70" s="2">
        <v>0</v>
      </c>
      <c r="AK70" s="39">
        <v>0</v>
      </c>
      <c r="AL70" s="39">
        <v>0</v>
      </c>
      <c r="AM70" s="2">
        <v>0</v>
      </c>
      <c r="AN70" s="2">
        <v>0</v>
      </c>
      <c r="AO70" s="2">
        <v>0</v>
      </c>
      <c r="AP70" s="39">
        <v>0</v>
      </c>
      <c r="AQ70" s="39">
        <v>0</v>
      </c>
      <c r="AR70" s="2">
        <v>181774000</v>
      </c>
      <c r="AS70" s="2">
        <v>0</v>
      </c>
      <c r="AT70" s="2">
        <v>30641000</v>
      </c>
      <c r="AU70" s="2">
        <v>0</v>
      </c>
      <c r="AV70" s="2">
        <v>0</v>
      </c>
      <c r="AW70" s="2">
        <v>0</v>
      </c>
      <c r="AX70" s="39">
        <v>212415000</v>
      </c>
      <c r="AY70" s="2">
        <v>3897000</v>
      </c>
      <c r="AZ70" s="2">
        <v>0</v>
      </c>
      <c r="BA70" s="2">
        <v>-862000</v>
      </c>
      <c r="BB70" s="2">
        <v>0</v>
      </c>
      <c r="BC70" s="2">
        <v>-14000</v>
      </c>
      <c r="BD70" s="39">
        <v>3021000</v>
      </c>
      <c r="BE70" s="39">
        <v>215436000</v>
      </c>
      <c r="BF70" s="2">
        <v>177613000</v>
      </c>
      <c r="BG70" s="2">
        <v>0</v>
      </c>
      <c r="BH70" s="2">
        <v>992000</v>
      </c>
      <c r="BI70" s="2">
        <v>1000</v>
      </c>
      <c r="BJ70" s="2">
        <v>0</v>
      </c>
      <c r="BK70" s="2">
        <v>30213000</v>
      </c>
      <c r="BL70" s="2">
        <v>0</v>
      </c>
      <c r="BM70" s="39">
        <v>208819000</v>
      </c>
      <c r="BN70" s="39">
        <v>6617000</v>
      </c>
      <c r="BO70" s="2">
        <v>163000</v>
      </c>
      <c r="BP70" s="2">
        <v>0</v>
      </c>
      <c r="BQ70" s="2">
        <v>6780000</v>
      </c>
      <c r="BR70" s="2">
        <v>0</v>
      </c>
      <c r="BS70" s="2">
        <v>0</v>
      </c>
      <c r="BT70" s="39">
        <v>6780000</v>
      </c>
      <c r="BU70" s="24">
        <f t="shared" si="13"/>
        <v>1.6691732115338198E-2</v>
      </c>
      <c r="BV70" s="24">
        <f t="shared" si="14"/>
        <v>1.4022726006795522E-2</v>
      </c>
      <c r="BW70" s="24">
        <f t="shared" si="15"/>
        <v>3.071445812213372E-2</v>
      </c>
      <c r="BX70" s="25">
        <f t="shared" si="16"/>
        <v>0</v>
      </c>
      <c r="BY70" s="25">
        <f t="shared" si="17"/>
        <v>0</v>
      </c>
      <c r="BZ70" s="26" t="e">
        <f t="shared" si="18"/>
        <v>#DIV/0!</v>
      </c>
      <c r="CA70" s="25"/>
      <c r="CB70" s="25" t="str">
        <f t="shared" si="19"/>
        <v>-</v>
      </c>
      <c r="CC70" s="23" t="e">
        <f t="shared" si="20"/>
        <v>#DIV/0!</v>
      </c>
      <c r="CD70" s="26">
        <f t="shared" si="21"/>
        <v>8472</v>
      </c>
      <c r="CE70" s="24" t="e">
        <f t="shared" si="22"/>
        <v>#DIV/0!</v>
      </c>
      <c r="CF70" s="24" t="e">
        <f t="shared" si="23"/>
        <v>#DIV/0!</v>
      </c>
    </row>
    <row r="71" spans="1:84" ht="31.5">
      <c r="A71" s="1">
        <v>89</v>
      </c>
      <c r="B71" s="1" t="s">
        <v>155</v>
      </c>
      <c r="C71" s="1" t="s">
        <v>85</v>
      </c>
      <c r="D71" s="1">
        <v>3791</v>
      </c>
      <c r="E71" s="1">
        <v>2025</v>
      </c>
      <c r="F71" s="1" t="s">
        <v>86</v>
      </c>
      <c r="G71" s="1">
        <v>5</v>
      </c>
      <c r="H71" s="1">
        <v>12</v>
      </c>
      <c r="I71" s="1" t="s">
        <v>87</v>
      </c>
      <c r="J71" s="6">
        <f t="shared" si="12"/>
        <v>365</v>
      </c>
      <c r="K71" s="2">
        <v>-42418000</v>
      </c>
      <c r="L71" s="2">
        <v>-29902000</v>
      </c>
      <c r="M71" s="2">
        <v>6698000</v>
      </c>
      <c r="N71" s="2">
        <v>34639000</v>
      </c>
      <c r="O71" s="2">
        <v>39922000</v>
      </c>
      <c r="P71" s="2">
        <v>1871000</v>
      </c>
      <c r="Q71" s="2">
        <v>16273000</v>
      </c>
      <c r="R71" s="39">
        <v>27083000</v>
      </c>
      <c r="S71" s="2">
        <v>67117000</v>
      </c>
      <c r="T71" s="2">
        <v>0</v>
      </c>
      <c r="U71" s="2">
        <v>0</v>
      </c>
      <c r="V71" s="2">
        <v>0</v>
      </c>
      <c r="W71" s="2">
        <v>367956000</v>
      </c>
      <c r="X71" s="2">
        <v>216562000</v>
      </c>
      <c r="Y71" s="39">
        <v>151394000</v>
      </c>
      <c r="Z71" s="2">
        <v>49029000</v>
      </c>
      <c r="AA71" s="39">
        <v>267540000</v>
      </c>
      <c r="AB71" s="39">
        <v>294623000</v>
      </c>
      <c r="AC71" s="2">
        <v>9734000</v>
      </c>
      <c r="AD71" s="2">
        <v>1845000</v>
      </c>
      <c r="AE71" s="2">
        <v>37210000</v>
      </c>
      <c r="AF71" s="2">
        <v>47511000</v>
      </c>
      <c r="AG71" s="39">
        <v>96300000</v>
      </c>
      <c r="AH71" s="2">
        <v>105562000</v>
      </c>
      <c r="AI71" s="2">
        <v>0</v>
      </c>
      <c r="AJ71" s="2">
        <v>50846000</v>
      </c>
      <c r="AK71" s="39">
        <v>156408000</v>
      </c>
      <c r="AL71" s="39">
        <v>252708000</v>
      </c>
      <c r="AM71" s="2">
        <v>40373000</v>
      </c>
      <c r="AN71" s="2">
        <v>1542000</v>
      </c>
      <c r="AO71" s="2">
        <v>0</v>
      </c>
      <c r="AP71" s="39">
        <v>41915000</v>
      </c>
      <c r="AQ71" s="39">
        <v>294623000</v>
      </c>
      <c r="AR71" s="2">
        <v>347309000</v>
      </c>
      <c r="AS71" s="2">
        <v>0</v>
      </c>
      <c r="AT71" s="2">
        <v>83914000</v>
      </c>
      <c r="AU71" s="2">
        <v>0</v>
      </c>
      <c r="AV71" s="2">
        <v>0</v>
      </c>
      <c r="AW71" s="2">
        <v>0</v>
      </c>
      <c r="AX71" s="39">
        <v>431223000</v>
      </c>
      <c r="AY71" s="2">
        <v>-875000</v>
      </c>
      <c r="AZ71" s="2">
        <v>-4654000</v>
      </c>
      <c r="BA71" s="2">
        <v>2380000</v>
      </c>
      <c r="BB71" s="2">
        <v>0</v>
      </c>
      <c r="BC71" s="2">
        <v>4645000</v>
      </c>
      <c r="BD71" s="39">
        <v>1496000</v>
      </c>
      <c r="BE71" s="39">
        <v>432719000</v>
      </c>
      <c r="BF71" s="2">
        <v>139054000</v>
      </c>
      <c r="BG71" s="2">
        <v>0</v>
      </c>
      <c r="BH71" s="2">
        <v>23996000</v>
      </c>
      <c r="BI71" s="2">
        <v>4876000</v>
      </c>
      <c r="BJ71" s="2">
        <v>1566000</v>
      </c>
      <c r="BK71" s="2">
        <v>249436000</v>
      </c>
      <c r="BL71" s="2">
        <v>0</v>
      </c>
      <c r="BM71" s="39">
        <v>418928000</v>
      </c>
      <c r="BN71" s="39">
        <v>13791000</v>
      </c>
      <c r="BO71" s="2">
        <v>4571000</v>
      </c>
      <c r="BP71" s="2">
        <v>5056000</v>
      </c>
      <c r="BQ71" s="2">
        <v>23418000</v>
      </c>
      <c r="BR71" s="2">
        <v>117000</v>
      </c>
      <c r="BS71" s="2">
        <v>0</v>
      </c>
      <c r="BT71" s="39">
        <v>23535000</v>
      </c>
      <c r="BU71" s="20">
        <f t="shared" si="13"/>
        <v>2.8413358322606587E-2</v>
      </c>
      <c r="BV71" s="20">
        <f t="shared" si="14"/>
        <v>3.4572089508433878E-3</v>
      </c>
      <c r="BW71" s="20">
        <f t="shared" si="15"/>
        <v>3.1870567273449973E-2</v>
      </c>
      <c r="BX71" s="21">
        <f t="shared" si="16"/>
        <v>36.403418857559117</v>
      </c>
      <c r="BY71" s="21">
        <f t="shared" si="17"/>
        <v>88.387500769120336</v>
      </c>
      <c r="BZ71" s="22">
        <f t="shared" si="18"/>
        <v>0.28123572170301142</v>
      </c>
      <c r="CA71" s="21"/>
      <c r="CB71" s="21">
        <f t="shared" si="19"/>
        <v>9.0249208201366891</v>
      </c>
      <c r="CC71" s="23">
        <f t="shared" si="20"/>
        <v>0.17540200731192596</v>
      </c>
      <c r="CD71" s="22">
        <f t="shared" si="21"/>
        <v>2.7572210814510609</v>
      </c>
      <c r="CE71" s="20">
        <f t="shared" si="22"/>
        <v>0.13703275032838577</v>
      </c>
      <c r="CF71" s="20">
        <f t="shared" si="23"/>
        <v>0.7233494363929146</v>
      </c>
    </row>
    <row r="72" spans="1:84" ht="31.5">
      <c r="A72" s="1">
        <v>91</v>
      </c>
      <c r="B72" s="1" t="s">
        <v>156</v>
      </c>
      <c r="C72" s="1" t="s">
        <v>85</v>
      </c>
      <c r="D72" s="1">
        <v>3791</v>
      </c>
      <c r="E72" s="1">
        <v>2025</v>
      </c>
      <c r="F72" s="1" t="s">
        <v>86</v>
      </c>
      <c r="G72" s="1">
        <v>5</v>
      </c>
      <c r="H72" s="1">
        <v>12</v>
      </c>
      <c r="I72" s="1" t="s">
        <v>87</v>
      </c>
      <c r="J72" s="6">
        <f t="shared" si="12"/>
        <v>365</v>
      </c>
      <c r="K72" s="2">
        <v>246735000</v>
      </c>
      <c r="L72" s="2">
        <v>-74411000</v>
      </c>
      <c r="M72" s="2">
        <v>213395000</v>
      </c>
      <c r="N72" s="2">
        <v>601376000</v>
      </c>
      <c r="O72" s="2">
        <v>556445000</v>
      </c>
      <c r="P72" s="2">
        <v>4129000</v>
      </c>
      <c r="Q72" s="2">
        <v>371606000</v>
      </c>
      <c r="R72" s="39">
        <v>1919275000</v>
      </c>
      <c r="S72" s="2">
        <v>2358717000</v>
      </c>
      <c r="T72" s="2">
        <v>113676000</v>
      </c>
      <c r="U72" s="2">
        <v>2885465000</v>
      </c>
      <c r="V72" s="2">
        <v>0</v>
      </c>
      <c r="W72" s="2">
        <v>6274548000</v>
      </c>
      <c r="X72" s="2">
        <v>3141551000</v>
      </c>
      <c r="Y72" s="39">
        <v>3132997000</v>
      </c>
      <c r="Z72" s="2">
        <v>321596000</v>
      </c>
      <c r="AA72" s="39">
        <v>8812451000</v>
      </c>
      <c r="AB72" s="39">
        <v>10731726000</v>
      </c>
      <c r="AC72" s="2">
        <v>71249000</v>
      </c>
      <c r="AD72" s="2">
        <v>19438000</v>
      </c>
      <c r="AE72" s="2">
        <v>511073000</v>
      </c>
      <c r="AF72" s="2">
        <v>842717000</v>
      </c>
      <c r="AG72" s="39">
        <v>1444477000</v>
      </c>
      <c r="AH72" s="2">
        <v>1127288000</v>
      </c>
      <c r="AI72" s="2">
        <v>0</v>
      </c>
      <c r="AJ72" s="2">
        <v>766898000</v>
      </c>
      <c r="AK72" s="39">
        <v>1894186000</v>
      </c>
      <c r="AL72" s="39">
        <v>3338663000</v>
      </c>
      <c r="AM72" s="2">
        <v>4332927000</v>
      </c>
      <c r="AN72" s="2">
        <v>3060136000</v>
      </c>
      <c r="AO72" s="2">
        <v>0</v>
      </c>
      <c r="AP72" s="39">
        <v>7393063000</v>
      </c>
      <c r="AQ72" s="39">
        <v>10731726000</v>
      </c>
      <c r="AR72" s="2">
        <v>4454238000</v>
      </c>
      <c r="AS72" s="2">
        <v>0</v>
      </c>
      <c r="AT72" s="2">
        <v>2811930000</v>
      </c>
      <c r="AU72" s="2">
        <v>0</v>
      </c>
      <c r="AV72" s="2">
        <v>0</v>
      </c>
      <c r="AW72" s="2">
        <v>0</v>
      </c>
      <c r="AX72" s="39">
        <v>7266168000</v>
      </c>
      <c r="AY72" s="2">
        <v>8902000</v>
      </c>
      <c r="AZ72" s="2">
        <v>0</v>
      </c>
      <c r="BA72" s="2">
        <v>132182000</v>
      </c>
      <c r="BB72" s="2">
        <v>0</v>
      </c>
      <c r="BC72" s="2">
        <v>164719000</v>
      </c>
      <c r="BD72" s="39">
        <v>305803000</v>
      </c>
      <c r="BE72" s="39">
        <v>7571971000</v>
      </c>
      <c r="BF72" s="2">
        <v>2292115000</v>
      </c>
      <c r="BG72" s="2">
        <v>0</v>
      </c>
      <c r="BH72" s="2">
        <v>274903000</v>
      </c>
      <c r="BI72" s="2">
        <v>17002000</v>
      </c>
      <c r="BJ72" s="2">
        <v>25749000</v>
      </c>
      <c r="BK72" s="2">
        <v>4283430000</v>
      </c>
      <c r="BL72" s="2">
        <v>0</v>
      </c>
      <c r="BM72" s="39">
        <v>6893199000</v>
      </c>
      <c r="BN72" s="39">
        <v>678772000</v>
      </c>
      <c r="BO72" s="2">
        <v>-202227000</v>
      </c>
      <c r="BP72" s="2">
        <v>2572000</v>
      </c>
      <c r="BQ72" s="2">
        <v>479117000</v>
      </c>
      <c r="BR72" s="2">
        <v>238000</v>
      </c>
      <c r="BS72" s="2">
        <v>0</v>
      </c>
      <c r="BT72" s="39">
        <v>479355000</v>
      </c>
      <c r="BU72" s="24">
        <f t="shared" si="13"/>
        <v>4.9256527791773107E-2</v>
      </c>
      <c r="BV72" s="24">
        <f t="shared" si="14"/>
        <v>4.0386182144648994E-2</v>
      </c>
      <c r="BW72" s="24">
        <f t="shared" si="15"/>
        <v>8.9642709936422107E-2</v>
      </c>
      <c r="BX72" s="25">
        <f t="shared" si="16"/>
        <v>49.279414346516731</v>
      </c>
      <c r="BY72" s="25">
        <f t="shared" si="17"/>
        <v>78.793526693402839</v>
      </c>
      <c r="BZ72" s="26">
        <f t="shared" si="18"/>
        <v>1.3286988993248074</v>
      </c>
      <c r="CA72" s="25"/>
      <c r="CB72" s="25">
        <f t="shared" si="19"/>
        <v>11.427852733509638</v>
      </c>
      <c r="CC72" s="23">
        <f t="shared" si="20"/>
        <v>0.31942770820817612</v>
      </c>
      <c r="CD72" s="26"/>
      <c r="CE72" s="24">
        <f t="shared" si="22"/>
        <v>0.40374931301824141</v>
      </c>
      <c r="CF72" s="24">
        <f t="shared" si="23"/>
        <v>0.20645487402968565</v>
      </c>
    </row>
    <row r="73" spans="1:84" ht="31.5">
      <c r="A73" s="3">
        <v>11002</v>
      </c>
      <c r="B73" s="3" t="s">
        <v>157</v>
      </c>
      <c r="C73" s="3" t="s">
        <v>94</v>
      </c>
      <c r="D73" s="3">
        <v>3791</v>
      </c>
      <c r="E73" s="3">
        <v>2025</v>
      </c>
      <c r="F73" s="3" t="s">
        <v>86</v>
      </c>
      <c r="G73" s="3">
        <v>5</v>
      </c>
      <c r="H73" s="3">
        <v>12</v>
      </c>
      <c r="I73" s="3" t="s">
        <v>87</v>
      </c>
      <c r="J73" s="6">
        <f t="shared" si="12"/>
        <v>365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39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39">
        <v>0</v>
      </c>
      <c r="Z73" s="4">
        <v>0</v>
      </c>
      <c r="AA73" s="39">
        <v>0</v>
      </c>
      <c r="AB73" s="39">
        <v>0</v>
      </c>
      <c r="AC73" s="4">
        <v>0</v>
      </c>
      <c r="AD73" s="4">
        <v>0</v>
      </c>
      <c r="AE73" s="4">
        <v>0</v>
      </c>
      <c r="AF73" s="4">
        <v>0</v>
      </c>
      <c r="AG73" s="39">
        <v>0</v>
      </c>
      <c r="AH73" s="4">
        <v>0</v>
      </c>
      <c r="AI73" s="4">
        <v>0</v>
      </c>
      <c r="AJ73" s="4">
        <v>0</v>
      </c>
      <c r="AK73" s="39">
        <v>0</v>
      </c>
      <c r="AL73" s="39">
        <v>0</v>
      </c>
      <c r="AM73" s="4">
        <v>0</v>
      </c>
      <c r="AN73" s="4">
        <v>0</v>
      </c>
      <c r="AO73" s="4">
        <v>0</v>
      </c>
      <c r="AP73" s="39">
        <v>0</v>
      </c>
      <c r="AQ73" s="39">
        <v>0</v>
      </c>
      <c r="AR73" s="4">
        <v>1136688000</v>
      </c>
      <c r="AS73" s="4">
        <v>0</v>
      </c>
      <c r="AT73" s="4">
        <v>575790000</v>
      </c>
      <c r="AU73" s="4">
        <v>0</v>
      </c>
      <c r="AV73" s="4">
        <v>0</v>
      </c>
      <c r="AW73" s="4">
        <v>0</v>
      </c>
      <c r="AX73" s="39">
        <v>1712478000</v>
      </c>
      <c r="AY73" s="4">
        <v>64129000</v>
      </c>
      <c r="AZ73" s="4">
        <v>1000</v>
      </c>
      <c r="BA73" s="4">
        <v>61866000</v>
      </c>
      <c r="BB73" s="4">
        <v>0</v>
      </c>
      <c r="BC73" s="4">
        <v>202000</v>
      </c>
      <c r="BD73" s="39">
        <v>126198000</v>
      </c>
      <c r="BE73" s="39">
        <v>1838676000</v>
      </c>
      <c r="BF73" s="4">
        <v>1397318000</v>
      </c>
      <c r="BG73" s="4">
        <v>0</v>
      </c>
      <c r="BH73" s="4">
        <v>19795000</v>
      </c>
      <c r="BI73" s="4">
        <v>1405000</v>
      </c>
      <c r="BJ73" s="4">
        <v>0</v>
      </c>
      <c r="BK73" s="4">
        <v>267741000</v>
      </c>
      <c r="BL73" s="4">
        <v>0</v>
      </c>
      <c r="BM73" s="39">
        <v>1686259000</v>
      </c>
      <c r="BN73" s="39">
        <v>152417000</v>
      </c>
      <c r="BO73" s="4">
        <v>-12091000</v>
      </c>
      <c r="BP73" s="4">
        <v>0</v>
      </c>
      <c r="BQ73" s="4">
        <v>140326000</v>
      </c>
      <c r="BR73" s="4">
        <v>-327000</v>
      </c>
      <c r="BS73" s="4">
        <v>0</v>
      </c>
      <c r="BT73" s="39">
        <v>139999000</v>
      </c>
      <c r="BU73" s="20">
        <f t="shared" si="13"/>
        <v>1.4259717318331235E-2</v>
      </c>
      <c r="BV73" s="20">
        <f t="shared" si="14"/>
        <v>6.8635257108919684E-2</v>
      </c>
      <c r="BW73" s="20">
        <f t="shared" si="15"/>
        <v>8.2894974427250911E-2</v>
      </c>
      <c r="BX73" s="21">
        <f t="shared" si="16"/>
        <v>0</v>
      </c>
      <c r="BY73" s="21">
        <f t="shared" si="17"/>
        <v>0</v>
      </c>
      <c r="BZ73" s="22" t="e">
        <f t="shared" si="18"/>
        <v>#DIV/0!</v>
      </c>
      <c r="CA73" s="21"/>
      <c r="CB73" s="21" t="str">
        <f t="shared" si="19"/>
        <v>-</v>
      </c>
      <c r="CC73" s="23" t="e">
        <f t="shared" si="20"/>
        <v>#DIV/0!</v>
      </c>
      <c r="CD73" s="22">
        <f t="shared" si="21"/>
        <v>79.538078291814941</v>
      </c>
      <c r="CE73" s="20" t="e">
        <f t="shared" si="22"/>
        <v>#DIV/0!</v>
      </c>
      <c r="CF73" s="20" t="e">
        <f t="shared" si="23"/>
        <v>#DIV/0!</v>
      </c>
    </row>
    <row r="74" spans="1:84" ht="31.5">
      <c r="A74" s="3">
        <v>11810</v>
      </c>
      <c r="B74" s="3" t="s">
        <v>158</v>
      </c>
      <c r="C74" s="3" t="s">
        <v>94</v>
      </c>
      <c r="D74" s="3">
        <v>3109</v>
      </c>
      <c r="E74" s="3">
        <v>2025</v>
      </c>
      <c r="F74" s="3" t="s">
        <v>86</v>
      </c>
      <c r="G74" s="3">
        <v>5</v>
      </c>
      <c r="H74" s="3">
        <v>12</v>
      </c>
      <c r="I74" s="3" t="s">
        <v>87</v>
      </c>
      <c r="J74" s="6">
        <f t="shared" si="12"/>
        <v>365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39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39">
        <v>0</v>
      </c>
      <c r="Z74" s="4">
        <v>0</v>
      </c>
      <c r="AA74" s="39">
        <v>0</v>
      </c>
      <c r="AB74" s="39">
        <v>0</v>
      </c>
      <c r="AC74" s="4">
        <v>0</v>
      </c>
      <c r="AD74" s="4">
        <v>0</v>
      </c>
      <c r="AE74" s="4">
        <v>0</v>
      </c>
      <c r="AF74" s="4">
        <v>0</v>
      </c>
      <c r="AG74" s="39">
        <v>0</v>
      </c>
      <c r="AH74" s="4">
        <v>0</v>
      </c>
      <c r="AI74" s="4">
        <v>0</v>
      </c>
      <c r="AJ74" s="4">
        <v>0</v>
      </c>
      <c r="AK74" s="39">
        <v>0</v>
      </c>
      <c r="AL74" s="39">
        <v>0</v>
      </c>
      <c r="AM74" s="4">
        <v>0</v>
      </c>
      <c r="AN74" s="4">
        <v>0</v>
      </c>
      <c r="AO74" s="4">
        <v>0</v>
      </c>
      <c r="AP74" s="39">
        <v>0</v>
      </c>
      <c r="AQ74" s="39">
        <v>0</v>
      </c>
      <c r="AR74" s="4">
        <v>111261077</v>
      </c>
      <c r="AS74" s="4">
        <v>0</v>
      </c>
      <c r="AT74" s="4">
        <v>1582137</v>
      </c>
      <c r="AU74" s="4">
        <v>0</v>
      </c>
      <c r="AV74" s="4">
        <v>0</v>
      </c>
      <c r="AW74" s="4">
        <v>0</v>
      </c>
      <c r="AX74" s="39">
        <v>112843214</v>
      </c>
      <c r="AY74" s="4">
        <v>0</v>
      </c>
      <c r="AZ74" s="4">
        <v>0</v>
      </c>
      <c r="BA74" s="4"/>
      <c r="BB74" s="4">
        <v>0</v>
      </c>
      <c r="BC74" s="4">
        <v>0</v>
      </c>
      <c r="BD74" s="39">
        <v>0</v>
      </c>
      <c r="BE74" s="39">
        <v>112843214</v>
      </c>
      <c r="BF74" s="4">
        <v>121828400</v>
      </c>
      <c r="BG74" s="4">
        <v>0</v>
      </c>
      <c r="BH74" s="4">
        <v>304648</v>
      </c>
      <c r="BI74" s="4">
        <v>0</v>
      </c>
      <c r="BJ74" s="4">
        <v>0</v>
      </c>
      <c r="BK74" s="4">
        <v>35200537</v>
      </c>
      <c r="BL74" s="4">
        <v>0</v>
      </c>
      <c r="BM74" s="39">
        <v>157333585</v>
      </c>
      <c r="BN74" s="39">
        <v>-44490371</v>
      </c>
      <c r="BO74" s="4">
        <v>44490371</v>
      </c>
      <c r="BP74" s="4">
        <v>0</v>
      </c>
      <c r="BQ74" s="4">
        <v>0</v>
      </c>
      <c r="BR74" s="4">
        <v>0</v>
      </c>
      <c r="BS74" s="4">
        <v>0</v>
      </c>
      <c r="BT74" s="39">
        <v>0</v>
      </c>
      <c r="BU74" s="24">
        <f t="shared" si="13"/>
        <v>-0.39426713776514732</v>
      </c>
      <c r="BV74" s="24">
        <f t="shared" si="14"/>
        <v>0</v>
      </c>
      <c r="BW74" s="24">
        <f t="shared" si="15"/>
        <v>-0.39426713776514732</v>
      </c>
      <c r="BX74" s="25">
        <f t="shared" si="16"/>
        <v>0</v>
      </c>
      <c r="BY74" s="25">
        <f t="shared" si="17"/>
        <v>0</v>
      </c>
      <c r="BZ74" s="26" t="e">
        <f t="shared" si="18"/>
        <v>#DIV/0!</v>
      </c>
      <c r="CA74" s="25"/>
      <c r="CB74" s="25" t="str">
        <f t="shared" si="19"/>
        <v>-</v>
      </c>
      <c r="CC74" s="23" t="e">
        <f t="shared" si="20"/>
        <v>#DIV/0!</v>
      </c>
      <c r="CD74" s="26" t="e">
        <f t="shared" si="21"/>
        <v>#DIV/0!</v>
      </c>
      <c r="CE74" s="24" t="e">
        <f t="shared" si="22"/>
        <v>#DIV/0!</v>
      </c>
      <c r="CF74" s="24" t="e">
        <f t="shared" si="23"/>
        <v>#DIV/0!</v>
      </c>
    </row>
    <row r="75" spans="1:84" ht="31.5">
      <c r="A75" s="1">
        <v>3111</v>
      </c>
      <c r="B75" s="1" t="s">
        <v>159</v>
      </c>
      <c r="C75" s="1" t="s">
        <v>85</v>
      </c>
      <c r="D75" s="1">
        <v>12775</v>
      </c>
      <c r="E75" s="1">
        <v>2025</v>
      </c>
      <c r="F75" s="1" t="s">
        <v>86</v>
      </c>
      <c r="G75" s="1">
        <v>5</v>
      </c>
      <c r="H75" s="1">
        <v>12</v>
      </c>
      <c r="I75" s="1" t="s">
        <v>87</v>
      </c>
      <c r="J75" s="6">
        <f t="shared" si="12"/>
        <v>365</v>
      </c>
      <c r="K75" s="2">
        <v>1087000</v>
      </c>
      <c r="L75" s="2">
        <v>14500000</v>
      </c>
      <c r="M75" s="2">
        <v>0</v>
      </c>
      <c r="N75" s="2">
        <v>32000000</v>
      </c>
      <c r="O75" s="2">
        <v>4054000</v>
      </c>
      <c r="P75" s="2">
        <v>4866000</v>
      </c>
      <c r="Q75" s="2">
        <v>5670000</v>
      </c>
      <c r="R75" s="39">
        <v>62177000</v>
      </c>
      <c r="S75" s="2">
        <v>23158000</v>
      </c>
      <c r="T75" s="2">
        <v>0</v>
      </c>
      <c r="U75" s="2">
        <v>0</v>
      </c>
      <c r="V75" s="2">
        <v>2849000</v>
      </c>
      <c r="W75" s="2">
        <v>553598000</v>
      </c>
      <c r="X75" s="2">
        <v>442081000</v>
      </c>
      <c r="Y75" s="39">
        <v>111517000</v>
      </c>
      <c r="Z75" s="2">
        <v>13981000</v>
      </c>
      <c r="AA75" s="39">
        <v>151505000</v>
      </c>
      <c r="AB75" s="39">
        <v>213682000</v>
      </c>
      <c r="AC75" s="2">
        <v>19443000</v>
      </c>
      <c r="AD75" s="2">
        <v>899000</v>
      </c>
      <c r="AE75" s="2">
        <v>21608000</v>
      </c>
      <c r="AF75" s="2">
        <v>27962000</v>
      </c>
      <c r="AG75" s="39">
        <v>69912000</v>
      </c>
      <c r="AH75" s="2">
        <v>5827000</v>
      </c>
      <c r="AI75" s="2">
        <v>0</v>
      </c>
      <c r="AJ75" s="2">
        <v>6100000</v>
      </c>
      <c r="AK75" s="39">
        <v>11927000</v>
      </c>
      <c r="AL75" s="39">
        <v>81839000</v>
      </c>
      <c r="AM75" s="2">
        <v>108685000</v>
      </c>
      <c r="AN75" s="2">
        <v>5183000</v>
      </c>
      <c r="AO75" s="2">
        <v>17975000</v>
      </c>
      <c r="AP75" s="39">
        <v>131843000</v>
      </c>
      <c r="AQ75" s="39">
        <v>213682000</v>
      </c>
      <c r="AR75" s="2">
        <v>263978000</v>
      </c>
      <c r="AS75" s="2">
        <v>0</v>
      </c>
      <c r="AT75" s="2">
        <v>25352000</v>
      </c>
      <c r="AU75" s="2">
        <v>0</v>
      </c>
      <c r="AV75" s="2">
        <v>0</v>
      </c>
      <c r="AW75" s="2">
        <v>918000</v>
      </c>
      <c r="AX75" s="39">
        <v>290248000</v>
      </c>
      <c r="AY75" s="2">
        <v>231000</v>
      </c>
      <c r="AZ75" s="2">
        <v>-226000</v>
      </c>
      <c r="BA75" s="2">
        <v>0</v>
      </c>
      <c r="BB75" s="2">
        <v>0</v>
      </c>
      <c r="BC75" s="2">
        <v>0</v>
      </c>
      <c r="BD75" s="39">
        <v>5000</v>
      </c>
      <c r="BE75" s="39">
        <v>290253000</v>
      </c>
      <c r="BF75" s="2">
        <v>161675000</v>
      </c>
      <c r="BG75" s="2">
        <v>0</v>
      </c>
      <c r="BH75" s="2">
        <v>14693000</v>
      </c>
      <c r="BI75" s="2">
        <v>7311000</v>
      </c>
      <c r="BJ75" s="2">
        <v>4561000</v>
      </c>
      <c r="BK75" s="2">
        <v>102089000</v>
      </c>
      <c r="BL75" s="2">
        <v>0</v>
      </c>
      <c r="BM75" s="39">
        <v>290329000</v>
      </c>
      <c r="BN75" s="39">
        <v>-76000</v>
      </c>
      <c r="BO75" s="2">
        <v>5351000</v>
      </c>
      <c r="BP75" s="2">
        <v>757000</v>
      </c>
      <c r="BQ75" s="2">
        <v>6032000</v>
      </c>
      <c r="BR75" s="2">
        <v>0</v>
      </c>
      <c r="BS75" s="2">
        <v>0</v>
      </c>
      <c r="BT75" s="39">
        <v>6032000</v>
      </c>
      <c r="BU75" s="20">
        <f t="shared" si="13"/>
        <v>-2.7906688302963277E-4</v>
      </c>
      <c r="BV75" s="20">
        <f t="shared" si="14"/>
        <v>1.7226350804298321E-5</v>
      </c>
      <c r="BW75" s="20">
        <f t="shared" si="15"/>
        <v>-2.6184053222533444E-4</v>
      </c>
      <c r="BX75" s="21">
        <f t="shared" si="16"/>
        <v>44.246111418375776</v>
      </c>
      <c r="BY75" s="21">
        <f t="shared" si="17"/>
        <v>93.877741544768469</v>
      </c>
      <c r="BZ75" s="22">
        <f t="shared" si="18"/>
        <v>0.88936091085936608</v>
      </c>
      <c r="CA75" s="21"/>
      <c r="CB75" s="21">
        <f t="shared" si="19"/>
        <v>30.087864969713468</v>
      </c>
      <c r="CC75" s="23">
        <f t="shared" si="20"/>
        <v>0.192991721570129</v>
      </c>
      <c r="CD75" s="22">
        <f t="shared" si="21"/>
        <v>0.81961575839126855</v>
      </c>
      <c r="CE75" s="20">
        <f t="shared" si="22"/>
        <v>0.50862964592244553</v>
      </c>
      <c r="CF75" s="20">
        <f t="shared" si="23"/>
        <v>5.0885496716501326E-2</v>
      </c>
    </row>
    <row r="76" spans="1:84" ht="31.5">
      <c r="A76" s="1">
        <v>12151</v>
      </c>
      <c r="B76" s="1" t="s">
        <v>160</v>
      </c>
      <c r="C76" s="1" t="s">
        <v>94</v>
      </c>
      <c r="D76" s="1">
        <v>14288</v>
      </c>
      <c r="E76" s="1">
        <v>2025</v>
      </c>
      <c r="F76" s="1" t="s">
        <v>119</v>
      </c>
      <c r="G76" s="1">
        <v>5</v>
      </c>
      <c r="H76" s="1">
        <v>12</v>
      </c>
      <c r="I76" s="1" t="s">
        <v>120</v>
      </c>
      <c r="J76" s="6">
        <f t="shared" si="12"/>
        <v>365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39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39">
        <v>0</v>
      </c>
      <c r="Z76" s="2">
        <v>0</v>
      </c>
      <c r="AA76" s="39">
        <v>0</v>
      </c>
      <c r="AB76" s="39">
        <v>0</v>
      </c>
      <c r="AC76" s="2">
        <v>0</v>
      </c>
      <c r="AD76" s="2">
        <v>0</v>
      </c>
      <c r="AE76" s="2">
        <v>0</v>
      </c>
      <c r="AF76" s="2">
        <v>0</v>
      </c>
      <c r="AG76" s="39">
        <v>0</v>
      </c>
      <c r="AH76" s="2">
        <v>0</v>
      </c>
      <c r="AI76" s="2">
        <v>0</v>
      </c>
      <c r="AJ76" s="2">
        <v>0</v>
      </c>
      <c r="AK76" s="39">
        <v>0</v>
      </c>
      <c r="AL76" s="39">
        <v>0</v>
      </c>
      <c r="AM76" s="2">
        <v>0</v>
      </c>
      <c r="AN76" s="2">
        <v>0</v>
      </c>
      <c r="AO76" s="2">
        <v>0</v>
      </c>
      <c r="AP76" s="39">
        <v>0</v>
      </c>
      <c r="AQ76" s="39">
        <v>0</v>
      </c>
      <c r="AR76" s="2">
        <v>10647250</v>
      </c>
      <c r="AS76" s="2">
        <v>5537</v>
      </c>
      <c r="AT76" s="2">
        <v>11711237</v>
      </c>
      <c r="AU76" s="2">
        <v>0</v>
      </c>
      <c r="AV76" s="2">
        <v>0</v>
      </c>
      <c r="AW76" s="2">
        <v>0</v>
      </c>
      <c r="AX76" s="39">
        <v>22364024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39">
        <v>0</v>
      </c>
      <c r="BE76" s="39">
        <v>22364024</v>
      </c>
      <c r="BF76" s="2">
        <v>21682498</v>
      </c>
      <c r="BG76" s="2">
        <v>2615957</v>
      </c>
      <c r="BH76" s="2">
        <v>95515</v>
      </c>
      <c r="BI76" s="2">
        <v>123</v>
      </c>
      <c r="BJ76" s="2">
        <v>0</v>
      </c>
      <c r="BK76" s="2">
        <v>2074081</v>
      </c>
      <c r="BL76" s="2">
        <v>1471</v>
      </c>
      <c r="BM76" s="39">
        <v>26469645</v>
      </c>
      <c r="BN76" s="39">
        <v>-4105621</v>
      </c>
      <c r="BO76" s="2">
        <v>0</v>
      </c>
      <c r="BP76" s="2">
        <v>0</v>
      </c>
      <c r="BQ76" s="2">
        <v>-4105621</v>
      </c>
      <c r="BR76" s="2">
        <v>0</v>
      </c>
      <c r="BS76" s="2">
        <v>0</v>
      </c>
      <c r="BT76" s="39">
        <v>-4105621</v>
      </c>
      <c r="BU76" s="24">
        <f t="shared" si="13"/>
        <v>-0.18358149678251107</v>
      </c>
      <c r="BV76" s="24">
        <f t="shared" si="14"/>
        <v>0</v>
      </c>
      <c r="BW76" s="24">
        <f t="shared" si="15"/>
        <v>-0.18358149678251107</v>
      </c>
      <c r="BX76" s="25">
        <f t="shared" si="16"/>
        <v>0</v>
      </c>
      <c r="BY76" s="25">
        <f t="shared" si="17"/>
        <v>0</v>
      </c>
      <c r="BZ76" s="26" t="e">
        <f t="shared" si="18"/>
        <v>#DIV/0!</v>
      </c>
      <c r="CA76" s="25"/>
      <c r="CB76" s="25" t="str">
        <f t="shared" si="19"/>
        <v>-</v>
      </c>
      <c r="CC76" s="23" t="e">
        <f t="shared" si="20"/>
        <v>#DIV/0!</v>
      </c>
      <c r="CD76" s="26">
        <f t="shared" si="21"/>
        <v>-32601.487804878048</v>
      </c>
      <c r="CE76" s="24" t="e">
        <f t="shared" si="22"/>
        <v>#DIV/0!</v>
      </c>
      <c r="CF76" s="24" t="e">
        <f t="shared" si="23"/>
        <v>#DIV/0!</v>
      </c>
    </row>
    <row r="77" spans="1:84" ht="31.5">
      <c r="A77" s="1">
        <v>6547</v>
      </c>
      <c r="B77" s="1" t="s">
        <v>161</v>
      </c>
      <c r="C77" s="1" t="s">
        <v>85</v>
      </c>
      <c r="D77" s="1">
        <v>14288</v>
      </c>
      <c r="E77" s="1">
        <v>2025</v>
      </c>
      <c r="F77" s="1" t="s">
        <v>119</v>
      </c>
      <c r="G77" s="1">
        <v>5</v>
      </c>
      <c r="H77" s="1">
        <v>12</v>
      </c>
      <c r="I77" s="1" t="s">
        <v>120</v>
      </c>
      <c r="J77" s="6">
        <f t="shared" si="12"/>
        <v>365</v>
      </c>
      <c r="K77" s="2">
        <v>56743</v>
      </c>
      <c r="L77" s="2">
        <v>0</v>
      </c>
      <c r="M77" s="2">
        <v>0</v>
      </c>
      <c r="N77" s="2">
        <v>41721882</v>
      </c>
      <c r="O77" s="2">
        <v>70341017</v>
      </c>
      <c r="P77" s="2">
        <v>0</v>
      </c>
      <c r="Q77" s="2">
        <v>13685372</v>
      </c>
      <c r="R77" s="39">
        <v>125805014</v>
      </c>
      <c r="S77" s="2">
        <v>4772306</v>
      </c>
      <c r="T77" s="2">
        <v>373750</v>
      </c>
      <c r="U77" s="2">
        <v>0</v>
      </c>
      <c r="V77" s="2">
        <v>0</v>
      </c>
      <c r="W77" s="2">
        <v>0</v>
      </c>
      <c r="X77" s="2">
        <v>0</v>
      </c>
      <c r="Y77" s="39">
        <v>0</v>
      </c>
      <c r="Z77" s="2">
        <v>152008</v>
      </c>
      <c r="AA77" s="39">
        <v>5298064</v>
      </c>
      <c r="AB77" s="39">
        <v>131103078</v>
      </c>
      <c r="AC77" s="2">
        <v>2229522</v>
      </c>
      <c r="AD77" s="2">
        <v>5899230</v>
      </c>
      <c r="AE77" s="2">
        <v>32308225</v>
      </c>
      <c r="AF77" s="2">
        <v>22039492</v>
      </c>
      <c r="AG77" s="39">
        <v>62476469</v>
      </c>
      <c r="AH77" s="2">
        <v>97762707</v>
      </c>
      <c r="AI77" s="2">
        <v>0</v>
      </c>
      <c r="AJ77" s="2">
        <v>938935</v>
      </c>
      <c r="AK77" s="39">
        <v>98701642</v>
      </c>
      <c r="AL77" s="39">
        <v>161178111</v>
      </c>
      <c r="AM77" s="2">
        <v>-35221089</v>
      </c>
      <c r="AN77" s="2">
        <v>3924285</v>
      </c>
      <c r="AO77" s="2">
        <v>1221771</v>
      </c>
      <c r="AP77" s="39">
        <v>-30075033</v>
      </c>
      <c r="AQ77" s="39">
        <v>131103078</v>
      </c>
      <c r="AR77" s="2">
        <v>292708328</v>
      </c>
      <c r="AS77" s="2">
        <v>0</v>
      </c>
      <c r="AT77" s="2">
        <v>34482268</v>
      </c>
      <c r="AU77" s="2">
        <v>0</v>
      </c>
      <c r="AV77" s="2">
        <v>0</v>
      </c>
      <c r="AW77" s="2">
        <v>85005</v>
      </c>
      <c r="AX77" s="39">
        <v>327275601</v>
      </c>
      <c r="AY77" s="2">
        <v>280315</v>
      </c>
      <c r="AZ77" s="2">
        <v>60135</v>
      </c>
      <c r="BA77" s="2">
        <v>0</v>
      </c>
      <c r="BB77" s="2">
        <v>-100630</v>
      </c>
      <c r="BC77" s="2">
        <v>0</v>
      </c>
      <c r="BD77" s="39">
        <v>239820</v>
      </c>
      <c r="BE77" s="39">
        <v>327515421</v>
      </c>
      <c r="BF77" s="2">
        <v>107855350</v>
      </c>
      <c r="BG77" s="2">
        <v>12099825</v>
      </c>
      <c r="BH77" s="2">
        <v>7892555</v>
      </c>
      <c r="BI77" s="2">
        <v>4037018</v>
      </c>
      <c r="BJ77" s="2">
        <v>12545422</v>
      </c>
      <c r="BK77" s="2">
        <v>196071354</v>
      </c>
      <c r="BL77" s="2">
        <v>26813049</v>
      </c>
      <c r="BM77" s="39">
        <v>367314573</v>
      </c>
      <c r="BN77" s="39">
        <v>-39799152</v>
      </c>
      <c r="BO77" s="2">
        <v>0</v>
      </c>
      <c r="BP77" s="2">
        <v>-29403452</v>
      </c>
      <c r="BQ77" s="2">
        <v>-69202604</v>
      </c>
      <c r="BR77" s="2">
        <v>0</v>
      </c>
      <c r="BS77" s="2">
        <v>0</v>
      </c>
      <c r="BT77" s="39">
        <v>-69202604</v>
      </c>
      <c r="BU77" s="20">
        <f t="shared" si="13"/>
        <v>-0.12225064663443741</v>
      </c>
      <c r="BV77" s="20">
        <f t="shared" si="14"/>
        <v>7.3224033014311098E-4</v>
      </c>
      <c r="BW77" s="20">
        <f t="shared" si="15"/>
        <v>-0.12151840630429429</v>
      </c>
      <c r="BX77" s="21">
        <f t="shared" si="16"/>
        <v>52.026148466810959</v>
      </c>
      <c r="BY77" s="21">
        <f t="shared" si="17"/>
        <v>58.107945566076232</v>
      </c>
      <c r="BZ77" s="22">
        <f t="shared" si="18"/>
        <v>2.0136383507845168</v>
      </c>
      <c r="CA77" s="21"/>
      <c r="CB77" s="21" t="str">
        <f t="shared" si="19"/>
        <v>-</v>
      </c>
      <c r="CC77" s="23">
        <f t="shared" si="20"/>
        <v>-0.1991185788424174</v>
      </c>
      <c r="CD77" s="22">
        <f t="shared" si="21"/>
        <v>-4.4473631381910907</v>
      </c>
      <c r="CE77" s="20">
        <f t="shared" si="22"/>
        <v>-0.26865188474064661</v>
      </c>
      <c r="CF77" s="20">
        <f t="shared" si="23"/>
        <v>1.5631624209018704</v>
      </c>
    </row>
    <row r="78" spans="1:84" ht="31.5">
      <c r="A78" s="1">
        <v>14424</v>
      </c>
      <c r="B78" s="1" t="s">
        <v>162</v>
      </c>
      <c r="C78" s="1" t="s">
        <v>94</v>
      </c>
      <c r="D78" s="1">
        <v>14288</v>
      </c>
      <c r="E78" s="1">
        <v>2025</v>
      </c>
      <c r="F78" s="1" t="s">
        <v>119</v>
      </c>
      <c r="G78" s="1">
        <v>5</v>
      </c>
      <c r="H78" s="1">
        <v>12</v>
      </c>
      <c r="I78" s="1" t="s">
        <v>120</v>
      </c>
      <c r="J78" s="6">
        <f t="shared" si="12"/>
        <v>365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39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39">
        <v>0</v>
      </c>
      <c r="Z78" s="2">
        <v>0</v>
      </c>
      <c r="AA78" s="39">
        <v>0</v>
      </c>
      <c r="AB78" s="39">
        <v>0</v>
      </c>
      <c r="AC78" s="2">
        <v>0</v>
      </c>
      <c r="AD78" s="2">
        <v>0</v>
      </c>
      <c r="AE78" s="2">
        <v>0</v>
      </c>
      <c r="AF78" s="2">
        <v>0</v>
      </c>
      <c r="AG78" s="39">
        <v>0</v>
      </c>
      <c r="AH78" s="2">
        <v>0</v>
      </c>
      <c r="AI78" s="2">
        <v>0</v>
      </c>
      <c r="AJ78" s="2">
        <v>0</v>
      </c>
      <c r="AK78" s="39">
        <v>0</v>
      </c>
      <c r="AL78" s="39">
        <v>0</v>
      </c>
      <c r="AM78" s="2">
        <v>0</v>
      </c>
      <c r="AN78" s="2">
        <v>0</v>
      </c>
      <c r="AO78" s="2">
        <v>0</v>
      </c>
      <c r="AP78" s="39">
        <v>0</v>
      </c>
      <c r="AQ78" s="39">
        <v>0</v>
      </c>
      <c r="AR78" s="2">
        <v>3041793</v>
      </c>
      <c r="AS78" s="2">
        <v>3796</v>
      </c>
      <c r="AT78" s="2">
        <v>1555526</v>
      </c>
      <c r="AU78" s="2">
        <v>0</v>
      </c>
      <c r="AV78" s="2">
        <v>0</v>
      </c>
      <c r="AW78" s="2">
        <v>0</v>
      </c>
      <c r="AX78" s="39">
        <v>4601115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39">
        <v>0</v>
      </c>
      <c r="BE78" s="39">
        <v>4601115</v>
      </c>
      <c r="BF78" s="2">
        <v>1877481</v>
      </c>
      <c r="BG78" s="2">
        <v>4480839</v>
      </c>
      <c r="BH78" s="2">
        <v>30799</v>
      </c>
      <c r="BI78" s="2">
        <v>-230</v>
      </c>
      <c r="BJ78" s="2">
        <v>0</v>
      </c>
      <c r="BK78" s="2">
        <v>3849080</v>
      </c>
      <c r="BL78" s="2">
        <v>4081011</v>
      </c>
      <c r="BM78" s="39">
        <v>14318980</v>
      </c>
      <c r="BN78" s="39">
        <v>-9717865</v>
      </c>
      <c r="BO78" s="2">
        <v>0</v>
      </c>
      <c r="BP78" s="2">
        <v>0</v>
      </c>
      <c r="BQ78" s="2">
        <v>-9717865</v>
      </c>
      <c r="BR78" s="2">
        <v>0</v>
      </c>
      <c r="BS78" s="2">
        <v>0</v>
      </c>
      <c r="BT78" s="39">
        <v>-9717865</v>
      </c>
      <c r="BU78" s="24">
        <f t="shared" si="13"/>
        <v>-2.1120674010538751</v>
      </c>
      <c r="BV78" s="24">
        <f t="shared" si="14"/>
        <v>0</v>
      </c>
      <c r="BW78" s="24">
        <f t="shared" si="15"/>
        <v>-2.1120674010538751</v>
      </c>
      <c r="BX78" s="25">
        <f t="shared" si="16"/>
        <v>0</v>
      </c>
      <c r="BY78" s="25">
        <f t="shared" si="17"/>
        <v>0</v>
      </c>
      <c r="BZ78" s="26" t="e">
        <f t="shared" si="18"/>
        <v>#DIV/0!</v>
      </c>
      <c r="CA78" s="25"/>
      <c r="CB78" s="25" t="str">
        <f t="shared" si="19"/>
        <v>-</v>
      </c>
      <c r="CC78" s="23" t="e">
        <f t="shared" si="20"/>
        <v>#DIV/0!</v>
      </c>
      <c r="CD78" s="26">
        <f t="shared" si="21"/>
        <v>42118.678260869565</v>
      </c>
      <c r="CE78" s="24" t="e">
        <f t="shared" si="22"/>
        <v>#DIV/0!</v>
      </c>
      <c r="CF78" s="24" t="e">
        <f t="shared" si="23"/>
        <v>#DIV/0!</v>
      </c>
    </row>
    <row r="79" spans="1:84" ht="31.5">
      <c r="A79" s="1">
        <v>3110</v>
      </c>
      <c r="B79" s="1" t="s">
        <v>163</v>
      </c>
      <c r="C79" s="1" t="s">
        <v>85</v>
      </c>
      <c r="D79" s="1">
        <v>3888</v>
      </c>
      <c r="E79" s="1">
        <v>2025</v>
      </c>
      <c r="F79" s="1" t="s">
        <v>164</v>
      </c>
      <c r="G79" s="1">
        <v>5</v>
      </c>
      <c r="H79" s="1">
        <v>12</v>
      </c>
      <c r="I79" s="1" t="s">
        <v>165</v>
      </c>
      <c r="J79" s="6">
        <f t="shared" si="12"/>
        <v>365</v>
      </c>
      <c r="K79" s="2">
        <v>0</v>
      </c>
      <c r="L79" s="2">
        <v>0</v>
      </c>
      <c r="M79" s="2">
        <v>0</v>
      </c>
      <c r="N79" s="2">
        <v>28500000</v>
      </c>
      <c r="O79" s="2">
        <v>0</v>
      </c>
      <c r="P79" s="2">
        <v>0</v>
      </c>
      <c r="Q79" s="2">
        <v>39000000</v>
      </c>
      <c r="R79" s="39">
        <v>67500000</v>
      </c>
      <c r="S79" s="2">
        <v>0</v>
      </c>
      <c r="T79" s="2">
        <v>0</v>
      </c>
      <c r="U79" s="2">
        <v>0</v>
      </c>
      <c r="V79" s="2">
        <v>500000</v>
      </c>
      <c r="W79" s="2">
        <v>132300000</v>
      </c>
      <c r="X79" s="2">
        <v>79300000</v>
      </c>
      <c r="Y79" s="39">
        <v>53000000</v>
      </c>
      <c r="Z79" s="2">
        <v>149800000</v>
      </c>
      <c r="AA79" s="39">
        <v>203300000</v>
      </c>
      <c r="AB79" s="39">
        <v>270800000</v>
      </c>
      <c r="AC79" s="2">
        <v>0</v>
      </c>
      <c r="AD79" s="2">
        <v>0</v>
      </c>
      <c r="AE79" s="2">
        <v>0</v>
      </c>
      <c r="AF79" s="2">
        <v>33700000</v>
      </c>
      <c r="AG79" s="39">
        <v>33700000</v>
      </c>
      <c r="AH79" s="2">
        <v>0</v>
      </c>
      <c r="AI79" s="2">
        <v>379100000</v>
      </c>
      <c r="AJ79" s="2">
        <v>1600000</v>
      </c>
      <c r="AK79" s="39">
        <v>380700000</v>
      </c>
      <c r="AL79" s="39">
        <v>414400000</v>
      </c>
      <c r="AM79" s="2">
        <v>-143600000</v>
      </c>
      <c r="AN79" s="2">
        <v>0</v>
      </c>
      <c r="AO79" s="2">
        <v>0</v>
      </c>
      <c r="AP79" s="39">
        <v>-143600000</v>
      </c>
      <c r="AQ79" s="39">
        <v>270800000</v>
      </c>
      <c r="AR79" s="2">
        <v>187500000</v>
      </c>
      <c r="AS79" s="2">
        <v>0</v>
      </c>
      <c r="AT79" s="2">
        <v>1000000</v>
      </c>
      <c r="AU79" s="2">
        <v>0</v>
      </c>
      <c r="AV79" s="2">
        <v>0</v>
      </c>
      <c r="AW79" s="2">
        <v>0</v>
      </c>
      <c r="AX79" s="39">
        <v>188500000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39">
        <v>0</v>
      </c>
      <c r="BE79" s="39">
        <v>188500000</v>
      </c>
      <c r="BF79" s="2">
        <v>106500000</v>
      </c>
      <c r="BG79" s="2">
        <v>0</v>
      </c>
      <c r="BH79" s="2">
        <v>9500000</v>
      </c>
      <c r="BI79" s="2">
        <v>100000</v>
      </c>
      <c r="BJ79" s="2">
        <v>0</v>
      </c>
      <c r="BK79" s="2">
        <v>98100000</v>
      </c>
      <c r="BL79" s="2">
        <v>0</v>
      </c>
      <c r="BM79" s="39">
        <v>214200000</v>
      </c>
      <c r="BN79" s="39">
        <v>-25700000</v>
      </c>
      <c r="BO79" s="2">
        <v>0</v>
      </c>
      <c r="BP79" s="2">
        <v>0</v>
      </c>
      <c r="BQ79" s="2">
        <v>-25700000</v>
      </c>
      <c r="BR79" s="2">
        <v>0</v>
      </c>
      <c r="BS79" s="2">
        <v>0</v>
      </c>
      <c r="BT79" s="39">
        <v>-25700000</v>
      </c>
      <c r="BU79" s="20">
        <f t="shared" si="13"/>
        <v>-0.1363395225464191</v>
      </c>
      <c r="BV79" s="20">
        <f t="shared" si="14"/>
        <v>0</v>
      </c>
      <c r="BW79" s="20">
        <f t="shared" si="15"/>
        <v>-0.1363395225464191</v>
      </c>
      <c r="BX79" s="21">
        <f t="shared" si="16"/>
        <v>55.48</v>
      </c>
      <c r="BY79" s="21">
        <f t="shared" si="17"/>
        <v>60.119745845552302</v>
      </c>
      <c r="BZ79" s="22">
        <f t="shared" si="18"/>
        <v>2.0029673590504453</v>
      </c>
      <c r="CA79" s="21"/>
      <c r="CB79" s="21">
        <f t="shared" si="19"/>
        <v>8.3473684210526322</v>
      </c>
      <c r="CC79" s="23">
        <f t="shared" si="20"/>
        <v>-0.48071216617210683</v>
      </c>
      <c r="CD79" s="22">
        <f t="shared" si="21"/>
        <v>-161</v>
      </c>
      <c r="CE79" s="20">
        <f t="shared" si="22"/>
        <v>-0.53028064992614476</v>
      </c>
      <c r="CF79" s="20">
        <f t="shared" si="23"/>
        <v>0</v>
      </c>
    </row>
    <row r="80" spans="1:84" ht="31.5">
      <c r="A80" s="3">
        <v>11394</v>
      </c>
      <c r="B80" s="3" t="s">
        <v>166</v>
      </c>
      <c r="C80" s="3" t="s">
        <v>94</v>
      </c>
      <c r="D80" s="3">
        <v>3888</v>
      </c>
      <c r="E80" s="3">
        <v>2025</v>
      </c>
      <c r="F80" s="3" t="s">
        <v>164</v>
      </c>
      <c r="G80" s="3">
        <v>5</v>
      </c>
      <c r="H80" s="3">
        <v>12</v>
      </c>
      <c r="I80" s="3" t="s">
        <v>165</v>
      </c>
      <c r="J80" s="6">
        <f t="shared" si="12"/>
        <v>365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39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39">
        <v>0</v>
      </c>
      <c r="Z80" s="4">
        <v>0</v>
      </c>
      <c r="AA80" s="39">
        <v>0</v>
      </c>
      <c r="AB80" s="39">
        <v>0</v>
      </c>
      <c r="AC80" s="4">
        <v>0</v>
      </c>
      <c r="AD80" s="4">
        <v>0</v>
      </c>
      <c r="AE80" s="4">
        <v>0</v>
      </c>
      <c r="AF80" s="4">
        <v>0</v>
      </c>
      <c r="AG80" s="39">
        <v>0</v>
      </c>
      <c r="AH80" s="4">
        <v>0</v>
      </c>
      <c r="AI80" s="4">
        <v>0</v>
      </c>
      <c r="AJ80" s="4">
        <v>0</v>
      </c>
      <c r="AK80" s="39">
        <v>0</v>
      </c>
      <c r="AL80" s="39">
        <v>0</v>
      </c>
      <c r="AM80" s="4">
        <v>0</v>
      </c>
      <c r="AN80" s="4">
        <v>0</v>
      </c>
      <c r="AO80" s="4">
        <v>0</v>
      </c>
      <c r="AP80" s="39">
        <v>0</v>
      </c>
      <c r="AQ80" s="39">
        <v>0</v>
      </c>
      <c r="AR80" s="4">
        <v>4700000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39">
        <v>4700000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39">
        <v>0</v>
      </c>
      <c r="BE80" s="39">
        <v>4700000</v>
      </c>
      <c r="BF80" s="4">
        <v>7600000</v>
      </c>
      <c r="BG80" s="4">
        <v>0</v>
      </c>
      <c r="BH80" s="4">
        <v>100000</v>
      </c>
      <c r="BI80" s="4">
        <v>0</v>
      </c>
      <c r="BJ80" s="4">
        <v>0</v>
      </c>
      <c r="BK80" s="4">
        <v>500000</v>
      </c>
      <c r="BL80" s="4">
        <v>0</v>
      </c>
      <c r="BM80" s="39">
        <v>8200000</v>
      </c>
      <c r="BN80" s="39">
        <v>-3500000</v>
      </c>
      <c r="BO80" s="4">
        <v>0</v>
      </c>
      <c r="BP80" s="4">
        <v>0</v>
      </c>
      <c r="BQ80" s="4">
        <v>-3500000</v>
      </c>
      <c r="BR80" s="4">
        <v>0</v>
      </c>
      <c r="BS80" s="4">
        <v>0</v>
      </c>
      <c r="BT80" s="39">
        <v>-3500000</v>
      </c>
      <c r="BU80" s="24">
        <f t="shared" si="13"/>
        <v>-0.74468085106382975</v>
      </c>
      <c r="BV80" s="24">
        <f t="shared" si="14"/>
        <v>0</v>
      </c>
      <c r="BW80" s="24">
        <f t="shared" si="15"/>
        <v>-0.74468085106382975</v>
      </c>
      <c r="BX80" s="25">
        <f t="shared" si="16"/>
        <v>0</v>
      </c>
      <c r="BY80" s="25">
        <f t="shared" si="17"/>
        <v>0</v>
      </c>
      <c r="BZ80" s="26" t="e">
        <f t="shared" si="18"/>
        <v>#DIV/0!</v>
      </c>
      <c r="CA80" s="25"/>
      <c r="CB80" s="25" t="str">
        <f t="shared" si="19"/>
        <v>-</v>
      </c>
      <c r="CC80" s="23" t="e">
        <f t="shared" si="20"/>
        <v>#DIV/0!</v>
      </c>
      <c r="CD80" s="26" t="e">
        <f t="shared" si="21"/>
        <v>#DIV/0!</v>
      </c>
      <c r="CE80" s="24" t="e">
        <f t="shared" si="22"/>
        <v>#DIV/0!</v>
      </c>
      <c r="CF80" s="24" t="e">
        <f t="shared" si="23"/>
        <v>#DIV/0!</v>
      </c>
    </row>
    <row r="81" spans="1:84" ht="31.5">
      <c r="A81" s="3">
        <v>97</v>
      </c>
      <c r="B81" s="3" t="s">
        <v>167</v>
      </c>
      <c r="C81" s="3" t="s">
        <v>85</v>
      </c>
      <c r="D81" s="3">
        <v>6755</v>
      </c>
      <c r="E81" s="3">
        <v>2025</v>
      </c>
      <c r="F81" s="3" t="s">
        <v>86</v>
      </c>
      <c r="G81" s="3">
        <v>5</v>
      </c>
      <c r="H81" s="3">
        <v>12</v>
      </c>
      <c r="I81" s="3" t="s">
        <v>87</v>
      </c>
      <c r="J81" s="6">
        <f t="shared" si="12"/>
        <v>365</v>
      </c>
      <c r="K81" s="4">
        <v>19257000</v>
      </c>
      <c r="L81" s="4">
        <v>489000</v>
      </c>
      <c r="M81" s="4">
        <v>0</v>
      </c>
      <c r="N81" s="4">
        <v>24460000</v>
      </c>
      <c r="O81" s="4">
        <v>95124000</v>
      </c>
      <c r="P81" s="4">
        <v>0</v>
      </c>
      <c r="Q81" s="4">
        <v>7908000</v>
      </c>
      <c r="R81" s="39">
        <v>147238000</v>
      </c>
      <c r="S81" s="4">
        <v>4328000</v>
      </c>
      <c r="T81" s="4">
        <v>0</v>
      </c>
      <c r="U81" s="4">
        <v>0</v>
      </c>
      <c r="V81" s="4">
        <v>0</v>
      </c>
      <c r="W81" s="4">
        <v>224365000</v>
      </c>
      <c r="X81" s="4">
        <v>106720000</v>
      </c>
      <c r="Y81" s="39">
        <v>117645000</v>
      </c>
      <c r="Z81" s="4">
        <v>46370000</v>
      </c>
      <c r="AA81" s="39">
        <v>168343000</v>
      </c>
      <c r="AB81" s="39">
        <v>315581000</v>
      </c>
      <c r="AC81" s="4">
        <v>0</v>
      </c>
      <c r="AD81" s="4">
        <v>468000</v>
      </c>
      <c r="AE81" s="4">
        <v>128124000</v>
      </c>
      <c r="AF81" s="4">
        <v>27356000</v>
      </c>
      <c r="AG81" s="39">
        <v>155948000</v>
      </c>
      <c r="AH81" s="4">
        <v>0</v>
      </c>
      <c r="AI81" s="4">
        <v>80489000</v>
      </c>
      <c r="AJ81" s="4">
        <v>15227000</v>
      </c>
      <c r="AK81" s="39">
        <v>95716000</v>
      </c>
      <c r="AL81" s="39">
        <v>251664000</v>
      </c>
      <c r="AM81" s="4">
        <v>63824000</v>
      </c>
      <c r="AN81" s="4">
        <v>93000</v>
      </c>
      <c r="AO81" s="4">
        <v>0</v>
      </c>
      <c r="AP81" s="39">
        <v>63917000</v>
      </c>
      <c r="AQ81" s="39">
        <v>315581000</v>
      </c>
      <c r="AR81" s="4">
        <v>281939000</v>
      </c>
      <c r="AS81" s="4">
        <v>0</v>
      </c>
      <c r="AT81" s="4">
        <v>6665000</v>
      </c>
      <c r="AU81" s="4">
        <v>0</v>
      </c>
      <c r="AV81" s="4">
        <v>0</v>
      </c>
      <c r="AW81" s="4">
        <v>251000</v>
      </c>
      <c r="AX81" s="39">
        <v>288855000</v>
      </c>
      <c r="AY81" s="4">
        <v>67000</v>
      </c>
      <c r="AZ81" s="4">
        <v>548000</v>
      </c>
      <c r="BA81" s="4">
        <v>0</v>
      </c>
      <c r="BB81" s="4">
        <v>2733000</v>
      </c>
      <c r="BC81" s="4">
        <v>0</v>
      </c>
      <c r="BD81" s="39">
        <v>3348000</v>
      </c>
      <c r="BE81" s="39">
        <v>292203000</v>
      </c>
      <c r="BF81" s="4">
        <v>164924000</v>
      </c>
      <c r="BG81" s="4">
        <v>0</v>
      </c>
      <c r="BH81" s="4">
        <v>10002000</v>
      </c>
      <c r="BI81" s="4">
        <v>1970000</v>
      </c>
      <c r="BJ81" s="4">
        <v>485000</v>
      </c>
      <c r="BK81" s="4">
        <v>112673000</v>
      </c>
      <c r="BL81" s="4">
        <v>0</v>
      </c>
      <c r="BM81" s="39">
        <v>290054000</v>
      </c>
      <c r="BN81" s="39">
        <v>2149000</v>
      </c>
      <c r="BO81" s="4">
        <v>60810000</v>
      </c>
      <c r="BP81" s="4">
        <v>792000</v>
      </c>
      <c r="BQ81" s="4">
        <v>63751000</v>
      </c>
      <c r="BR81" s="4">
        <v>0</v>
      </c>
      <c r="BS81" s="4">
        <v>0</v>
      </c>
      <c r="BT81" s="39">
        <v>63751000</v>
      </c>
      <c r="BU81" s="20">
        <f t="shared" si="13"/>
        <v>-4.1033117387569602E-3</v>
      </c>
      <c r="BV81" s="20">
        <f t="shared" si="14"/>
        <v>1.1457787907721687E-2</v>
      </c>
      <c r="BW81" s="20">
        <f t="shared" si="15"/>
        <v>7.3544761689647263E-3</v>
      </c>
      <c r="BX81" s="21">
        <f t="shared" si="16"/>
        <v>31.666069610802339</v>
      </c>
      <c r="BY81" s="21">
        <f t="shared" si="17"/>
        <v>204.07721463453225</v>
      </c>
      <c r="BZ81" s="22">
        <f t="shared" si="18"/>
        <v>0.94414804934978325</v>
      </c>
      <c r="CA81" s="21"/>
      <c r="CB81" s="21">
        <f t="shared" si="19"/>
        <v>10.669866026794642</v>
      </c>
      <c r="CC81" s="23">
        <f t="shared" si="20"/>
        <v>7.7916997973683538E-2</v>
      </c>
      <c r="CD81" s="22">
        <f t="shared" si="21"/>
        <v>7.168020304568528</v>
      </c>
      <c r="CE81" s="20">
        <f t="shared" si="22"/>
        <v>0.20224284731970557</v>
      </c>
      <c r="CF81" s="20">
        <f t="shared" si="23"/>
        <v>0</v>
      </c>
    </row>
    <row r="82" spans="1:84" ht="31.5">
      <c r="A82" s="1">
        <v>97</v>
      </c>
      <c r="B82" s="1" t="s">
        <v>167</v>
      </c>
      <c r="C82" s="1" t="s">
        <v>85</v>
      </c>
      <c r="D82" s="1">
        <v>6755</v>
      </c>
      <c r="E82" s="1">
        <v>2025</v>
      </c>
      <c r="F82" s="1" t="s">
        <v>86</v>
      </c>
      <c r="G82" s="1">
        <v>5</v>
      </c>
      <c r="H82" s="1">
        <v>12</v>
      </c>
      <c r="I82" s="1" t="s">
        <v>87</v>
      </c>
      <c r="J82" s="6">
        <f t="shared" si="12"/>
        <v>365</v>
      </c>
      <c r="K82" s="2">
        <v>19257000</v>
      </c>
      <c r="L82" s="2">
        <v>489000</v>
      </c>
      <c r="M82" s="2">
        <v>0</v>
      </c>
      <c r="N82" s="2">
        <v>24460000</v>
      </c>
      <c r="O82" s="2">
        <v>95124000</v>
      </c>
      <c r="P82" s="2">
        <v>0</v>
      </c>
      <c r="Q82" s="2">
        <v>7908000</v>
      </c>
      <c r="R82" s="39">
        <v>147238000</v>
      </c>
      <c r="S82" s="2">
        <v>4328000</v>
      </c>
      <c r="T82" s="2">
        <v>0</v>
      </c>
      <c r="U82" s="2">
        <v>0</v>
      </c>
      <c r="V82" s="2">
        <v>0</v>
      </c>
      <c r="W82" s="2">
        <v>224365000</v>
      </c>
      <c r="X82" s="2">
        <v>106720000</v>
      </c>
      <c r="Y82" s="39">
        <v>117645000</v>
      </c>
      <c r="Z82" s="2">
        <v>46370000</v>
      </c>
      <c r="AA82" s="39">
        <v>168343000</v>
      </c>
      <c r="AB82" s="39">
        <v>315581000</v>
      </c>
      <c r="AC82" s="2">
        <v>0</v>
      </c>
      <c r="AD82" s="2">
        <v>468000</v>
      </c>
      <c r="AE82" s="2">
        <v>128124000</v>
      </c>
      <c r="AF82" s="2">
        <v>27356000</v>
      </c>
      <c r="AG82" s="39">
        <v>155948000</v>
      </c>
      <c r="AH82" s="2">
        <v>0</v>
      </c>
      <c r="AI82" s="2">
        <v>80489000</v>
      </c>
      <c r="AJ82" s="2">
        <v>15227000</v>
      </c>
      <c r="AK82" s="39">
        <v>95716000</v>
      </c>
      <c r="AL82" s="39">
        <v>251664000</v>
      </c>
      <c r="AM82" s="2">
        <v>63824000</v>
      </c>
      <c r="AN82" s="2">
        <v>93000</v>
      </c>
      <c r="AO82" s="2">
        <v>0</v>
      </c>
      <c r="AP82" s="39">
        <v>63917000</v>
      </c>
      <c r="AQ82" s="39">
        <v>315581000</v>
      </c>
      <c r="AR82" s="2">
        <v>281939000</v>
      </c>
      <c r="AS82" s="2">
        <v>0</v>
      </c>
      <c r="AT82" s="2">
        <v>6665000</v>
      </c>
      <c r="AU82" s="2">
        <v>0</v>
      </c>
      <c r="AV82" s="2">
        <v>0</v>
      </c>
      <c r="AW82" s="2">
        <v>251000</v>
      </c>
      <c r="AX82" s="39">
        <v>288855000</v>
      </c>
      <c r="AY82" s="2">
        <v>67000</v>
      </c>
      <c r="AZ82" s="2">
        <v>548000</v>
      </c>
      <c r="BA82" s="2"/>
      <c r="BB82" s="2">
        <v>2733000</v>
      </c>
      <c r="BC82" s="2">
        <v>0</v>
      </c>
      <c r="BD82" s="39">
        <v>3348000</v>
      </c>
      <c r="BE82" s="39">
        <v>292203000</v>
      </c>
      <c r="BF82" s="2">
        <v>164924000</v>
      </c>
      <c r="BG82" s="2">
        <v>0</v>
      </c>
      <c r="BH82" s="2">
        <v>10002000</v>
      </c>
      <c r="BI82" s="2">
        <v>1970000</v>
      </c>
      <c r="BJ82" s="2">
        <v>485000</v>
      </c>
      <c r="BK82" s="2">
        <v>112673000</v>
      </c>
      <c r="BL82" s="2">
        <v>0</v>
      </c>
      <c r="BM82" s="39">
        <v>290054000</v>
      </c>
      <c r="BN82" s="39">
        <v>2149000</v>
      </c>
      <c r="BO82" s="2">
        <v>60810000</v>
      </c>
      <c r="BP82" s="2">
        <v>792000</v>
      </c>
      <c r="BQ82" s="2">
        <v>63751000</v>
      </c>
      <c r="BR82" s="2">
        <v>0</v>
      </c>
      <c r="BS82" s="2">
        <v>0</v>
      </c>
      <c r="BT82" s="39">
        <v>63751000</v>
      </c>
      <c r="BU82" s="24">
        <f t="shared" si="13"/>
        <v>-4.1033117387569602E-3</v>
      </c>
      <c r="BV82" s="24">
        <f t="shared" si="14"/>
        <v>1.1457787907721687E-2</v>
      </c>
      <c r="BW82" s="24">
        <f t="shared" si="15"/>
        <v>7.3544761689647263E-3</v>
      </c>
      <c r="BX82" s="25">
        <f t="shared" si="16"/>
        <v>31.666069610802339</v>
      </c>
      <c r="BY82" s="25">
        <f t="shared" si="17"/>
        <v>204.07721463453225</v>
      </c>
      <c r="BZ82" s="26">
        <f t="shared" si="18"/>
        <v>0.94414804934978325</v>
      </c>
      <c r="CA82" s="25"/>
      <c r="CB82" s="25">
        <f t="shared" si="19"/>
        <v>10.669866026794642</v>
      </c>
      <c r="CC82" s="23">
        <f t="shared" si="20"/>
        <v>7.7916997973683538E-2</v>
      </c>
      <c r="CD82" s="26"/>
      <c r="CE82" s="24">
        <f t="shared" si="22"/>
        <v>0.20224284731970557</v>
      </c>
      <c r="CF82" s="24">
        <f t="shared" si="23"/>
        <v>0</v>
      </c>
    </row>
    <row r="83" spans="1:84" ht="31.5">
      <c r="A83" s="1">
        <v>8750</v>
      </c>
      <c r="B83" s="1" t="s">
        <v>168</v>
      </c>
      <c r="C83" s="1" t="s">
        <v>94</v>
      </c>
      <c r="D83" s="1">
        <v>6755</v>
      </c>
      <c r="E83" s="1">
        <v>2025</v>
      </c>
      <c r="F83" s="1" t="s">
        <v>86</v>
      </c>
      <c r="G83" s="1">
        <v>5</v>
      </c>
      <c r="H83" s="1">
        <v>12</v>
      </c>
      <c r="I83" s="1" t="s">
        <v>87</v>
      </c>
      <c r="J83" s="6">
        <f t="shared" si="12"/>
        <v>365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39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39">
        <v>0</v>
      </c>
      <c r="Z83" s="2">
        <v>0</v>
      </c>
      <c r="AA83" s="39">
        <v>0</v>
      </c>
      <c r="AB83" s="39">
        <v>0</v>
      </c>
      <c r="AC83" s="2">
        <v>0</v>
      </c>
      <c r="AD83" s="2">
        <v>0</v>
      </c>
      <c r="AE83" s="2">
        <v>0</v>
      </c>
      <c r="AF83" s="2">
        <v>0</v>
      </c>
      <c r="AG83" s="39">
        <v>0</v>
      </c>
      <c r="AH83" s="2">
        <v>0</v>
      </c>
      <c r="AI83" s="2">
        <v>0</v>
      </c>
      <c r="AJ83" s="2">
        <v>0</v>
      </c>
      <c r="AK83" s="39">
        <v>0</v>
      </c>
      <c r="AL83" s="39">
        <v>0</v>
      </c>
      <c r="AM83" s="2">
        <v>0</v>
      </c>
      <c r="AN83" s="2">
        <v>0</v>
      </c>
      <c r="AO83" s="2">
        <v>0</v>
      </c>
      <c r="AP83" s="39">
        <v>0</v>
      </c>
      <c r="AQ83" s="39">
        <v>0</v>
      </c>
      <c r="AR83" s="2">
        <v>103059000</v>
      </c>
      <c r="AS83" s="2">
        <v>0</v>
      </c>
      <c r="AT83" s="2">
        <v>18434000</v>
      </c>
      <c r="AU83" s="2">
        <v>0</v>
      </c>
      <c r="AV83" s="2">
        <v>0</v>
      </c>
      <c r="AW83" s="2">
        <v>0</v>
      </c>
      <c r="AX83" s="39">
        <v>121493000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39">
        <v>0</v>
      </c>
      <c r="BE83" s="39">
        <v>121493000</v>
      </c>
      <c r="BF83" s="2">
        <v>94259000</v>
      </c>
      <c r="BG83" s="2">
        <v>0</v>
      </c>
      <c r="BH83" s="2">
        <v>948000</v>
      </c>
      <c r="BI83" s="2">
        <v>550000</v>
      </c>
      <c r="BJ83" s="2">
        <v>0</v>
      </c>
      <c r="BK83" s="2">
        <v>35134000</v>
      </c>
      <c r="BL83" s="2">
        <v>0</v>
      </c>
      <c r="BM83" s="39">
        <v>130891000</v>
      </c>
      <c r="BN83" s="39">
        <v>-9398000</v>
      </c>
      <c r="BO83" s="2">
        <v>10249000</v>
      </c>
      <c r="BP83" s="2">
        <v>0</v>
      </c>
      <c r="BQ83" s="2">
        <v>851000</v>
      </c>
      <c r="BR83" s="2">
        <v>0</v>
      </c>
      <c r="BS83" s="2">
        <v>0</v>
      </c>
      <c r="BT83" s="39">
        <v>851000</v>
      </c>
      <c r="BU83" s="20">
        <f t="shared" si="13"/>
        <v>-7.7354250862189597E-2</v>
      </c>
      <c r="BV83" s="20">
        <f t="shared" si="14"/>
        <v>0</v>
      </c>
      <c r="BW83" s="20">
        <f t="shared" si="15"/>
        <v>-7.7354250862189597E-2</v>
      </c>
      <c r="BX83" s="21">
        <f t="shared" si="16"/>
        <v>0</v>
      </c>
      <c r="BY83" s="21">
        <f t="shared" si="17"/>
        <v>0</v>
      </c>
      <c r="BZ83" s="22" t="e">
        <f t="shared" si="18"/>
        <v>#DIV/0!</v>
      </c>
      <c r="CA83" s="21"/>
      <c r="CB83" s="21" t="str">
        <f t="shared" si="19"/>
        <v>-</v>
      </c>
      <c r="CC83" s="23" t="e">
        <f t="shared" si="20"/>
        <v>#DIV/0!</v>
      </c>
      <c r="CD83" s="22">
        <f t="shared" si="21"/>
        <v>-14.363636363636363</v>
      </c>
      <c r="CE83" s="20" t="e">
        <f t="shared" si="22"/>
        <v>#DIV/0!</v>
      </c>
      <c r="CF83" s="20" t="e">
        <f t="shared" si="23"/>
        <v>#DIV/0!</v>
      </c>
    </row>
    <row r="84" spans="1:84" ht="31.5">
      <c r="A84" s="3">
        <v>8750</v>
      </c>
      <c r="B84" s="3" t="s">
        <v>168</v>
      </c>
      <c r="C84" s="3" t="s">
        <v>94</v>
      </c>
      <c r="D84" s="3">
        <v>6755</v>
      </c>
      <c r="E84" s="3">
        <v>2025</v>
      </c>
      <c r="F84" s="3" t="s">
        <v>86</v>
      </c>
      <c r="G84" s="3">
        <v>5</v>
      </c>
      <c r="H84" s="3">
        <v>12</v>
      </c>
      <c r="I84" s="3" t="s">
        <v>87</v>
      </c>
      <c r="J84" s="6">
        <f t="shared" si="12"/>
        <v>365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39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39">
        <v>0</v>
      </c>
      <c r="Z84" s="4">
        <v>0</v>
      </c>
      <c r="AA84" s="39">
        <v>0</v>
      </c>
      <c r="AB84" s="39">
        <v>0</v>
      </c>
      <c r="AC84" s="4">
        <v>0</v>
      </c>
      <c r="AD84" s="4">
        <v>0</v>
      </c>
      <c r="AE84" s="4">
        <v>0</v>
      </c>
      <c r="AF84" s="4">
        <v>0</v>
      </c>
      <c r="AG84" s="39">
        <v>0</v>
      </c>
      <c r="AH84" s="4">
        <v>0</v>
      </c>
      <c r="AI84" s="4">
        <v>0</v>
      </c>
      <c r="AJ84" s="4">
        <v>0</v>
      </c>
      <c r="AK84" s="39">
        <v>0</v>
      </c>
      <c r="AL84" s="39">
        <v>0</v>
      </c>
      <c r="AM84" s="4">
        <v>0</v>
      </c>
      <c r="AN84" s="4">
        <v>0</v>
      </c>
      <c r="AO84" s="4">
        <v>0</v>
      </c>
      <c r="AP84" s="39">
        <v>0</v>
      </c>
      <c r="AQ84" s="39">
        <v>0</v>
      </c>
      <c r="AR84" s="4">
        <v>103059000</v>
      </c>
      <c r="AS84" s="4">
        <v>0</v>
      </c>
      <c r="AT84" s="4">
        <v>18434000</v>
      </c>
      <c r="AU84" s="4">
        <v>0</v>
      </c>
      <c r="AV84" s="4">
        <v>0</v>
      </c>
      <c r="AW84" s="4">
        <v>0</v>
      </c>
      <c r="AX84" s="39">
        <v>121493000</v>
      </c>
      <c r="AY84" s="4">
        <v>0</v>
      </c>
      <c r="AZ84" s="4">
        <v>0</v>
      </c>
      <c r="BA84" s="4"/>
      <c r="BB84" s="4">
        <v>0</v>
      </c>
      <c r="BC84" s="4">
        <v>0</v>
      </c>
      <c r="BD84" s="39">
        <v>0</v>
      </c>
      <c r="BE84" s="39">
        <v>121493000</v>
      </c>
      <c r="BF84" s="4">
        <v>94259000</v>
      </c>
      <c r="BG84" s="4">
        <v>0</v>
      </c>
      <c r="BH84" s="4">
        <v>948000</v>
      </c>
      <c r="BI84" s="4">
        <v>550000</v>
      </c>
      <c r="BJ84" s="4">
        <v>0</v>
      </c>
      <c r="BK84" s="4">
        <v>35134000</v>
      </c>
      <c r="BL84" s="4">
        <v>0</v>
      </c>
      <c r="BM84" s="39">
        <v>130891000</v>
      </c>
      <c r="BN84" s="39">
        <v>-9398000</v>
      </c>
      <c r="BO84" s="4">
        <v>10249000</v>
      </c>
      <c r="BP84" s="4">
        <v>0</v>
      </c>
      <c r="BQ84" s="4">
        <v>851000</v>
      </c>
      <c r="BR84" s="4">
        <v>0</v>
      </c>
      <c r="BS84" s="4">
        <v>0</v>
      </c>
      <c r="BT84" s="39">
        <v>851000</v>
      </c>
      <c r="BU84" s="24">
        <f t="shared" si="13"/>
        <v>-7.7354250862189597E-2</v>
      </c>
      <c r="BV84" s="24">
        <f t="shared" si="14"/>
        <v>0</v>
      </c>
      <c r="BW84" s="24">
        <f t="shared" si="15"/>
        <v>-7.7354250862189597E-2</v>
      </c>
      <c r="BX84" s="25">
        <f t="shared" si="16"/>
        <v>0</v>
      </c>
      <c r="BY84" s="25">
        <f t="shared" si="17"/>
        <v>0</v>
      </c>
      <c r="BZ84" s="26" t="e">
        <f t="shared" si="18"/>
        <v>#DIV/0!</v>
      </c>
      <c r="CA84" s="25"/>
      <c r="CB84" s="25" t="str">
        <f t="shared" si="19"/>
        <v>-</v>
      </c>
      <c r="CC84" s="23" t="e">
        <f t="shared" si="20"/>
        <v>#DIV/0!</v>
      </c>
      <c r="CD84" s="26">
        <f t="shared" si="21"/>
        <v>-14.363636363636363</v>
      </c>
      <c r="CE84" s="24" t="e">
        <f t="shared" si="22"/>
        <v>#DIV/0!</v>
      </c>
      <c r="CF84" s="24" t="e">
        <f t="shared" si="23"/>
        <v>#DIV/0!</v>
      </c>
    </row>
    <row r="85" spans="1:84" ht="31.5">
      <c r="A85" s="3">
        <v>99</v>
      </c>
      <c r="B85" s="3" t="s">
        <v>169</v>
      </c>
      <c r="C85" s="3" t="s">
        <v>85</v>
      </c>
      <c r="D85" s="3">
        <v>22350</v>
      </c>
      <c r="E85" s="3">
        <v>2025</v>
      </c>
      <c r="F85" s="3" t="s">
        <v>86</v>
      </c>
      <c r="G85" s="3">
        <v>5</v>
      </c>
      <c r="H85" s="3">
        <v>12</v>
      </c>
      <c r="I85" s="3" t="s">
        <v>87</v>
      </c>
      <c r="J85" s="6">
        <f t="shared" si="12"/>
        <v>365</v>
      </c>
      <c r="K85" s="4">
        <v>311000</v>
      </c>
      <c r="L85" s="4">
        <v>0</v>
      </c>
      <c r="M85" s="4">
        <v>0</v>
      </c>
      <c r="N85" s="4">
        <v>13187000</v>
      </c>
      <c r="O85" s="4">
        <v>0</v>
      </c>
      <c r="P85" s="4">
        <v>0</v>
      </c>
      <c r="Q85" s="4">
        <v>291349000</v>
      </c>
      <c r="R85" s="39">
        <v>304847000</v>
      </c>
      <c r="S85" s="4">
        <v>33928000</v>
      </c>
      <c r="T85" s="4">
        <v>0</v>
      </c>
      <c r="U85" s="4">
        <v>0</v>
      </c>
      <c r="V85" s="4">
        <v>0</v>
      </c>
      <c r="W85" s="4">
        <v>93595000</v>
      </c>
      <c r="X85" s="4">
        <v>3766000</v>
      </c>
      <c r="Y85" s="39">
        <v>89829000</v>
      </c>
      <c r="Z85" s="4">
        <v>28859000</v>
      </c>
      <c r="AA85" s="39">
        <v>152616000</v>
      </c>
      <c r="AB85" s="39">
        <v>457463000</v>
      </c>
      <c r="AC85" s="4">
        <v>0</v>
      </c>
      <c r="AD85" s="4">
        <v>544000</v>
      </c>
      <c r="AE85" s="4">
        <v>0</v>
      </c>
      <c r="AF85" s="4">
        <v>161857000</v>
      </c>
      <c r="AG85" s="39">
        <v>162401000</v>
      </c>
      <c r="AH85" s="4">
        <v>302860000</v>
      </c>
      <c r="AI85" s="4">
        <v>0</v>
      </c>
      <c r="AJ85" s="4">
        <v>14569000</v>
      </c>
      <c r="AK85" s="39">
        <v>317429000</v>
      </c>
      <c r="AL85" s="39">
        <v>479830000</v>
      </c>
      <c r="AM85" s="4">
        <v>-22367000</v>
      </c>
      <c r="AN85" s="4">
        <v>0</v>
      </c>
      <c r="AO85" s="4">
        <v>0</v>
      </c>
      <c r="AP85" s="39">
        <v>-22367000</v>
      </c>
      <c r="AQ85" s="39">
        <v>457463000</v>
      </c>
      <c r="AR85" s="4">
        <v>162202000</v>
      </c>
      <c r="AS85" s="4">
        <v>0</v>
      </c>
      <c r="AT85" s="4">
        <v>15018000</v>
      </c>
      <c r="AU85" s="4">
        <v>0</v>
      </c>
      <c r="AV85" s="4">
        <v>0</v>
      </c>
      <c r="AW85" s="4">
        <v>0</v>
      </c>
      <c r="AX85" s="39">
        <v>177220000</v>
      </c>
      <c r="AY85" s="4">
        <v>0</v>
      </c>
      <c r="AZ85" s="4">
        <v>0</v>
      </c>
      <c r="BA85" s="4">
        <v>0</v>
      </c>
      <c r="BB85" s="4">
        <v>5098000</v>
      </c>
      <c r="BC85" s="4">
        <v>0</v>
      </c>
      <c r="BD85" s="39">
        <v>5098000</v>
      </c>
      <c r="BE85" s="39">
        <v>182318000</v>
      </c>
      <c r="BF85" s="4">
        <v>102043000</v>
      </c>
      <c r="BG85" s="4">
        <v>0</v>
      </c>
      <c r="BH85" s="4">
        <v>4110000</v>
      </c>
      <c r="BI85" s="4">
        <v>7987000</v>
      </c>
      <c r="BJ85" s="4">
        <v>8482056</v>
      </c>
      <c r="BK85" s="4">
        <v>60767944</v>
      </c>
      <c r="BL85" s="4">
        <v>0</v>
      </c>
      <c r="BM85" s="39">
        <v>183390000</v>
      </c>
      <c r="BN85" s="39">
        <v>-1072000</v>
      </c>
      <c r="BO85" s="4">
        <v>-21296000</v>
      </c>
      <c r="BP85" s="4">
        <v>1000</v>
      </c>
      <c r="BQ85" s="4">
        <v>-22367000</v>
      </c>
      <c r="BR85" s="4">
        <v>0</v>
      </c>
      <c r="BS85" s="4">
        <v>0</v>
      </c>
      <c r="BT85" s="39">
        <v>-22367000</v>
      </c>
      <c r="BU85" s="20">
        <f t="shared" si="13"/>
        <v>-3.3841968428789261E-2</v>
      </c>
      <c r="BV85" s="20">
        <f t="shared" si="14"/>
        <v>2.7962132098860233E-2</v>
      </c>
      <c r="BW85" s="20">
        <f t="shared" si="15"/>
        <v>-5.8798363299290253E-3</v>
      </c>
      <c r="BX85" s="21">
        <f t="shared" si="16"/>
        <v>29.674449143660375</v>
      </c>
      <c r="BY85" s="21">
        <f t="shared" si="17"/>
        <v>344.89328227072912</v>
      </c>
      <c r="BZ85" s="22">
        <f t="shared" si="18"/>
        <v>1.877125140855044</v>
      </c>
      <c r="CA85" s="21"/>
      <c r="CB85" s="21">
        <f t="shared" si="19"/>
        <v>0.91630170316301707</v>
      </c>
      <c r="CC85" s="23">
        <f t="shared" si="20"/>
        <v>6.5296682937104117E-3</v>
      </c>
      <c r="CD85" s="22">
        <f t="shared" si="21"/>
        <v>1.3803680981595092</v>
      </c>
      <c r="CE85" s="20">
        <f t="shared" si="22"/>
        <v>-4.8893571720554446E-2</v>
      </c>
      <c r="CF85" s="20">
        <f t="shared" si="23"/>
        <v>1.0797417404355902</v>
      </c>
    </row>
    <row r="86" spans="1:84" ht="31.5">
      <c r="A86" s="3">
        <v>100</v>
      </c>
      <c r="B86" s="3" t="s">
        <v>170</v>
      </c>
      <c r="C86" s="3" t="s">
        <v>85</v>
      </c>
      <c r="D86" s="3">
        <v>16665</v>
      </c>
      <c r="E86" s="3">
        <v>2025</v>
      </c>
      <c r="F86" s="3" t="s">
        <v>86</v>
      </c>
      <c r="G86" s="3">
        <v>5</v>
      </c>
      <c r="H86" s="3">
        <v>12</v>
      </c>
      <c r="I86" s="3" t="s">
        <v>87</v>
      </c>
      <c r="J86" s="6">
        <f t="shared" si="12"/>
        <v>365</v>
      </c>
      <c r="K86" s="4">
        <v>-33000</v>
      </c>
      <c r="L86" s="4">
        <v>124608000</v>
      </c>
      <c r="M86" s="4">
        <v>0</v>
      </c>
      <c r="N86" s="4">
        <v>37136000</v>
      </c>
      <c r="O86" s="4">
        <v>0</v>
      </c>
      <c r="P86" s="4">
        <v>0</v>
      </c>
      <c r="Q86" s="4">
        <v>8239000</v>
      </c>
      <c r="R86" s="39">
        <v>169950000</v>
      </c>
      <c r="S86" s="4">
        <v>24981000</v>
      </c>
      <c r="T86" s="4">
        <v>1427000</v>
      </c>
      <c r="U86" s="4">
        <v>0</v>
      </c>
      <c r="V86" s="4">
        <v>0</v>
      </c>
      <c r="W86" s="4">
        <v>660785000</v>
      </c>
      <c r="X86" s="4">
        <v>504970000</v>
      </c>
      <c r="Y86" s="39">
        <v>155815000</v>
      </c>
      <c r="Z86" s="4">
        <v>98182000</v>
      </c>
      <c r="AA86" s="39">
        <v>280405000</v>
      </c>
      <c r="AB86" s="39">
        <v>450355000</v>
      </c>
      <c r="AC86" s="4">
        <v>3325000</v>
      </c>
      <c r="AD86" s="4">
        <v>7005000</v>
      </c>
      <c r="AE86" s="4">
        <v>16567000</v>
      </c>
      <c r="AF86" s="4">
        <v>32016000</v>
      </c>
      <c r="AG86" s="39">
        <v>58913000</v>
      </c>
      <c r="AH86" s="4">
        <v>96405000</v>
      </c>
      <c r="AI86" s="4">
        <v>0</v>
      </c>
      <c r="AJ86" s="4">
        <v>49104000</v>
      </c>
      <c r="AK86" s="39">
        <v>145509000</v>
      </c>
      <c r="AL86" s="39">
        <v>204422000</v>
      </c>
      <c r="AM86" s="4">
        <v>219525000</v>
      </c>
      <c r="AN86" s="4">
        <v>12313000</v>
      </c>
      <c r="AO86" s="4">
        <v>14095000</v>
      </c>
      <c r="AP86" s="39">
        <v>245933000</v>
      </c>
      <c r="AQ86" s="39">
        <v>450355000</v>
      </c>
      <c r="AR86" s="4">
        <v>352750000</v>
      </c>
      <c r="AS86" s="4">
        <v>0</v>
      </c>
      <c r="AT86" s="4">
        <v>32550000</v>
      </c>
      <c r="AU86" s="4">
        <v>0</v>
      </c>
      <c r="AV86" s="4">
        <v>0</v>
      </c>
      <c r="AW86" s="4">
        <v>0</v>
      </c>
      <c r="AX86" s="39">
        <v>385300000</v>
      </c>
      <c r="AY86" s="4">
        <v>5838000</v>
      </c>
      <c r="AZ86" s="4">
        <v>0</v>
      </c>
      <c r="BA86" s="4">
        <v>19207000</v>
      </c>
      <c r="BB86" s="4">
        <v>43000</v>
      </c>
      <c r="BC86" s="4">
        <v>0</v>
      </c>
      <c r="BD86" s="39">
        <v>25088000</v>
      </c>
      <c r="BE86" s="39">
        <v>410388000</v>
      </c>
      <c r="BF86" s="4">
        <v>169728000</v>
      </c>
      <c r="BG86" s="4">
        <v>0</v>
      </c>
      <c r="BH86" s="4">
        <v>23968000</v>
      </c>
      <c r="BI86" s="4">
        <v>2678000</v>
      </c>
      <c r="BJ86" s="4">
        <v>5737000</v>
      </c>
      <c r="BK86" s="4">
        <v>171299000</v>
      </c>
      <c r="BL86" s="4">
        <v>0</v>
      </c>
      <c r="BM86" s="39">
        <v>373410000</v>
      </c>
      <c r="BN86" s="39">
        <v>36978000</v>
      </c>
      <c r="BO86" s="4">
        <v>0</v>
      </c>
      <c r="BP86" s="4">
        <v>1400000</v>
      </c>
      <c r="BQ86" s="4">
        <v>38378000</v>
      </c>
      <c r="BR86" s="4">
        <v>-45000</v>
      </c>
      <c r="BS86" s="4">
        <v>0</v>
      </c>
      <c r="BT86" s="39">
        <v>38333000</v>
      </c>
      <c r="BU86" s="24">
        <f t="shared" si="13"/>
        <v>2.8972582044309289E-2</v>
      </c>
      <c r="BV86" s="24">
        <f t="shared" si="14"/>
        <v>6.1132391785334854E-2</v>
      </c>
      <c r="BW86" s="24">
        <f t="shared" si="15"/>
        <v>9.0104973829644136E-2</v>
      </c>
      <c r="BX86" s="21">
        <f t="shared" ref="BX86:BX135" si="24">N86/(AR86/J86)</f>
        <v>38.425627214741318</v>
      </c>
      <c r="BY86" s="21">
        <f t="shared" ref="BY86:BY135" si="25">(AG86-AD86)/((BM86-BH86-BI86)/J86)</f>
        <v>54.637794003991189</v>
      </c>
      <c r="BZ86" s="22">
        <f t="shared" ref="BZ86:BZ135" si="26">R86/AG86</f>
        <v>2.8847622765773258</v>
      </c>
      <c r="CA86" s="21"/>
      <c r="CB86" s="21">
        <f t="shared" ref="CB86:CB135" si="27">IF(X86&lt;&gt;0,X86/BH86,"-")</f>
        <v>21.068508010680908</v>
      </c>
      <c r="CC86" s="23">
        <f t="shared" ref="CC86:CC135" si="28">(BN86+BH86-BA86)/(AG86+AH86)</f>
        <v>0.26873253582971712</v>
      </c>
      <c r="CD86" s="22">
        <f t="shared" ref="CD86:CD135" si="29">(BN86+BH86+BI86-BA86)/(BI86+AC86)</f>
        <v>7.3991337664501087</v>
      </c>
      <c r="CE86" s="20">
        <f t="shared" ref="CE86:CE135" si="30">AM86/AB86</f>
        <v>0.48744879039868549</v>
      </c>
      <c r="CF86" s="20">
        <f t="shared" ref="CF86:CF135" si="31">AH86/(AH86+AM86)</f>
        <v>0.30514670971417718</v>
      </c>
    </row>
    <row r="87" spans="1:84" ht="31.5">
      <c r="A87" s="1">
        <v>11404</v>
      </c>
      <c r="B87" s="1" t="s">
        <v>171</v>
      </c>
      <c r="C87" s="1" t="s">
        <v>94</v>
      </c>
      <c r="D87" s="1">
        <v>16665</v>
      </c>
      <c r="E87" s="1">
        <v>2025</v>
      </c>
      <c r="F87" s="1" t="s">
        <v>86</v>
      </c>
      <c r="G87" s="1">
        <v>5</v>
      </c>
      <c r="H87" s="1">
        <v>12</v>
      </c>
      <c r="I87" s="1" t="s">
        <v>87</v>
      </c>
      <c r="J87" s="6">
        <f t="shared" si="12"/>
        <v>365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39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39">
        <v>0</v>
      </c>
      <c r="Z87" s="2">
        <v>0</v>
      </c>
      <c r="AA87" s="39">
        <v>0</v>
      </c>
      <c r="AB87" s="39">
        <v>0</v>
      </c>
      <c r="AC87" s="2">
        <v>0</v>
      </c>
      <c r="AD87" s="2">
        <v>0</v>
      </c>
      <c r="AE87" s="2">
        <v>0</v>
      </c>
      <c r="AF87" s="2">
        <v>0</v>
      </c>
      <c r="AG87" s="39">
        <v>0</v>
      </c>
      <c r="AH87" s="2">
        <v>0</v>
      </c>
      <c r="AI87" s="2">
        <v>0</v>
      </c>
      <c r="AJ87" s="2">
        <v>0</v>
      </c>
      <c r="AK87" s="39">
        <v>0</v>
      </c>
      <c r="AL87" s="39">
        <v>0</v>
      </c>
      <c r="AM87" s="2">
        <v>0</v>
      </c>
      <c r="AN87" s="2">
        <v>0</v>
      </c>
      <c r="AO87" s="2">
        <v>0</v>
      </c>
      <c r="AP87" s="39">
        <v>0</v>
      </c>
      <c r="AQ87" s="39">
        <v>0</v>
      </c>
      <c r="AR87" s="2">
        <v>81115000</v>
      </c>
      <c r="AS87" s="2">
        <v>0</v>
      </c>
      <c r="AT87" s="2">
        <v>16873000</v>
      </c>
      <c r="AU87" s="2">
        <v>0</v>
      </c>
      <c r="AV87" s="2">
        <v>0</v>
      </c>
      <c r="AW87" s="2">
        <v>0</v>
      </c>
      <c r="AX87" s="39">
        <v>97988000</v>
      </c>
      <c r="AY87" s="2">
        <v>0</v>
      </c>
      <c r="AZ87" s="2">
        <v>0</v>
      </c>
      <c r="BA87" s="2">
        <v>0</v>
      </c>
      <c r="BB87" s="2">
        <v>912000</v>
      </c>
      <c r="BC87" s="2">
        <v>0</v>
      </c>
      <c r="BD87" s="39">
        <v>912000</v>
      </c>
      <c r="BE87" s="39">
        <v>98900000</v>
      </c>
      <c r="BF87" s="2">
        <v>62847000</v>
      </c>
      <c r="BG87" s="2">
        <v>0</v>
      </c>
      <c r="BH87" s="2">
        <v>1226000</v>
      </c>
      <c r="BI87" s="2">
        <v>0</v>
      </c>
      <c r="BJ87" s="2">
        <v>0</v>
      </c>
      <c r="BK87" s="2">
        <v>64764000</v>
      </c>
      <c r="BL87" s="2">
        <v>0</v>
      </c>
      <c r="BM87" s="39">
        <v>128837000</v>
      </c>
      <c r="BN87" s="39">
        <v>-29937000</v>
      </c>
      <c r="BO87" s="2">
        <v>0</v>
      </c>
      <c r="BP87" s="2">
        <v>0</v>
      </c>
      <c r="BQ87" s="2">
        <v>-29937000</v>
      </c>
      <c r="BR87" s="2">
        <v>0</v>
      </c>
      <c r="BS87" s="2">
        <v>0</v>
      </c>
      <c r="BT87" s="39">
        <v>-29937000</v>
      </c>
      <c r="BU87" s="20">
        <f t="shared" si="13"/>
        <v>-0.31192113245702729</v>
      </c>
      <c r="BV87" s="20">
        <f t="shared" si="14"/>
        <v>9.221435793731041E-3</v>
      </c>
      <c r="BW87" s="20">
        <f t="shared" si="15"/>
        <v>-0.30269969666329627</v>
      </c>
      <c r="BX87" s="21">
        <f t="shared" si="24"/>
        <v>0</v>
      </c>
      <c r="BY87" s="21">
        <f t="shared" si="25"/>
        <v>0</v>
      </c>
      <c r="BZ87" s="22" t="e">
        <f t="shared" si="26"/>
        <v>#DIV/0!</v>
      </c>
      <c r="CA87" s="21"/>
      <c r="CB87" s="21" t="str">
        <f t="shared" si="27"/>
        <v>-</v>
      </c>
      <c r="CC87" s="23" t="e">
        <f t="shared" si="28"/>
        <v>#DIV/0!</v>
      </c>
      <c r="CD87" s="22" t="e">
        <f t="shared" si="29"/>
        <v>#DIV/0!</v>
      </c>
      <c r="CE87" s="20" t="e">
        <f t="shared" si="30"/>
        <v>#DIV/0!</v>
      </c>
      <c r="CF87" s="20" t="e">
        <f t="shared" si="31"/>
        <v>#DIV/0!</v>
      </c>
    </row>
    <row r="88" spans="1:84" ht="31.5">
      <c r="A88" s="3">
        <v>101</v>
      </c>
      <c r="B88" s="3" t="s">
        <v>172</v>
      </c>
      <c r="C88" s="3" t="s">
        <v>85</v>
      </c>
      <c r="D88" s="3">
        <v>3791</v>
      </c>
      <c r="E88" s="3">
        <v>2025</v>
      </c>
      <c r="F88" s="3" t="s">
        <v>86</v>
      </c>
      <c r="G88" s="3">
        <v>5</v>
      </c>
      <c r="H88" s="3">
        <v>12</v>
      </c>
      <c r="I88" s="3" t="s">
        <v>87</v>
      </c>
      <c r="J88" s="6">
        <f t="shared" si="12"/>
        <v>365</v>
      </c>
      <c r="K88" s="4">
        <v>23374000</v>
      </c>
      <c r="L88" s="4">
        <v>-14335000</v>
      </c>
      <c r="M88" s="4">
        <v>8838000</v>
      </c>
      <c r="N88" s="4">
        <v>15963000</v>
      </c>
      <c r="O88" s="4">
        <v>7584000</v>
      </c>
      <c r="P88" s="4">
        <v>13000</v>
      </c>
      <c r="Q88" s="4">
        <v>5725000</v>
      </c>
      <c r="R88" s="39">
        <v>47162000</v>
      </c>
      <c r="S88" s="4">
        <v>9928000</v>
      </c>
      <c r="T88" s="4">
        <v>5627000</v>
      </c>
      <c r="U88" s="4">
        <v>0</v>
      </c>
      <c r="V88" s="4">
        <v>0</v>
      </c>
      <c r="W88" s="4">
        <v>148955000</v>
      </c>
      <c r="X88" s="4">
        <v>52174000</v>
      </c>
      <c r="Y88" s="39">
        <v>96781000</v>
      </c>
      <c r="Z88" s="4">
        <v>44853000</v>
      </c>
      <c r="AA88" s="39">
        <v>157189000</v>
      </c>
      <c r="AB88" s="39">
        <v>204351000</v>
      </c>
      <c r="AC88" s="4">
        <v>103000</v>
      </c>
      <c r="AD88" s="4">
        <v>140000</v>
      </c>
      <c r="AE88" s="4">
        <v>8278000</v>
      </c>
      <c r="AF88" s="4">
        <v>6537000</v>
      </c>
      <c r="AG88" s="39">
        <v>15058000</v>
      </c>
      <c r="AH88" s="4">
        <v>1501000</v>
      </c>
      <c r="AI88" s="4">
        <v>0</v>
      </c>
      <c r="AJ88" s="4">
        <v>2390000</v>
      </c>
      <c r="AK88" s="39">
        <v>3891000</v>
      </c>
      <c r="AL88" s="39">
        <v>18949000</v>
      </c>
      <c r="AM88" s="4">
        <v>126912000</v>
      </c>
      <c r="AN88" s="4">
        <v>58490000</v>
      </c>
      <c r="AO88" s="4">
        <v>0</v>
      </c>
      <c r="AP88" s="39">
        <v>185402000</v>
      </c>
      <c r="AQ88" s="39">
        <v>204351000</v>
      </c>
      <c r="AR88" s="4">
        <v>83039000</v>
      </c>
      <c r="AS88" s="4">
        <v>0</v>
      </c>
      <c r="AT88" s="4">
        <v>17170000</v>
      </c>
      <c r="AU88" s="4">
        <v>0</v>
      </c>
      <c r="AV88" s="4">
        <v>0</v>
      </c>
      <c r="AW88" s="4">
        <v>0</v>
      </c>
      <c r="AX88" s="39">
        <v>100209000</v>
      </c>
      <c r="AY88" s="4">
        <v>1168000</v>
      </c>
      <c r="AZ88" s="4">
        <v>-949000</v>
      </c>
      <c r="BA88" s="4">
        <v>411000</v>
      </c>
      <c r="BB88" s="4">
        <v>0</v>
      </c>
      <c r="BC88" s="4">
        <v>5732000</v>
      </c>
      <c r="BD88" s="39">
        <v>6362000</v>
      </c>
      <c r="BE88" s="39">
        <v>106571000</v>
      </c>
      <c r="BF88" s="4">
        <v>52415000</v>
      </c>
      <c r="BG88" s="4">
        <v>0</v>
      </c>
      <c r="BH88" s="4">
        <v>6361000</v>
      </c>
      <c r="BI88" s="4">
        <v>98000</v>
      </c>
      <c r="BJ88" s="4">
        <v>207000</v>
      </c>
      <c r="BK88" s="4">
        <v>46234000</v>
      </c>
      <c r="BL88" s="4">
        <v>0</v>
      </c>
      <c r="BM88" s="39">
        <v>105315000</v>
      </c>
      <c r="BN88" s="39">
        <v>1256000</v>
      </c>
      <c r="BO88" s="4">
        <v>-13000</v>
      </c>
      <c r="BP88" s="4">
        <v>728000</v>
      </c>
      <c r="BQ88" s="4">
        <v>1971000</v>
      </c>
      <c r="BR88" s="4">
        <v>15000</v>
      </c>
      <c r="BS88" s="4">
        <v>0</v>
      </c>
      <c r="BT88" s="39">
        <v>1986000</v>
      </c>
      <c r="BU88" s="24">
        <f t="shared" si="13"/>
        <v>-4.7911720824614576E-2</v>
      </c>
      <c r="BV88" s="24">
        <f t="shared" si="14"/>
        <v>5.9697291007872688E-2</v>
      </c>
      <c r="BW88" s="24">
        <f t="shared" si="15"/>
        <v>1.1785570183258109E-2</v>
      </c>
      <c r="BX88" s="21">
        <f t="shared" si="24"/>
        <v>70.165765483688389</v>
      </c>
      <c r="BY88" s="21">
        <f t="shared" si="25"/>
        <v>55.080824633810792</v>
      </c>
      <c r="BZ88" s="22">
        <f t="shared" si="26"/>
        <v>3.1320228449993359</v>
      </c>
      <c r="CA88" s="21"/>
      <c r="CB88" s="21">
        <f t="shared" si="27"/>
        <v>8.2021694702090873</v>
      </c>
      <c r="CC88" s="23">
        <f t="shared" si="28"/>
        <v>0.43517120599069992</v>
      </c>
      <c r="CD88" s="22">
        <f t="shared" si="29"/>
        <v>36.338308457711442</v>
      </c>
      <c r="CE88" s="20">
        <f t="shared" si="30"/>
        <v>0.62104907732284154</v>
      </c>
      <c r="CF88" s="20">
        <f t="shared" si="31"/>
        <v>1.1688847702335433E-2</v>
      </c>
    </row>
    <row r="89" spans="1:84" ht="31.5">
      <c r="A89" s="3">
        <v>16579</v>
      </c>
      <c r="B89" s="3" t="s">
        <v>173</v>
      </c>
      <c r="C89" s="3" t="s">
        <v>94</v>
      </c>
      <c r="D89" s="3">
        <v>3791</v>
      </c>
      <c r="E89" s="3">
        <v>2025</v>
      </c>
      <c r="F89" s="3" t="s">
        <v>86</v>
      </c>
      <c r="G89" s="3">
        <v>5</v>
      </c>
      <c r="H89" s="3">
        <v>12</v>
      </c>
      <c r="I89" s="3" t="s">
        <v>87</v>
      </c>
      <c r="J89" s="6">
        <f t="shared" si="12"/>
        <v>365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39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39">
        <v>0</v>
      </c>
      <c r="Z89" s="4">
        <v>0</v>
      </c>
      <c r="AA89" s="39">
        <v>0</v>
      </c>
      <c r="AB89" s="39">
        <v>0</v>
      </c>
      <c r="AC89" s="4">
        <v>0</v>
      </c>
      <c r="AD89" s="4">
        <v>0</v>
      </c>
      <c r="AE89" s="4">
        <v>0</v>
      </c>
      <c r="AF89" s="4">
        <v>0</v>
      </c>
      <c r="AG89" s="39">
        <v>0</v>
      </c>
      <c r="AH89" s="4">
        <v>0</v>
      </c>
      <c r="AI89" s="4">
        <v>0</v>
      </c>
      <c r="AJ89" s="4">
        <v>0</v>
      </c>
      <c r="AK89" s="39">
        <v>0</v>
      </c>
      <c r="AL89" s="39">
        <v>0</v>
      </c>
      <c r="AM89" s="4">
        <v>0</v>
      </c>
      <c r="AN89" s="4">
        <v>0</v>
      </c>
      <c r="AO89" s="4">
        <v>0</v>
      </c>
      <c r="AP89" s="39">
        <v>0</v>
      </c>
      <c r="AQ89" s="39">
        <v>0</v>
      </c>
      <c r="AR89" s="4">
        <v>1323000</v>
      </c>
      <c r="AS89" s="4">
        <v>0</v>
      </c>
      <c r="AT89" s="4">
        <v>617000</v>
      </c>
      <c r="AU89" s="4">
        <v>0</v>
      </c>
      <c r="AV89" s="4">
        <v>0</v>
      </c>
      <c r="AW89" s="4">
        <v>0</v>
      </c>
      <c r="AX89" s="39">
        <v>1940000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39">
        <v>0</v>
      </c>
      <c r="BE89" s="39">
        <v>1940000</v>
      </c>
      <c r="BF89" s="4">
        <v>10000</v>
      </c>
      <c r="BG89" s="4">
        <v>0</v>
      </c>
      <c r="BH89" s="4">
        <v>0</v>
      </c>
      <c r="BI89" s="4">
        <v>0</v>
      </c>
      <c r="BJ89" s="4">
        <v>0</v>
      </c>
      <c r="BK89" s="4">
        <v>1452000</v>
      </c>
      <c r="BL89" s="4">
        <v>0</v>
      </c>
      <c r="BM89" s="39">
        <v>1462000</v>
      </c>
      <c r="BN89" s="39">
        <v>478000</v>
      </c>
      <c r="BO89" s="4">
        <v>18000</v>
      </c>
      <c r="BP89" s="4">
        <v>0</v>
      </c>
      <c r="BQ89" s="4">
        <v>496000</v>
      </c>
      <c r="BR89" s="4">
        <v>0</v>
      </c>
      <c r="BS89" s="4">
        <v>0</v>
      </c>
      <c r="BT89" s="39">
        <v>496000</v>
      </c>
      <c r="BU89" s="20">
        <f t="shared" si="13"/>
        <v>0.2463917525773196</v>
      </c>
      <c r="BV89" s="20">
        <f t="shared" si="14"/>
        <v>0</v>
      </c>
      <c r="BW89" s="20">
        <f t="shared" si="15"/>
        <v>0.2463917525773196</v>
      </c>
      <c r="BX89" s="21">
        <f t="shared" si="24"/>
        <v>0</v>
      </c>
      <c r="BY89" s="21">
        <f t="shared" si="25"/>
        <v>0</v>
      </c>
      <c r="BZ89" s="22" t="e">
        <f t="shared" si="26"/>
        <v>#DIV/0!</v>
      </c>
      <c r="CA89" s="21"/>
      <c r="CB89" s="21" t="str">
        <f t="shared" si="27"/>
        <v>-</v>
      </c>
      <c r="CC89" s="23" t="e">
        <f t="shared" si="28"/>
        <v>#DIV/0!</v>
      </c>
      <c r="CD89" s="22" t="e">
        <f t="shared" si="29"/>
        <v>#DIV/0!</v>
      </c>
      <c r="CE89" s="20" t="e">
        <f t="shared" si="30"/>
        <v>#DIV/0!</v>
      </c>
      <c r="CF89" s="20" t="e">
        <f t="shared" si="31"/>
        <v>#DIV/0!</v>
      </c>
    </row>
    <row r="90" spans="1:84" ht="31.5">
      <c r="A90" s="1">
        <v>103</v>
      </c>
      <c r="B90" s="1" t="s">
        <v>174</v>
      </c>
      <c r="C90" s="1" t="s">
        <v>85</v>
      </c>
      <c r="D90" s="1">
        <v>16665</v>
      </c>
      <c r="E90" s="1">
        <v>2025</v>
      </c>
      <c r="F90" s="1" t="s">
        <v>86</v>
      </c>
      <c r="G90" s="1">
        <v>5</v>
      </c>
      <c r="H90" s="1">
        <v>12</v>
      </c>
      <c r="I90" s="1" t="s">
        <v>87</v>
      </c>
      <c r="J90" s="6">
        <f t="shared" si="12"/>
        <v>365</v>
      </c>
      <c r="K90" s="2">
        <v>-591000</v>
      </c>
      <c r="L90" s="2">
        <v>88508000</v>
      </c>
      <c r="M90" s="2">
        <v>0</v>
      </c>
      <c r="N90" s="2">
        <v>20391000</v>
      </c>
      <c r="O90" s="2">
        <v>12238000</v>
      </c>
      <c r="P90" s="2">
        <v>0</v>
      </c>
      <c r="Q90" s="2">
        <v>6298000</v>
      </c>
      <c r="R90" s="39">
        <v>126844000</v>
      </c>
      <c r="S90" s="2">
        <v>39949000</v>
      </c>
      <c r="T90" s="2">
        <v>1505000</v>
      </c>
      <c r="U90" s="2">
        <v>0</v>
      </c>
      <c r="V90" s="2">
        <v>0</v>
      </c>
      <c r="W90" s="2">
        <v>285341000</v>
      </c>
      <c r="X90" s="2">
        <v>219425000</v>
      </c>
      <c r="Y90" s="39">
        <v>65916000</v>
      </c>
      <c r="Z90" s="2">
        <v>29268000</v>
      </c>
      <c r="AA90" s="39">
        <v>136638000</v>
      </c>
      <c r="AB90" s="39">
        <v>263482000</v>
      </c>
      <c r="AC90" s="2">
        <v>2085000</v>
      </c>
      <c r="AD90" s="2">
        <v>2550000</v>
      </c>
      <c r="AE90" s="2">
        <v>0</v>
      </c>
      <c r="AF90" s="2">
        <v>21735000</v>
      </c>
      <c r="AG90" s="39">
        <v>26370000</v>
      </c>
      <c r="AH90" s="2">
        <v>38534000</v>
      </c>
      <c r="AI90" s="2">
        <v>0</v>
      </c>
      <c r="AJ90" s="2">
        <v>21721000</v>
      </c>
      <c r="AK90" s="39">
        <v>60255000</v>
      </c>
      <c r="AL90" s="39">
        <v>86625000</v>
      </c>
      <c r="AM90" s="2">
        <v>135403000</v>
      </c>
      <c r="AN90" s="2">
        <v>21039000</v>
      </c>
      <c r="AO90" s="2">
        <v>20415000</v>
      </c>
      <c r="AP90" s="39">
        <v>176857000</v>
      </c>
      <c r="AQ90" s="39">
        <v>263482000</v>
      </c>
      <c r="AR90" s="2">
        <v>179185000</v>
      </c>
      <c r="AS90" s="2">
        <v>0</v>
      </c>
      <c r="AT90" s="2">
        <v>24853000</v>
      </c>
      <c r="AU90" s="2">
        <v>0</v>
      </c>
      <c r="AV90" s="2">
        <v>0</v>
      </c>
      <c r="AW90" s="2">
        <v>0</v>
      </c>
      <c r="AX90" s="39">
        <v>204038000</v>
      </c>
      <c r="AY90" s="2">
        <v>1591000</v>
      </c>
      <c r="AZ90" s="2">
        <v>0</v>
      </c>
      <c r="BA90" s="2">
        <v>6152000</v>
      </c>
      <c r="BB90" s="2">
        <v>491000</v>
      </c>
      <c r="BC90" s="2">
        <v>0</v>
      </c>
      <c r="BD90" s="39">
        <v>8234000</v>
      </c>
      <c r="BE90" s="39">
        <v>212272000</v>
      </c>
      <c r="BF90" s="2">
        <v>83473000</v>
      </c>
      <c r="BG90" s="2">
        <v>0</v>
      </c>
      <c r="BH90" s="2">
        <v>9405000</v>
      </c>
      <c r="BI90" s="2">
        <v>1409000</v>
      </c>
      <c r="BJ90" s="2">
        <v>5942000</v>
      </c>
      <c r="BK90" s="2">
        <v>123253000</v>
      </c>
      <c r="BL90" s="2">
        <v>0</v>
      </c>
      <c r="BM90" s="39">
        <v>223482000</v>
      </c>
      <c r="BN90" s="39">
        <v>-11210000</v>
      </c>
      <c r="BO90" s="2">
        <v>0</v>
      </c>
      <c r="BP90" s="2">
        <v>0</v>
      </c>
      <c r="BQ90" s="2">
        <v>-11210000</v>
      </c>
      <c r="BR90" s="2">
        <v>2168000</v>
      </c>
      <c r="BS90" s="2">
        <v>0</v>
      </c>
      <c r="BT90" s="39">
        <v>-9042000</v>
      </c>
      <c r="BU90" s="24">
        <f t="shared" si="13"/>
        <v>-9.1599457300067841E-2</v>
      </c>
      <c r="BV90" s="24">
        <f t="shared" si="14"/>
        <v>3.8789854526268187E-2</v>
      </c>
      <c r="BW90" s="24">
        <f t="shared" si="15"/>
        <v>-5.2809602773799653E-2</v>
      </c>
      <c r="BX90" s="21">
        <f t="shared" si="24"/>
        <v>41.536484638781147</v>
      </c>
      <c r="BY90" s="21">
        <f t="shared" si="25"/>
        <v>40.882032087573116</v>
      </c>
      <c r="BZ90" s="22">
        <f t="shared" si="26"/>
        <v>4.8101630640879787</v>
      </c>
      <c r="CA90" s="21"/>
      <c r="CB90" s="21">
        <f t="shared" si="27"/>
        <v>23.330675172780435</v>
      </c>
      <c r="CC90" s="23">
        <f t="shared" si="28"/>
        <v>-0.12259645014174782</v>
      </c>
      <c r="CD90" s="22">
        <f t="shared" si="29"/>
        <v>-1.8740698340011448</v>
      </c>
      <c r="CE90" s="20">
        <f t="shared" si="30"/>
        <v>0.51389848262879434</v>
      </c>
      <c r="CF90" s="20">
        <f t="shared" si="31"/>
        <v>0.22153998286736001</v>
      </c>
    </row>
    <row r="91" spans="1:84" ht="31.5">
      <c r="A91" s="3">
        <v>8655</v>
      </c>
      <c r="B91" s="3" t="s">
        <v>175</v>
      </c>
      <c r="C91" s="3" t="s">
        <v>94</v>
      </c>
      <c r="D91" s="3">
        <v>16665</v>
      </c>
      <c r="E91" s="3">
        <v>2025</v>
      </c>
      <c r="F91" s="3" t="s">
        <v>86</v>
      </c>
      <c r="G91" s="3">
        <v>5</v>
      </c>
      <c r="H91" s="3">
        <v>12</v>
      </c>
      <c r="I91" s="3" t="s">
        <v>87</v>
      </c>
      <c r="J91" s="6">
        <f t="shared" si="12"/>
        <v>365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39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39">
        <v>0</v>
      </c>
      <c r="Z91" s="4">
        <v>0</v>
      </c>
      <c r="AA91" s="39">
        <v>0</v>
      </c>
      <c r="AB91" s="39">
        <v>0</v>
      </c>
      <c r="AC91" s="4">
        <v>0</v>
      </c>
      <c r="AD91" s="4">
        <v>0</v>
      </c>
      <c r="AE91" s="4">
        <v>0</v>
      </c>
      <c r="AF91" s="4">
        <v>0</v>
      </c>
      <c r="AG91" s="39">
        <v>0</v>
      </c>
      <c r="AH91" s="4">
        <v>0</v>
      </c>
      <c r="AI91" s="4">
        <v>0</v>
      </c>
      <c r="AJ91" s="4">
        <v>0</v>
      </c>
      <c r="AK91" s="39">
        <v>0</v>
      </c>
      <c r="AL91" s="39">
        <v>0</v>
      </c>
      <c r="AM91" s="4">
        <v>0</v>
      </c>
      <c r="AN91" s="4">
        <v>0</v>
      </c>
      <c r="AO91" s="4">
        <v>0</v>
      </c>
      <c r="AP91" s="39">
        <v>0</v>
      </c>
      <c r="AQ91" s="39">
        <v>0</v>
      </c>
      <c r="AR91" s="4">
        <v>8395000</v>
      </c>
      <c r="AS91" s="4">
        <v>0</v>
      </c>
      <c r="AT91" s="4">
        <v>573000</v>
      </c>
      <c r="AU91" s="4">
        <v>0</v>
      </c>
      <c r="AV91" s="4">
        <v>0</v>
      </c>
      <c r="AW91" s="4">
        <v>0</v>
      </c>
      <c r="AX91" s="39">
        <v>8968000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39">
        <v>0</v>
      </c>
      <c r="BE91" s="39">
        <v>8968000</v>
      </c>
      <c r="BF91" s="4">
        <v>17577000</v>
      </c>
      <c r="BG91" s="4">
        <v>0</v>
      </c>
      <c r="BH91" s="4">
        <v>64000</v>
      </c>
      <c r="BI91" s="4">
        <v>0</v>
      </c>
      <c r="BJ91" s="4">
        <v>0</v>
      </c>
      <c r="BK91" s="4">
        <v>1166000</v>
      </c>
      <c r="BL91" s="4">
        <v>0</v>
      </c>
      <c r="BM91" s="39">
        <v>18807000</v>
      </c>
      <c r="BN91" s="39">
        <v>-9839000</v>
      </c>
      <c r="BO91" s="4">
        <v>0</v>
      </c>
      <c r="BP91" s="4">
        <v>0</v>
      </c>
      <c r="BQ91" s="4">
        <v>-9839000</v>
      </c>
      <c r="BR91" s="4">
        <v>0</v>
      </c>
      <c r="BS91" s="4">
        <v>0</v>
      </c>
      <c r="BT91" s="39">
        <v>-9839000</v>
      </c>
      <c r="BU91" s="20">
        <f t="shared" si="13"/>
        <v>-1.0971231043710972</v>
      </c>
      <c r="BV91" s="20">
        <f t="shared" si="14"/>
        <v>0</v>
      </c>
      <c r="BW91" s="20">
        <f t="shared" si="15"/>
        <v>-1.0971231043710972</v>
      </c>
      <c r="BX91" s="21">
        <f t="shared" si="24"/>
        <v>0</v>
      </c>
      <c r="BY91" s="21">
        <f t="shared" si="25"/>
        <v>0</v>
      </c>
      <c r="BZ91" s="22" t="e">
        <f t="shared" si="26"/>
        <v>#DIV/0!</v>
      </c>
      <c r="CA91" s="21"/>
      <c r="CB91" s="21" t="str">
        <f t="shared" si="27"/>
        <v>-</v>
      </c>
      <c r="CC91" s="23" t="e">
        <f t="shared" si="28"/>
        <v>#DIV/0!</v>
      </c>
      <c r="CD91" s="22" t="e">
        <f t="shared" si="29"/>
        <v>#DIV/0!</v>
      </c>
      <c r="CE91" s="20" t="e">
        <f t="shared" si="30"/>
        <v>#DIV/0!</v>
      </c>
      <c r="CF91" s="20" t="e">
        <f t="shared" si="31"/>
        <v>#DIV/0!</v>
      </c>
    </row>
    <row r="92" spans="1:84" ht="31.5">
      <c r="A92" s="1">
        <v>105</v>
      </c>
      <c r="B92" s="1" t="s">
        <v>176</v>
      </c>
      <c r="C92" s="1" t="s">
        <v>85</v>
      </c>
      <c r="D92" s="1">
        <v>3791</v>
      </c>
      <c r="E92" s="1">
        <v>2025</v>
      </c>
      <c r="F92" s="1" t="s">
        <v>86</v>
      </c>
      <c r="G92" s="1">
        <v>5</v>
      </c>
      <c r="H92" s="1">
        <v>12</v>
      </c>
      <c r="I92" s="1" t="s">
        <v>87</v>
      </c>
      <c r="J92" s="6">
        <f t="shared" si="12"/>
        <v>365</v>
      </c>
      <c r="K92" s="2">
        <v>-30513000</v>
      </c>
      <c r="L92" s="2">
        <v>118296000</v>
      </c>
      <c r="M92" s="2">
        <v>17792000</v>
      </c>
      <c r="N92" s="2">
        <v>78312000</v>
      </c>
      <c r="O92" s="2">
        <v>44770000</v>
      </c>
      <c r="P92" s="2">
        <v>1096000</v>
      </c>
      <c r="Q92" s="2">
        <v>15039000</v>
      </c>
      <c r="R92" s="39">
        <v>244792000</v>
      </c>
      <c r="S92" s="2">
        <v>64591000</v>
      </c>
      <c r="T92" s="2">
        <v>3882000</v>
      </c>
      <c r="U92" s="2">
        <v>0</v>
      </c>
      <c r="V92" s="2">
        <v>0</v>
      </c>
      <c r="W92" s="2">
        <v>702679000</v>
      </c>
      <c r="X92" s="2">
        <v>434266000</v>
      </c>
      <c r="Y92" s="39">
        <v>268413000</v>
      </c>
      <c r="Z92" s="2">
        <v>156072000</v>
      </c>
      <c r="AA92" s="39">
        <v>492958000</v>
      </c>
      <c r="AB92" s="39">
        <v>737750000</v>
      </c>
      <c r="AC92" s="2">
        <v>18902000</v>
      </c>
      <c r="AD92" s="2">
        <v>15296000</v>
      </c>
      <c r="AE92" s="2">
        <v>59108000</v>
      </c>
      <c r="AF92" s="2">
        <v>73940000</v>
      </c>
      <c r="AG92" s="39">
        <v>167246000</v>
      </c>
      <c r="AH92" s="2">
        <v>175781000</v>
      </c>
      <c r="AI92" s="2">
        <v>0</v>
      </c>
      <c r="AJ92" s="2">
        <v>45543000</v>
      </c>
      <c r="AK92" s="39">
        <v>221324000</v>
      </c>
      <c r="AL92" s="39">
        <v>388570000</v>
      </c>
      <c r="AM92" s="2">
        <v>219343000</v>
      </c>
      <c r="AN92" s="2">
        <v>129837000</v>
      </c>
      <c r="AO92" s="2">
        <v>0</v>
      </c>
      <c r="AP92" s="39">
        <v>349180000</v>
      </c>
      <c r="AQ92" s="39">
        <v>737750000</v>
      </c>
      <c r="AR92" s="2">
        <v>739366000</v>
      </c>
      <c r="AS92" s="2">
        <v>0</v>
      </c>
      <c r="AT92" s="2">
        <v>39477000</v>
      </c>
      <c r="AU92" s="2">
        <v>0</v>
      </c>
      <c r="AV92" s="2">
        <v>0</v>
      </c>
      <c r="AW92" s="2">
        <v>0</v>
      </c>
      <c r="AX92" s="39">
        <v>778843000</v>
      </c>
      <c r="AY92" s="2">
        <v>10791000</v>
      </c>
      <c r="AZ92" s="2">
        <v>-3437000</v>
      </c>
      <c r="BA92" s="2">
        <v>11774000</v>
      </c>
      <c r="BB92" s="2">
        <v>0</v>
      </c>
      <c r="BC92" s="2">
        <v>-9572000</v>
      </c>
      <c r="BD92" s="39">
        <v>9556000</v>
      </c>
      <c r="BE92" s="39">
        <v>788399000</v>
      </c>
      <c r="BF92" s="2">
        <v>403676000</v>
      </c>
      <c r="BG92" s="2">
        <v>0</v>
      </c>
      <c r="BH92" s="2">
        <v>37910000</v>
      </c>
      <c r="BI92" s="2">
        <v>6463000</v>
      </c>
      <c r="BJ92" s="2">
        <v>4571000</v>
      </c>
      <c r="BK92" s="2">
        <v>320179000</v>
      </c>
      <c r="BL92" s="2">
        <v>0</v>
      </c>
      <c r="BM92" s="39">
        <v>772799000</v>
      </c>
      <c r="BN92" s="39">
        <v>15600000</v>
      </c>
      <c r="BO92" s="2">
        <v>-17796000</v>
      </c>
      <c r="BP92" s="2">
        <v>251000</v>
      </c>
      <c r="BQ92" s="2">
        <v>-1945000</v>
      </c>
      <c r="BR92" s="2">
        <v>3593000</v>
      </c>
      <c r="BS92" s="2">
        <v>0</v>
      </c>
      <c r="BT92" s="39">
        <v>1648000</v>
      </c>
      <c r="BU92" s="24">
        <f t="shared" si="13"/>
        <v>7.6661690336999409E-3</v>
      </c>
      <c r="BV92" s="24">
        <f t="shared" si="14"/>
        <v>1.2120766261753249E-2</v>
      </c>
      <c r="BW92" s="24">
        <f t="shared" si="15"/>
        <v>1.9786935295453192E-2</v>
      </c>
      <c r="BX92" s="21">
        <f t="shared" si="24"/>
        <v>38.659987070003218</v>
      </c>
      <c r="BY92" s="21">
        <f t="shared" si="25"/>
        <v>76.139168563450511</v>
      </c>
      <c r="BZ92" s="22">
        <f t="shared" si="26"/>
        <v>1.4636643028831782</v>
      </c>
      <c r="CA92" s="21"/>
      <c r="CB92" s="21">
        <f t="shared" si="27"/>
        <v>11.455183328936956</v>
      </c>
      <c r="CC92" s="23">
        <f t="shared" si="28"/>
        <v>0.12166972279150037</v>
      </c>
      <c r="CD92" s="22">
        <f t="shared" si="29"/>
        <v>1.9002168342203825</v>
      </c>
      <c r="CE92" s="20">
        <f t="shared" si="30"/>
        <v>0.29731345306675705</v>
      </c>
      <c r="CF92" s="20">
        <f t="shared" si="31"/>
        <v>0.4448755327441512</v>
      </c>
    </row>
    <row r="93" spans="1:84" ht="31.5">
      <c r="A93" s="1">
        <v>8644</v>
      </c>
      <c r="B93" s="1" t="s">
        <v>177</v>
      </c>
      <c r="C93" s="1" t="s">
        <v>94</v>
      </c>
      <c r="D93" s="1">
        <v>3791</v>
      </c>
      <c r="E93" s="1">
        <v>2025</v>
      </c>
      <c r="F93" s="1" t="s">
        <v>86</v>
      </c>
      <c r="G93" s="1">
        <v>5</v>
      </c>
      <c r="H93" s="1">
        <v>12</v>
      </c>
      <c r="I93" s="1" t="s">
        <v>87</v>
      </c>
      <c r="J93" s="6">
        <f t="shared" si="12"/>
        <v>365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39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39">
        <v>0</v>
      </c>
      <c r="Z93" s="2">
        <v>0</v>
      </c>
      <c r="AA93" s="39">
        <v>0</v>
      </c>
      <c r="AB93" s="39">
        <v>0</v>
      </c>
      <c r="AC93" s="2">
        <v>0</v>
      </c>
      <c r="AD93" s="2">
        <v>0</v>
      </c>
      <c r="AE93" s="2">
        <v>0</v>
      </c>
      <c r="AF93" s="2">
        <v>0</v>
      </c>
      <c r="AG93" s="39">
        <v>0</v>
      </c>
      <c r="AH93" s="2">
        <v>0</v>
      </c>
      <c r="AI93" s="2">
        <v>0</v>
      </c>
      <c r="AJ93" s="2">
        <v>0</v>
      </c>
      <c r="AK93" s="39">
        <v>0</v>
      </c>
      <c r="AL93" s="39">
        <v>0</v>
      </c>
      <c r="AM93" s="2">
        <v>0</v>
      </c>
      <c r="AN93" s="2">
        <v>0</v>
      </c>
      <c r="AO93" s="2">
        <v>0</v>
      </c>
      <c r="AP93" s="39">
        <v>0</v>
      </c>
      <c r="AQ93" s="39">
        <v>0</v>
      </c>
      <c r="AR93" s="2">
        <v>97668000</v>
      </c>
      <c r="AS93" s="2">
        <v>0</v>
      </c>
      <c r="AT93" s="2">
        <v>36682000</v>
      </c>
      <c r="AU93" s="2">
        <v>0</v>
      </c>
      <c r="AV93" s="2">
        <v>0</v>
      </c>
      <c r="AW93" s="2">
        <v>0</v>
      </c>
      <c r="AX93" s="39">
        <v>134350000</v>
      </c>
      <c r="AY93" s="2">
        <v>193000</v>
      </c>
      <c r="AZ93" s="2">
        <v>0</v>
      </c>
      <c r="BA93" s="2">
        <v>0</v>
      </c>
      <c r="BB93" s="2">
        <v>0</v>
      </c>
      <c r="BC93" s="2">
        <v>-38000</v>
      </c>
      <c r="BD93" s="39">
        <v>155000</v>
      </c>
      <c r="BE93" s="39">
        <v>134505000</v>
      </c>
      <c r="BF93" s="2">
        <v>114249000</v>
      </c>
      <c r="BG93" s="2">
        <v>0</v>
      </c>
      <c r="BH93" s="2">
        <v>1499000</v>
      </c>
      <c r="BI93" s="2">
        <v>0</v>
      </c>
      <c r="BJ93" s="2">
        <v>0</v>
      </c>
      <c r="BK93" s="2">
        <v>36042000</v>
      </c>
      <c r="BL93" s="2">
        <v>0</v>
      </c>
      <c r="BM93" s="39">
        <v>151790000</v>
      </c>
      <c r="BN93" s="39">
        <v>-17285000</v>
      </c>
      <c r="BO93" s="2">
        <v>16339000</v>
      </c>
      <c r="BP93" s="2">
        <v>0</v>
      </c>
      <c r="BQ93" s="2">
        <v>-946000</v>
      </c>
      <c r="BR93" s="2">
        <v>0</v>
      </c>
      <c r="BS93" s="2">
        <v>0</v>
      </c>
      <c r="BT93" s="39">
        <v>-946000</v>
      </c>
      <c r="BU93" s="20">
        <f t="shared" si="13"/>
        <v>-0.12966060741236385</v>
      </c>
      <c r="BV93" s="20">
        <f t="shared" si="14"/>
        <v>1.1523735177130961E-3</v>
      </c>
      <c r="BW93" s="20">
        <f t="shared" si="15"/>
        <v>-0.12850823389465077</v>
      </c>
      <c r="BX93" s="21">
        <f t="shared" si="24"/>
        <v>0</v>
      </c>
      <c r="BY93" s="21">
        <f t="shared" si="25"/>
        <v>0</v>
      </c>
      <c r="BZ93" s="22" t="e">
        <f t="shared" si="26"/>
        <v>#DIV/0!</v>
      </c>
      <c r="CA93" s="21"/>
      <c r="CB93" s="21" t="str">
        <f t="shared" si="27"/>
        <v>-</v>
      </c>
      <c r="CC93" s="23" t="e">
        <f t="shared" si="28"/>
        <v>#DIV/0!</v>
      </c>
      <c r="CD93" s="22" t="e">
        <f t="shared" si="29"/>
        <v>#DIV/0!</v>
      </c>
      <c r="CE93" s="20" t="e">
        <f t="shared" si="30"/>
        <v>#DIV/0!</v>
      </c>
      <c r="CF93" s="20" t="e">
        <f t="shared" si="31"/>
        <v>#DIV/0!</v>
      </c>
    </row>
    <row r="94" spans="1:84" ht="31.5">
      <c r="A94" s="1">
        <v>21965</v>
      </c>
      <c r="B94" s="1" t="s">
        <v>178</v>
      </c>
      <c r="C94" s="1" t="s">
        <v>85</v>
      </c>
      <c r="D94" s="1">
        <v>3106</v>
      </c>
      <c r="E94" s="1">
        <v>2025</v>
      </c>
      <c r="F94" s="1" t="s">
        <v>86</v>
      </c>
      <c r="G94" s="1">
        <v>5</v>
      </c>
      <c r="H94" s="1">
        <v>12</v>
      </c>
      <c r="I94" s="1" t="s">
        <v>87</v>
      </c>
      <c r="J94" s="6">
        <f t="shared" si="12"/>
        <v>365</v>
      </c>
      <c r="K94" s="2">
        <v>16051</v>
      </c>
      <c r="L94" s="2">
        <v>0</v>
      </c>
      <c r="M94" s="2">
        <v>0</v>
      </c>
      <c r="N94" s="2">
        <v>4733369</v>
      </c>
      <c r="O94" s="2">
        <v>0</v>
      </c>
      <c r="P94" s="2">
        <v>0</v>
      </c>
      <c r="Q94" s="2">
        <v>981568</v>
      </c>
      <c r="R94" s="39">
        <v>5730988</v>
      </c>
      <c r="S94" s="2">
        <v>257725</v>
      </c>
      <c r="T94" s="2">
        <v>0</v>
      </c>
      <c r="U94" s="2">
        <v>0</v>
      </c>
      <c r="V94" s="2">
        <v>0</v>
      </c>
      <c r="W94" s="2">
        <v>33704765</v>
      </c>
      <c r="X94" s="2">
        <v>14631444</v>
      </c>
      <c r="Y94" s="39">
        <v>19073321</v>
      </c>
      <c r="Z94" s="2">
        <v>165927</v>
      </c>
      <c r="AA94" s="39">
        <v>19496973</v>
      </c>
      <c r="AB94" s="39">
        <v>25227961</v>
      </c>
      <c r="AC94" s="2">
        <v>0</v>
      </c>
      <c r="AD94" s="2">
        <v>5572587</v>
      </c>
      <c r="AE94" s="2">
        <v>19630386</v>
      </c>
      <c r="AF94" s="2">
        <v>3144533</v>
      </c>
      <c r="AG94" s="39">
        <v>28347506</v>
      </c>
      <c r="AH94" s="2">
        <v>0</v>
      </c>
      <c r="AI94" s="2">
        <v>0</v>
      </c>
      <c r="AJ94" s="2">
        <v>967177</v>
      </c>
      <c r="AK94" s="39">
        <v>967177</v>
      </c>
      <c r="AL94" s="39">
        <v>29314683</v>
      </c>
      <c r="AM94" s="2">
        <v>-4096722</v>
      </c>
      <c r="AN94" s="2">
        <v>10000</v>
      </c>
      <c r="AO94" s="2">
        <v>0</v>
      </c>
      <c r="AP94" s="39">
        <v>-4086722</v>
      </c>
      <c r="AQ94" s="39">
        <v>25227961</v>
      </c>
      <c r="AR94" s="2">
        <v>46449224</v>
      </c>
      <c r="AS94" s="2">
        <v>0</v>
      </c>
      <c r="AT94" s="2">
        <v>1884437</v>
      </c>
      <c r="AU94" s="2">
        <v>0</v>
      </c>
      <c r="AV94" s="2">
        <v>0</v>
      </c>
      <c r="AW94" s="2">
        <v>0</v>
      </c>
      <c r="AX94" s="39">
        <v>48333661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39">
        <v>0</v>
      </c>
      <c r="BE94" s="39">
        <v>48333661</v>
      </c>
      <c r="BF94" s="2">
        <v>21480734</v>
      </c>
      <c r="BG94" s="2">
        <v>0</v>
      </c>
      <c r="BH94" s="2">
        <v>2496080</v>
      </c>
      <c r="BI94" s="2">
        <v>0</v>
      </c>
      <c r="BJ94" s="2">
        <v>992208</v>
      </c>
      <c r="BK94" s="2">
        <v>21665055</v>
      </c>
      <c r="BL94" s="2">
        <v>0</v>
      </c>
      <c r="BM94" s="39">
        <v>46634077</v>
      </c>
      <c r="BN94" s="39">
        <v>1699584</v>
      </c>
      <c r="BO94" s="2">
        <v>0</v>
      </c>
      <c r="BP94" s="2">
        <v>0</v>
      </c>
      <c r="BQ94" s="2">
        <v>1699584</v>
      </c>
      <c r="BR94" s="2">
        <v>0</v>
      </c>
      <c r="BS94" s="2">
        <v>0</v>
      </c>
      <c r="BT94" s="39">
        <v>1699584</v>
      </c>
      <c r="BU94" s="24">
        <f t="shared" si="13"/>
        <v>3.5163568511807949E-2</v>
      </c>
      <c r="BV94" s="24">
        <f t="shared" si="14"/>
        <v>0</v>
      </c>
      <c r="BW94" s="24">
        <f t="shared" si="15"/>
        <v>3.5163568511807949E-2</v>
      </c>
      <c r="BX94" s="21">
        <f t="shared" si="24"/>
        <v>37.195017186939445</v>
      </c>
      <c r="BY94" s="21">
        <f t="shared" si="25"/>
        <v>188.33762291025576</v>
      </c>
      <c r="BZ94" s="22">
        <f t="shared" si="26"/>
        <v>0.20216903737492814</v>
      </c>
      <c r="CA94" s="21"/>
      <c r="CB94" s="21">
        <f t="shared" si="27"/>
        <v>5.8617688535623858</v>
      </c>
      <c r="CC94" s="23">
        <f t="shared" si="28"/>
        <v>0.14800822336892705</v>
      </c>
      <c r="CD94" s="22" t="e">
        <f t="shared" si="29"/>
        <v>#DIV/0!</v>
      </c>
      <c r="CE94" s="20">
        <f t="shared" si="30"/>
        <v>-0.16238815336681392</v>
      </c>
      <c r="CF94" s="20">
        <f t="shared" si="31"/>
        <v>0</v>
      </c>
    </row>
    <row r="95" spans="1:84" ht="31.5">
      <c r="A95" s="3">
        <v>345</v>
      </c>
      <c r="B95" s="3" t="s">
        <v>179</v>
      </c>
      <c r="C95" s="3" t="s">
        <v>85</v>
      </c>
      <c r="D95" s="3">
        <v>3791</v>
      </c>
      <c r="E95" s="3">
        <v>2025</v>
      </c>
      <c r="F95" s="3" t="s">
        <v>86</v>
      </c>
      <c r="G95" s="3">
        <v>5</v>
      </c>
      <c r="H95" s="3">
        <v>12</v>
      </c>
      <c r="I95" s="3" t="s">
        <v>87</v>
      </c>
      <c r="J95" s="6">
        <f t="shared" si="12"/>
        <v>365</v>
      </c>
      <c r="K95" s="4">
        <v>42738000</v>
      </c>
      <c r="L95" s="4">
        <v>7854000</v>
      </c>
      <c r="M95" s="4">
        <v>18624000</v>
      </c>
      <c r="N95" s="4">
        <v>65823000</v>
      </c>
      <c r="O95" s="4">
        <v>43745000</v>
      </c>
      <c r="P95" s="4">
        <v>8647000</v>
      </c>
      <c r="Q95" s="4">
        <v>11089000</v>
      </c>
      <c r="R95" s="39">
        <v>198520000</v>
      </c>
      <c r="S95" s="4">
        <v>63119000</v>
      </c>
      <c r="T95" s="4">
        <v>840000</v>
      </c>
      <c r="U95" s="4">
        <v>0</v>
      </c>
      <c r="V95" s="4">
        <v>0</v>
      </c>
      <c r="W95" s="4">
        <v>723883000</v>
      </c>
      <c r="X95" s="4">
        <v>380459000</v>
      </c>
      <c r="Y95" s="39">
        <v>343424000</v>
      </c>
      <c r="Z95" s="4">
        <v>93155000</v>
      </c>
      <c r="AA95" s="39">
        <v>500538000</v>
      </c>
      <c r="AB95" s="39">
        <v>699058000</v>
      </c>
      <c r="AC95" s="4">
        <v>17659000</v>
      </c>
      <c r="AD95" s="4">
        <v>2817000</v>
      </c>
      <c r="AE95" s="4">
        <v>90818000</v>
      </c>
      <c r="AF95" s="4">
        <v>60078000</v>
      </c>
      <c r="AG95" s="39">
        <v>171372000</v>
      </c>
      <c r="AH95" s="4">
        <v>182442000</v>
      </c>
      <c r="AI95" s="4">
        <v>0</v>
      </c>
      <c r="AJ95" s="4">
        <v>21798000</v>
      </c>
      <c r="AK95" s="39">
        <v>204240000</v>
      </c>
      <c r="AL95" s="39">
        <v>375612000</v>
      </c>
      <c r="AM95" s="4">
        <v>262691000</v>
      </c>
      <c r="AN95" s="4">
        <v>60755000</v>
      </c>
      <c r="AO95" s="4">
        <v>0</v>
      </c>
      <c r="AP95" s="39">
        <v>323446000</v>
      </c>
      <c r="AQ95" s="39">
        <v>699058000</v>
      </c>
      <c r="AR95" s="4">
        <v>684340000</v>
      </c>
      <c r="AS95" s="4">
        <v>0</v>
      </c>
      <c r="AT95" s="4">
        <v>112374000</v>
      </c>
      <c r="AU95" s="4">
        <v>0</v>
      </c>
      <c r="AV95" s="4">
        <v>0</v>
      </c>
      <c r="AW95" s="4">
        <v>0</v>
      </c>
      <c r="AX95" s="39">
        <v>796714000</v>
      </c>
      <c r="AY95" s="4">
        <v>3441000</v>
      </c>
      <c r="AZ95" s="4">
        <v>-1113000</v>
      </c>
      <c r="BA95" s="4">
        <v>5214000</v>
      </c>
      <c r="BB95" s="4">
        <v>0</v>
      </c>
      <c r="BC95" s="4">
        <v>-9965000</v>
      </c>
      <c r="BD95" s="39">
        <v>-2423000</v>
      </c>
      <c r="BE95" s="39">
        <v>794291000</v>
      </c>
      <c r="BF95" s="4">
        <v>366697000</v>
      </c>
      <c r="BG95" s="4">
        <v>0</v>
      </c>
      <c r="BH95" s="4">
        <v>40754000</v>
      </c>
      <c r="BI95" s="4">
        <v>8581000</v>
      </c>
      <c r="BJ95" s="4">
        <v>2626000</v>
      </c>
      <c r="BK95" s="4">
        <v>361417000</v>
      </c>
      <c r="BL95" s="4">
        <v>0</v>
      </c>
      <c r="BM95" s="39">
        <v>780075000</v>
      </c>
      <c r="BN95" s="39">
        <v>14216000</v>
      </c>
      <c r="BO95" s="4">
        <v>-17505000</v>
      </c>
      <c r="BP95" s="4">
        <v>1667000</v>
      </c>
      <c r="BQ95" s="4">
        <v>-1622000</v>
      </c>
      <c r="BR95" s="4">
        <v>2631000</v>
      </c>
      <c r="BS95" s="4">
        <v>0</v>
      </c>
      <c r="BT95" s="39">
        <v>1009000</v>
      </c>
      <c r="BU95" s="20">
        <f t="shared" si="13"/>
        <v>2.0948241891196047E-2</v>
      </c>
      <c r="BV95" s="20">
        <f t="shared" si="14"/>
        <v>-3.0505192681271726E-3</v>
      </c>
      <c r="BW95" s="20">
        <f t="shared" si="15"/>
        <v>1.7897722623068876E-2</v>
      </c>
      <c r="BX95" s="21">
        <f t="shared" si="24"/>
        <v>35.107395446707777</v>
      </c>
      <c r="BY95" s="21">
        <f t="shared" si="25"/>
        <v>84.192154528286395</v>
      </c>
      <c r="BZ95" s="22">
        <f t="shared" si="26"/>
        <v>1.1584156104847934</v>
      </c>
      <c r="CA95" s="21"/>
      <c r="CB95" s="21">
        <f t="shared" si="27"/>
        <v>9.3355008097364678</v>
      </c>
      <c r="CC95" s="23">
        <f t="shared" si="28"/>
        <v>0.1406275613740553</v>
      </c>
      <c r="CD95" s="22">
        <f t="shared" si="29"/>
        <v>2.2232088414634146</v>
      </c>
      <c r="CE95" s="20">
        <f t="shared" si="30"/>
        <v>0.3757785477027657</v>
      </c>
      <c r="CF95" s="20">
        <f t="shared" si="31"/>
        <v>0.40985952513069129</v>
      </c>
    </row>
    <row r="96" spans="1:84" ht="31.5">
      <c r="A96" s="3">
        <v>11004</v>
      </c>
      <c r="B96" s="3" t="s">
        <v>180</v>
      </c>
      <c r="C96" s="3" t="s">
        <v>94</v>
      </c>
      <c r="D96" s="3">
        <v>3791</v>
      </c>
      <c r="E96" s="3">
        <v>2025</v>
      </c>
      <c r="F96" s="3" t="s">
        <v>86</v>
      </c>
      <c r="G96" s="3">
        <v>5</v>
      </c>
      <c r="H96" s="3">
        <v>12</v>
      </c>
      <c r="I96" s="3" t="s">
        <v>87</v>
      </c>
      <c r="J96" s="6">
        <f t="shared" si="12"/>
        <v>365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39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39">
        <v>0</v>
      </c>
      <c r="Z96" s="4">
        <v>0</v>
      </c>
      <c r="AA96" s="39">
        <v>0</v>
      </c>
      <c r="AB96" s="39">
        <v>0</v>
      </c>
      <c r="AC96" s="4">
        <v>0</v>
      </c>
      <c r="AD96" s="4">
        <v>0</v>
      </c>
      <c r="AE96" s="4">
        <v>0</v>
      </c>
      <c r="AF96" s="4">
        <v>0</v>
      </c>
      <c r="AG96" s="39">
        <v>0</v>
      </c>
      <c r="AH96" s="4">
        <v>0</v>
      </c>
      <c r="AI96" s="4">
        <v>0</v>
      </c>
      <c r="AJ96" s="4">
        <v>0</v>
      </c>
      <c r="AK96" s="39">
        <v>0</v>
      </c>
      <c r="AL96" s="39">
        <v>0</v>
      </c>
      <c r="AM96" s="4">
        <v>0</v>
      </c>
      <c r="AN96" s="4">
        <v>0</v>
      </c>
      <c r="AO96" s="4">
        <v>0</v>
      </c>
      <c r="AP96" s="39">
        <v>0</v>
      </c>
      <c r="AQ96" s="39">
        <v>0</v>
      </c>
      <c r="AR96" s="4">
        <v>193031000</v>
      </c>
      <c r="AS96" s="4">
        <v>0</v>
      </c>
      <c r="AT96" s="4">
        <v>49910000</v>
      </c>
      <c r="AU96" s="4">
        <v>0</v>
      </c>
      <c r="AV96" s="4">
        <v>0</v>
      </c>
      <c r="AW96" s="4">
        <v>0</v>
      </c>
      <c r="AX96" s="39">
        <v>242941000</v>
      </c>
      <c r="AY96" s="4">
        <v>-467000</v>
      </c>
      <c r="AZ96" s="4">
        <v>0</v>
      </c>
      <c r="BA96" s="4">
        <v>-4000</v>
      </c>
      <c r="BB96" s="4">
        <v>0</v>
      </c>
      <c r="BC96" s="4">
        <v>9000</v>
      </c>
      <c r="BD96" s="39">
        <v>-462000</v>
      </c>
      <c r="BE96" s="39">
        <v>242479000</v>
      </c>
      <c r="BF96" s="4">
        <v>217159000</v>
      </c>
      <c r="BG96" s="4">
        <v>0</v>
      </c>
      <c r="BH96" s="4">
        <v>2551000</v>
      </c>
      <c r="BI96" s="4">
        <v>7000</v>
      </c>
      <c r="BJ96" s="4">
        <v>0</v>
      </c>
      <c r="BK96" s="4">
        <v>43228000</v>
      </c>
      <c r="BL96" s="4">
        <v>0</v>
      </c>
      <c r="BM96" s="39">
        <v>262945000</v>
      </c>
      <c r="BN96" s="39">
        <v>-20466000</v>
      </c>
      <c r="BO96" s="4">
        <v>16303000</v>
      </c>
      <c r="BP96" s="4">
        <v>0</v>
      </c>
      <c r="BQ96" s="4">
        <v>-4163000</v>
      </c>
      <c r="BR96" s="4">
        <v>0</v>
      </c>
      <c r="BS96" s="4">
        <v>0</v>
      </c>
      <c r="BT96" s="39">
        <v>-4163000</v>
      </c>
      <c r="BU96" s="24">
        <f t="shared" si="13"/>
        <v>-8.2497865794563655E-2</v>
      </c>
      <c r="BV96" s="24">
        <f t="shared" si="14"/>
        <v>-1.9053196359272349E-3</v>
      </c>
      <c r="BW96" s="24">
        <f t="shared" si="15"/>
        <v>-8.4403185430490885E-2</v>
      </c>
      <c r="BX96" s="21">
        <f t="shared" si="24"/>
        <v>0</v>
      </c>
      <c r="BY96" s="21">
        <f t="shared" si="25"/>
        <v>0</v>
      </c>
      <c r="BZ96" s="22" t="e">
        <f t="shared" si="26"/>
        <v>#DIV/0!</v>
      </c>
      <c r="CA96" s="21"/>
      <c r="CB96" s="21" t="str">
        <f t="shared" si="27"/>
        <v>-</v>
      </c>
      <c r="CC96" s="23" t="e">
        <f t="shared" si="28"/>
        <v>#DIV/0!</v>
      </c>
      <c r="CD96" s="22">
        <f t="shared" si="29"/>
        <v>-2557.7142857142858</v>
      </c>
      <c r="CE96" s="20" t="e">
        <f t="shared" si="30"/>
        <v>#DIV/0!</v>
      </c>
      <c r="CF96" s="20" t="e">
        <f t="shared" si="31"/>
        <v>#DIV/0!</v>
      </c>
    </row>
    <row r="97" spans="1:84" ht="31.5">
      <c r="A97" s="1">
        <v>3112</v>
      </c>
      <c r="B97" s="1" t="s">
        <v>181</v>
      </c>
      <c r="C97" s="1" t="s">
        <v>85</v>
      </c>
      <c r="D97" s="1">
        <v>16665</v>
      </c>
      <c r="E97" s="1">
        <v>2025</v>
      </c>
      <c r="F97" s="1" t="s">
        <v>86</v>
      </c>
      <c r="G97" s="1">
        <v>5</v>
      </c>
      <c r="H97" s="1">
        <v>12</v>
      </c>
      <c r="I97" s="1" t="s">
        <v>87</v>
      </c>
      <c r="J97" s="6">
        <f t="shared" si="12"/>
        <v>365</v>
      </c>
      <c r="K97" s="2">
        <v>769000</v>
      </c>
      <c r="L97" s="2">
        <v>261441000</v>
      </c>
      <c r="M97" s="2">
        <v>0</v>
      </c>
      <c r="N97" s="2">
        <v>57770000</v>
      </c>
      <c r="O97" s="2">
        <v>176172000</v>
      </c>
      <c r="P97" s="2">
        <v>0</v>
      </c>
      <c r="Q97" s="2">
        <v>22753000</v>
      </c>
      <c r="R97" s="39">
        <v>518905000</v>
      </c>
      <c r="S97" s="2">
        <v>24979000</v>
      </c>
      <c r="T97" s="2">
        <v>558000</v>
      </c>
      <c r="U97" s="2">
        <v>0</v>
      </c>
      <c r="V97" s="2">
        <v>0</v>
      </c>
      <c r="W97" s="2">
        <v>454385000</v>
      </c>
      <c r="X97" s="2">
        <v>338785000</v>
      </c>
      <c r="Y97" s="39">
        <v>115600000</v>
      </c>
      <c r="Z97" s="2">
        <v>9547000</v>
      </c>
      <c r="AA97" s="39">
        <v>150684000</v>
      </c>
      <c r="AB97" s="39">
        <v>669589000</v>
      </c>
      <c r="AC97" s="2">
        <v>3985000</v>
      </c>
      <c r="AD97" s="2">
        <v>18092000</v>
      </c>
      <c r="AE97" s="2">
        <v>0</v>
      </c>
      <c r="AF97" s="2">
        <v>40796000</v>
      </c>
      <c r="AG97" s="39">
        <v>62873000</v>
      </c>
      <c r="AH97" s="2">
        <v>99358000</v>
      </c>
      <c r="AI97" s="2">
        <v>0</v>
      </c>
      <c r="AJ97" s="2">
        <v>27623000</v>
      </c>
      <c r="AK97" s="39">
        <v>126981000</v>
      </c>
      <c r="AL97" s="39">
        <v>189854000</v>
      </c>
      <c r="AM97" s="2">
        <v>445490000</v>
      </c>
      <c r="AN97" s="2">
        <v>21851000</v>
      </c>
      <c r="AO97" s="2">
        <v>12394000</v>
      </c>
      <c r="AP97" s="39">
        <v>479735000</v>
      </c>
      <c r="AQ97" s="39">
        <v>669589000</v>
      </c>
      <c r="AR97" s="2">
        <v>459160000</v>
      </c>
      <c r="AS97" s="2">
        <v>0</v>
      </c>
      <c r="AT97" s="2">
        <v>244846000</v>
      </c>
      <c r="AU97" s="2">
        <v>0</v>
      </c>
      <c r="AV97" s="2">
        <v>0</v>
      </c>
      <c r="AW97" s="2">
        <v>0</v>
      </c>
      <c r="AX97" s="39">
        <v>704006000</v>
      </c>
      <c r="AY97" s="2">
        <v>2225000</v>
      </c>
      <c r="AZ97" s="2">
        <v>0</v>
      </c>
      <c r="BA97" s="2">
        <v>20758000</v>
      </c>
      <c r="BB97" s="2">
        <v>-2954000</v>
      </c>
      <c r="BC97" s="2">
        <v>0</v>
      </c>
      <c r="BD97" s="39">
        <v>20029000</v>
      </c>
      <c r="BE97" s="39">
        <v>724035000</v>
      </c>
      <c r="BF97" s="2">
        <v>245196000</v>
      </c>
      <c r="BG97" s="2">
        <v>0</v>
      </c>
      <c r="BH97" s="2">
        <v>17499000</v>
      </c>
      <c r="BI97" s="2">
        <v>1774000</v>
      </c>
      <c r="BJ97" s="2">
        <v>9417000</v>
      </c>
      <c r="BK97" s="2">
        <v>328923000</v>
      </c>
      <c r="BL97" s="2">
        <v>0</v>
      </c>
      <c r="BM97" s="39">
        <v>602809000</v>
      </c>
      <c r="BN97" s="39">
        <v>121226000</v>
      </c>
      <c r="BO97" s="2">
        <v>-6969000</v>
      </c>
      <c r="BP97" s="2">
        <v>467000</v>
      </c>
      <c r="BQ97" s="2">
        <v>114724000</v>
      </c>
      <c r="BR97" s="2">
        <v>14139000</v>
      </c>
      <c r="BS97" s="2">
        <v>0</v>
      </c>
      <c r="BT97" s="39">
        <v>128863000</v>
      </c>
      <c r="BU97" s="20">
        <f t="shared" si="13"/>
        <v>0.13976810513303914</v>
      </c>
      <c r="BV97" s="20">
        <f t="shared" si="14"/>
        <v>2.7663027339838542E-2</v>
      </c>
      <c r="BW97" s="20">
        <f t="shared" si="15"/>
        <v>0.16743113247287769</v>
      </c>
      <c r="BX97" s="21">
        <f t="shared" si="24"/>
        <v>45.92309870197753</v>
      </c>
      <c r="BY97" s="21">
        <f t="shared" si="25"/>
        <v>28.010379822324584</v>
      </c>
      <c r="BZ97" s="22">
        <f t="shared" si="26"/>
        <v>8.2532247546641635</v>
      </c>
      <c r="CA97" s="21"/>
      <c r="CB97" s="21">
        <f t="shared" si="27"/>
        <v>19.360249157094692</v>
      </c>
      <c r="CC97" s="23">
        <f t="shared" si="28"/>
        <v>0.7271544895858375</v>
      </c>
      <c r="CD97" s="22">
        <f t="shared" si="29"/>
        <v>20.791977773919083</v>
      </c>
      <c r="CE97" s="20">
        <f t="shared" si="30"/>
        <v>0.6653185760220075</v>
      </c>
      <c r="CF97" s="20">
        <f t="shared" si="31"/>
        <v>0.18235911667107157</v>
      </c>
    </row>
    <row r="98" spans="1:84" ht="31.5">
      <c r="A98" s="1">
        <v>11408</v>
      </c>
      <c r="B98" s="1" t="s">
        <v>182</v>
      </c>
      <c r="C98" s="1" t="s">
        <v>94</v>
      </c>
      <c r="D98" s="1">
        <v>16665</v>
      </c>
      <c r="E98" s="1">
        <v>2025</v>
      </c>
      <c r="F98" s="1" t="s">
        <v>86</v>
      </c>
      <c r="G98" s="1">
        <v>5</v>
      </c>
      <c r="H98" s="1">
        <v>12</v>
      </c>
      <c r="I98" s="1" t="s">
        <v>87</v>
      </c>
      <c r="J98" s="6">
        <f t="shared" si="12"/>
        <v>365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39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39">
        <v>0</v>
      </c>
      <c r="Z98" s="2">
        <v>0</v>
      </c>
      <c r="AA98" s="39">
        <v>0</v>
      </c>
      <c r="AB98" s="39">
        <v>0</v>
      </c>
      <c r="AC98" s="2">
        <v>0</v>
      </c>
      <c r="AD98" s="2">
        <v>0</v>
      </c>
      <c r="AE98" s="2">
        <v>0</v>
      </c>
      <c r="AF98" s="2">
        <v>0</v>
      </c>
      <c r="AG98" s="39">
        <v>0</v>
      </c>
      <c r="AH98" s="2">
        <v>0</v>
      </c>
      <c r="AI98" s="2">
        <v>0</v>
      </c>
      <c r="AJ98" s="2">
        <v>0</v>
      </c>
      <c r="AK98" s="39">
        <v>0</v>
      </c>
      <c r="AL98" s="39">
        <v>0</v>
      </c>
      <c r="AM98" s="2">
        <v>0</v>
      </c>
      <c r="AN98" s="2">
        <v>0</v>
      </c>
      <c r="AO98" s="2">
        <v>0</v>
      </c>
      <c r="AP98" s="39">
        <v>0</v>
      </c>
      <c r="AQ98" s="39">
        <v>0</v>
      </c>
      <c r="AR98" s="2">
        <v>64881000</v>
      </c>
      <c r="AS98" s="2">
        <v>0</v>
      </c>
      <c r="AT98" s="2">
        <v>2833000</v>
      </c>
      <c r="AU98" s="2">
        <v>0</v>
      </c>
      <c r="AV98" s="2">
        <v>0</v>
      </c>
      <c r="AW98" s="2">
        <v>0</v>
      </c>
      <c r="AX98" s="39">
        <v>67714000</v>
      </c>
      <c r="AY98" s="2">
        <v>0</v>
      </c>
      <c r="AZ98" s="2">
        <v>0</v>
      </c>
      <c r="BA98" s="2">
        <v>0</v>
      </c>
      <c r="BB98" s="2">
        <v>-603000</v>
      </c>
      <c r="BC98" s="2">
        <v>0</v>
      </c>
      <c r="BD98" s="39">
        <v>-603000</v>
      </c>
      <c r="BE98" s="39">
        <v>67111000</v>
      </c>
      <c r="BF98" s="2">
        <v>66178000</v>
      </c>
      <c r="BG98" s="2">
        <v>0</v>
      </c>
      <c r="BH98" s="2">
        <v>328000</v>
      </c>
      <c r="BI98" s="2">
        <v>0</v>
      </c>
      <c r="BJ98" s="2">
        <v>0</v>
      </c>
      <c r="BK98" s="2">
        <v>35997000</v>
      </c>
      <c r="BL98" s="2">
        <v>0</v>
      </c>
      <c r="BM98" s="39">
        <v>102503000</v>
      </c>
      <c r="BN98" s="39">
        <v>-35392000</v>
      </c>
      <c r="BO98" s="2">
        <v>6969000</v>
      </c>
      <c r="BP98" s="2">
        <v>0</v>
      </c>
      <c r="BQ98" s="2">
        <v>-28423000</v>
      </c>
      <c r="BR98" s="2">
        <v>0</v>
      </c>
      <c r="BS98" s="2">
        <v>0</v>
      </c>
      <c r="BT98" s="39">
        <v>-28423000</v>
      </c>
      <c r="BU98" s="24">
        <f t="shared" si="13"/>
        <v>-0.51837999731787632</v>
      </c>
      <c r="BV98" s="24">
        <f t="shared" si="14"/>
        <v>-8.9851142137652544E-3</v>
      </c>
      <c r="BW98" s="24">
        <f t="shared" si="15"/>
        <v>-0.52736511153164156</v>
      </c>
      <c r="BX98" s="21">
        <f t="shared" si="24"/>
        <v>0</v>
      </c>
      <c r="BY98" s="21">
        <f t="shared" si="25"/>
        <v>0</v>
      </c>
      <c r="BZ98" s="22" t="e">
        <f t="shared" si="26"/>
        <v>#DIV/0!</v>
      </c>
      <c r="CA98" s="21"/>
      <c r="CB98" s="21" t="str">
        <f t="shared" si="27"/>
        <v>-</v>
      </c>
      <c r="CC98" s="23" t="e">
        <f t="shared" si="28"/>
        <v>#DIV/0!</v>
      </c>
      <c r="CD98" s="22" t="e">
        <f t="shared" si="29"/>
        <v>#DIV/0!</v>
      </c>
      <c r="CE98" s="20" t="e">
        <f t="shared" si="30"/>
        <v>#DIV/0!</v>
      </c>
      <c r="CF98" s="20" t="e">
        <f t="shared" si="31"/>
        <v>#DIV/0!</v>
      </c>
    </row>
    <row r="99" spans="1:84" ht="31.5">
      <c r="A99" s="1">
        <v>8745</v>
      </c>
      <c r="B99" s="1" t="s">
        <v>183</v>
      </c>
      <c r="C99" s="1" t="s">
        <v>94</v>
      </c>
      <c r="D99" s="1">
        <v>3791</v>
      </c>
      <c r="E99" s="1">
        <v>2025</v>
      </c>
      <c r="F99" s="1" t="s">
        <v>86</v>
      </c>
      <c r="G99" s="1">
        <v>5</v>
      </c>
      <c r="H99" s="1">
        <v>12</v>
      </c>
      <c r="I99" s="1" t="s">
        <v>87</v>
      </c>
      <c r="J99" s="6">
        <f t="shared" si="12"/>
        <v>365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39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39">
        <v>0</v>
      </c>
      <c r="Z99" s="2">
        <v>0</v>
      </c>
      <c r="AA99" s="39">
        <v>0</v>
      </c>
      <c r="AB99" s="39">
        <v>0</v>
      </c>
      <c r="AC99" s="2">
        <v>0</v>
      </c>
      <c r="AD99" s="2">
        <v>0</v>
      </c>
      <c r="AE99" s="2">
        <v>0</v>
      </c>
      <c r="AF99" s="2">
        <v>0</v>
      </c>
      <c r="AG99" s="39">
        <v>0</v>
      </c>
      <c r="AH99" s="2">
        <v>0</v>
      </c>
      <c r="AI99" s="2">
        <v>0</v>
      </c>
      <c r="AJ99" s="2">
        <v>0</v>
      </c>
      <c r="AK99" s="39">
        <v>0</v>
      </c>
      <c r="AL99" s="39">
        <v>0</v>
      </c>
      <c r="AM99" s="2">
        <v>0</v>
      </c>
      <c r="AN99" s="2">
        <v>0</v>
      </c>
      <c r="AO99" s="2">
        <v>0</v>
      </c>
      <c r="AP99" s="39">
        <v>0</v>
      </c>
      <c r="AQ99" s="39">
        <v>0</v>
      </c>
      <c r="AR99" s="2">
        <v>206232000</v>
      </c>
      <c r="AS99" s="2">
        <v>0</v>
      </c>
      <c r="AT99" s="2">
        <v>66827000</v>
      </c>
      <c r="AU99" s="2">
        <v>0</v>
      </c>
      <c r="AV99" s="2">
        <v>0</v>
      </c>
      <c r="AW99" s="2">
        <v>0</v>
      </c>
      <c r="AX99" s="39">
        <v>273059000</v>
      </c>
      <c r="AY99" s="2">
        <v>7100000</v>
      </c>
      <c r="AZ99" s="2">
        <v>0</v>
      </c>
      <c r="BA99" s="2">
        <v>1257000</v>
      </c>
      <c r="BB99" s="2">
        <v>0</v>
      </c>
      <c r="BC99" s="2">
        <v>0</v>
      </c>
      <c r="BD99" s="39">
        <v>8357000</v>
      </c>
      <c r="BE99" s="39">
        <v>281416000</v>
      </c>
      <c r="BF99" s="2">
        <v>120061000</v>
      </c>
      <c r="BG99" s="2">
        <v>0</v>
      </c>
      <c r="BH99" s="2">
        <v>1800000</v>
      </c>
      <c r="BI99" s="2">
        <v>45000</v>
      </c>
      <c r="BJ99" s="2">
        <v>0</v>
      </c>
      <c r="BK99" s="2">
        <v>167252000</v>
      </c>
      <c r="BL99" s="2">
        <v>0</v>
      </c>
      <c r="BM99" s="39">
        <v>289158000</v>
      </c>
      <c r="BN99" s="39">
        <v>-7742000</v>
      </c>
      <c r="BO99" s="2">
        <v>180000</v>
      </c>
      <c r="BP99" s="2">
        <v>0</v>
      </c>
      <c r="BQ99" s="2">
        <v>-7562000</v>
      </c>
      <c r="BR99" s="2">
        <v>22000</v>
      </c>
      <c r="BS99" s="2">
        <v>0</v>
      </c>
      <c r="BT99" s="39">
        <v>-7540000</v>
      </c>
      <c r="BU99" s="20">
        <f t="shared" si="13"/>
        <v>-5.7207123973050576E-2</v>
      </c>
      <c r="BV99" s="20">
        <f t="shared" si="14"/>
        <v>2.9696250390880405E-2</v>
      </c>
      <c r="BW99" s="20">
        <f t="shared" si="15"/>
        <v>-2.7510873582170168E-2</v>
      </c>
      <c r="BX99" s="21">
        <f t="shared" si="24"/>
        <v>0</v>
      </c>
      <c r="BY99" s="21">
        <f t="shared" si="25"/>
        <v>0</v>
      </c>
      <c r="BZ99" s="22" t="e">
        <f t="shared" si="26"/>
        <v>#DIV/0!</v>
      </c>
      <c r="CA99" s="21"/>
      <c r="CB99" s="21" t="str">
        <f t="shared" si="27"/>
        <v>-</v>
      </c>
      <c r="CC99" s="23" t="e">
        <f t="shared" si="28"/>
        <v>#DIV/0!</v>
      </c>
      <c r="CD99" s="22">
        <f t="shared" si="29"/>
        <v>-158.97777777777779</v>
      </c>
      <c r="CE99" s="20" t="e">
        <f t="shared" si="30"/>
        <v>#DIV/0!</v>
      </c>
      <c r="CF99" s="20" t="e">
        <f t="shared" si="31"/>
        <v>#DIV/0!</v>
      </c>
    </row>
    <row r="100" spans="1:84" ht="31.5">
      <c r="A100" s="3">
        <v>14426</v>
      </c>
      <c r="B100" s="3" t="s">
        <v>184</v>
      </c>
      <c r="C100" s="3" t="s">
        <v>94</v>
      </c>
      <c r="D100" s="3">
        <v>14286</v>
      </c>
      <c r="E100" s="3">
        <v>2025</v>
      </c>
      <c r="F100" s="3" t="s">
        <v>86</v>
      </c>
      <c r="G100" s="3">
        <v>5</v>
      </c>
      <c r="H100" s="3">
        <v>12</v>
      </c>
      <c r="I100" s="3" t="s">
        <v>87</v>
      </c>
      <c r="J100" s="6">
        <f t="shared" si="12"/>
        <v>365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39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39">
        <v>0</v>
      </c>
      <c r="Z100" s="4">
        <v>0</v>
      </c>
      <c r="AA100" s="39">
        <v>0</v>
      </c>
      <c r="AB100" s="39">
        <v>0</v>
      </c>
      <c r="AC100" s="4">
        <v>0</v>
      </c>
      <c r="AD100" s="4">
        <v>0</v>
      </c>
      <c r="AE100" s="4">
        <v>0</v>
      </c>
      <c r="AF100" s="4">
        <v>0</v>
      </c>
      <c r="AG100" s="39">
        <v>0</v>
      </c>
      <c r="AH100" s="4">
        <v>0</v>
      </c>
      <c r="AI100" s="4">
        <v>0</v>
      </c>
      <c r="AJ100" s="4">
        <v>0</v>
      </c>
      <c r="AK100" s="39">
        <v>0</v>
      </c>
      <c r="AL100" s="39">
        <v>0</v>
      </c>
      <c r="AM100" s="4">
        <v>0</v>
      </c>
      <c r="AN100" s="4">
        <v>0</v>
      </c>
      <c r="AO100" s="4">
        <v>0</v>
      </c>
      <c r="AP100" s="39">
        <v>0</v>
      </c>
      <c r="AQ100" s="39">
        <v>0</v>
      </c>
      <c r="AR100" s="4">
        <v>944696000</v>
      </c>
      <c r="AS100" s="4">
        <v>0</v>
      </c>
      <c r="AT100" s="4">
        <v>207001000</v>
      </c>
      <c r="AU100" s="4">
        <v>0</v>
      </c>
      <c r="AV100" s="4">
        <v>0</v>
      </c>
      <c r="AW100" s="4">
        <v>28343000</v>
      </c>
      <c r="AX100" s="39">
        <v>1180040000</v>
      </c>
      <c r="AY100" s="4">
        <v>20036000</v>
      </c>
      <c r="AZ100" s="4">
        <v>0</v>
      </c>
      <c r="BA100" s="4">
        <v>0</v>
      </c>
      <c r="BB100" s="4">
        <v>100955000</v>
      </c>
      <c r="BC100" s="4">
        <v>20884000</v>
      </c>
      <c r="BD100" s="39">
        <v>141875000</v>
      </c>
      <c r="BE100" s="39">
        <v>1321915000</v>
      </c>
      <c r="BF100" s="4">
        <v>960896000</v>
      </c>
      <c r="BG100" s="4">
        <v>0</v>
      </c>
      <c r="BH100" s="4">
        <v>1287000</v>
      </c>
      <c r="BI100" s="4">
        <v>0</v>
      </c>
      <c r="BJ100" s="4">
        <v>0</v>
      </c>
      <c r="BK100" s="4">
        <v>185925000</v>
      </c>
      <c r="BL100" s="4">
        <v>0</v>
      </c>
      <c r="BM100" s="39">
        <v>1148108000</v>
      </c>
      <c r="BN100" s="39">
        <v>173807000</v>
      </c>
      <c r="BO100" s="4">
        <v>0</v>
      </c>
      <c r="BP100" s="4">
        <v>0</v>
      </c>
      <c r="BQ100" s="4">
        <v>173807000</v>
      </c>
      <c r="BR100" s="4">
        <v>21450000</v>
      </c>
      <c r="BS100" s="4">
        <v>0</v>
      </c>
      <c r="BT100" s="39">
        <v>195257000</v>
      </c>
      <c r="BU100" s="24">
        <f t="shared" si="13"/>
        <v>2.4155864787070273E-2</v>
      </c>
      <c r="BV100" s="24">
        <f t="shared" si="14"/>
        <v>0.10732535753055227</v>
      </c>
      <c r="BW100" s="24">
        <f t="shared" si="15"/>
        <v>0.13148122231762255</v>
      </c>
      <c r="BX100" s="21">
        <f t="shared" si="24"/>
        <v>0</v>
      </c>
      <c r="BY100" s="21">
        <f t="shared" si="25"/>
        <v>0</v>
      </c>
      <c r="BZ100" s="22" t="e">
        <f t="shared" si="26"/>
        <v>#DIV/0!</v>
      </c>
      <c r="CA100" s="21"/>
      <c r="CB100" s="21" t="str">
        <f t="shared" si="27"/>
        <v>-</v>
      </c>
      <c r="CC100" s="23" t="e">
        <f t="shared" si="28"/>
        <v>#DIV/0!</v>
      </c>
      <c r="CD100" s="22" t="e">
        <f t="shared" si="29"/>
        <v>#DIV/0!</v>
      </c>
      <c r="CE100" s="20" t="e">
        <f t="shared" si="30"/>
        <v>#DIV/0!</v>
      </c>
      <c r="CF100" s="20" t="e">
        <f t="shared" si="31"/>
        <v>#DIV/0!</v>
      </c>
    </row>
    <row r="101" spans="1:84" ht="31.5">
      <c r="A101" s="3">
        <v>16532</v>
      </c>
      <c r="B101" s="3" t="s">
        <v>185</v>
      </c>
      <c r="C101" s="3" t="s">
        <v>94</v>
      </c>
      <c r="D101" s="3">
        <v>14288</v>
      </c>
      <c r="E101" s="3">
        <v>2025</v>
      </c>
      <c r="F101" s="3" t="s">
        <v>119</v>
      </c>
      <c r="G101" s="3">
        <v>5</v>
      </c>
      <c r="H101" s="3">
        <v>12</v>
      </c>
      <c r="I101" s="3" t="s">
        <v>120</v>
      </c>
      <c r="J101" s="6">
        <f t="shared" si="12"/>
        <v>365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39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39">
        <v>0</v>
      </c>
      <c r="Z101" s="4">
        <v>0</v>
      </c>
      <c r="AA101" s="39">
        <v>0</v>
      </c>
      <c r="AB101" s="39">
        <v>0</v>
      </c>
      <c r="AC101" s="4">
        <v>0</v>
      </c>
      <c r="AD101" s="4">
        <v>0</v>
      </c>
      <c r="AE101" s="4">
        <v>0</v>
      </c>
      <c r="AF101" s="4">
        <v>0</v>
      </c>
      <c r="AG101" s="39">
        <v>0</v>
      </c>
      <c r="AH101" s="4">
        <v>0</v>
      </c>
      <c r="AI101" s="4">
        <v>0</v>
      </c>
      <c r="AJ101" s="4">
        <v>0</v>
      </c>
      <c r="AK101" s="39">
        <v>0</v>
      </c>
      <c r="AL101" s="39">
        <v>0</v>
      </c>
      <c r="AM101" s="4">
        <v>0</v>
      </c>
      <c r="AN101" s="4">
        <v>0</v>
      </c>
      <c r="AO101" s="4">
        <v>0</v>
      </c>
      <c r="AP101" s="39">
        <v>0</v>
      </c>
      <c r="AQ101" s="39">
        <v>0</v>
      </c>
      <c r="AR101" s="4">
        <v>7669172</v>
      </c>
      <c r="AS101" s="4">
        <v>0</v>
      </c>
      <c r="AT101" s="4">
        <v>1673</v>
      </c>
      <c r="AU101" s="4">
        <v>0</v>
      </c>
      <c r="AV101" s="4">
        <v>0</v>
      </c>
      <c r="AW101" s="4">
        <v>0</v>
      </c>
      <c r="AX101" s="39">
        <v>7670845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39">
        <v>0</v>
      </c>
      <c r="BE101" s="39">
        <v>7670845</v>
      </c>
      <c r="BF101" s="4">
        <v>0</v>
      </c>
      <c r="BG101" s="4">
        <v>7659121</v>
      </c>
      <c r="BH101" s="4">
        <v>10005</v>
      </c>
      <c r="BI101" s="4">
        <v>512</v>
      </c>
      <c r="BJ101" s="4">
        <v>0</v>
      </c>
      <c r="BK101" s="4">
        <v>6805944</v>
      </c>
      <c r="BL101" s="4">
        <v>73563</v>
      </c>
      <c r="BM101" s="39">
        <v>14549145</v>
      </c>
      <c r="BN101" s="39">
        <v>-6878300</v>
      </c>
      <c r="BO101" s="4">
        <v>0</v>
      </c>
      <c r="BP101" s="4">
        <v>0</v>
      </c>
      <c r="BQ101" s="4">
        <v>-6878300</v>
      </c>
      <c r="BR101" s="4">
        <v>0</v>
      </c>
      <c r="BS101" s="4">
        <v>0</v>
      </c>
      <c r="BT101" s="39">
        <v>-6878300</v>
      </c>
      <c r="BU101" s="20">
        <f t="shared" si="13"/>
        <v>-0.89668087414098452</v>
      </c>
      <c r="BV101" s="20">
        <f t="shared" si="14"/>
        <v>0</v>
      </c>
      <c r="BW101" s="20">
        <f t="shared" si="15"/>
        <v>-0.89668087414098452</v>
      </c>
      <c r="BX101" s="21">
        <f t="shared" si="24"/>
        <v>0</v>
      </c>
      <c r="BY101" s="21">
        <f t="shared" si="25"/>
        <v>0</v>
      </c>
      <c r="BZ101" s="22" t="e">
        <f t="shared" si="26"/>
        <v>#DIV/0!</v>
      </c>
      <c r="CA101" s="21"/>
      <c r="CB101" s="21" t="str">
        <f t="shared" si="27"/>
        <v>-</v>
      </c>
      <c r="CC101" s="23" t="e">
        <f t="shared" si="28"/>
        <v>#DIV/0!</v>
      </c>
      <c r="CD101" s="22">
        <f t="shared" si="29"/>
        <v>-13413.638671875</v>
      </c>
      <c r="CE101" s="20" t="e">
        <f t="shared" si="30"/>
        <v>#DIV/0!</v>
      </c>
      <c r="CF101" s="20" t="e">
        <f t="shared" si="31"/>
        <v>#DIV/0!</v>
      </c>
    </row>
    <row r="102" spans="1:84" ht="31.5">
      <c r="A102" s="1">
        <v>16533</v>
      </c>
      <c r="B102" s="1" t="s">
        <v>186</v>
      </c>
      <c r="C102" s="1" t="s">
        <v>94</v>
      </c>
      <c r="D102" s="1">
        <v>14288</v>
      </c>
      <c r="E102" s="1">
        <v>2025</v>
      </c>
      <c r="F102" s="1" t="s">
        <v>119</v>
      </c>
      <c r="G102" s="1">
        <v>5</v>
      </c>
      <c r="H102" s="1">
        <v>12</v>
      </c>
      <c r="I102" s="1" t="s">
        <v>120</v>
      </c>
      <c r="J102" s="6">
        <f t="shared" si="12"/>
        <v>365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39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39">
        <v>0</v>
      </c>
      <c r="Z102" s="2">
        <v>0</v>
      </c>
      <c r="AA102" s="39">
        <v>0</v>
      </c>
      <c r="AB102" s="39">
        <v>0</v>
      </c>
      <c r="AC102" s="2">
        <v>0</v>
      </c>
      <c r="AD102" s="2">
        <v>0</v>
      </c>
      <c r="AE102" s="2">
        <v>0</v>
      </c>
      <c r="AF102" s="2">
        <v>0</v>
      </c>
      <c r="AG102" s="39">
        <v>0</v>
      </c>
      <c r="AH102" s="2">
        <v>0</v>
      </c>
      <c r="AI102" s="2">
        <v>0</v>
      </c>
      <c r="AJ102" s="2">
        <v>0</v>
      </c>
      <c r="AK102" s="39">
        <v>0</v>
      </c>
      <c r="AL102" s="39">
        <v>0</v>
      </c>
      <c r="AM102" s="2">
        <v>0</v>
      </c>
      <c r="AN102" s="2">
        <v>0</v>
      </c>
      <c r="AO102" s="2">
        <v>0</v>
      </c>
      <c r="AP102" s="39">
        <v>0</v>
      </c>
      <c r="AQ102" s="39">
        <v>0</v>
      </c>
      <c r="AR102" s="2">
        <v>55796111</v>
      </c>
      <c r="AS102" s="2">
        <v>10994088</v>
      </c>
      <c r="AT102" s="2">
        <v>20216576</v>
      </c>
      <c r="AU102" s="2">
        <v>0</v>
      </c>
      <c r="AV102" s="2">
        <v>0</v>
      </c>
      <c r="AW102" s="2">
        <v>0</v>
      </c>
      <c r="AX102" s="39">
        <v>87006775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39">
        <v>0</v>
      </c>
      <c r="BE102" s="39">
        <v>87006775</v>
      </c>
      <c r="BF102" s="2">
        <v>82570601</v>
      </c>
      <c r="BG102" s="2">
        <v>1589376</v>
      </c>
      <c r="BH102" s="2">
        <v>1527020</v>
      </c>
      <c r="BI102" s="2">
        <v>2384</v>
      </c>
      <c r="BJ102" s="2">
        <v>0</v>
      </c>
      <c r="BK102" s="2">
        <v>23073550</v>
      </c>
      <c r="BL102" s="2">
        <v>3498827</v>
      </c>
      <c r="BM102" s="39">
        <v>112261758</v>
      </c>
      <c r="BN102" s="39">
        <v>-25254983</v>
      </c>
      <c r="BO102" s="2">
        <v>0</v>
      </c>
      <c r="BP102" s="2">
        <v>-1833891</v>
      </c>
      <c r="BQ102" s="2">
        <v>-27088874</v>
      </c>
      <c r="BR102" s="2">
        <v>0</v>
      </c>
      <c r="BS102" s="2">
        <v>0</v>
      </c>
      <c r="BT102" s="39">
        <v>-27088874</v>
      </c>
      <c r="BU102" s="24">
        <f t="shared" si="13"/>
        <v>-0.29026455698421189</v>
      </c>
      <c r="BV102" s="24">
        <f t="shared" si="14"/>
        <v>0</v>
      </c>
      <c r="BW102" s="24">
        <f t="shared" si="15"/>
        <v>-0.29026455698421189</v>
      </c>
      <c r="BX102" s="21">
        <f t="shared" si="24"/>
        <v>0</v>
      </c>
      <c r="BY102" s="21">
        <f t="shared" si="25"/>
        <v>0</v>
      </c>
      <c r="BZ102" s="22" t="e">
        <f t="shared" si="26"/>
        <v>#DIV/0!</v>
      </c>
      <c r="CA102" s="21"/>
      <c r="CB102" s="21" t="str">
        <f t="shared" si="27"/>
        <v>-</v>
      </c>
      <c r="CC102" s="23" t="e">
        <f t="shared" si="28"/>
        <v>#DIV/0!</v>
      </c>
      <c r="CD102" s="22">
        <f t="shared" si="29"/>
        <v>-9952.0046140939594</v>
      </c>
      <c r="CE102" s="20" t="e">
        <f t="shared" si="30"/>
        <v>#DIV/0!</v>
      </c>
      <c r="CF102" s="20" t="e">
        <f t="shared" si="31"/>
        <v>#DIV/0!</v>
      </c>
    </row>
    <row r="103" spans="1:84" ht="31.5">
      <c r="A103" s="3">
        <v>127</v>
      </c>
      <c r="B103" s="3" t="s">
        <v>187</v>
      </c>
      <c r="C103" s="3" t="s">
        <v>85</v>
      </c>
      <c r="D103" s="3">
        <v>3888</v>
      </c>
      <c r="E103" s="3">
        <v>2025</v>
      </c>
      <c r="F103" s="3" t="s">
        <v>164</v>
      </c>
      <c r="G103" s="3">
        <v>5</v>
      </c>
      <c r="H103" s="3">
        <v>12</v>
      </c>
      <c r="I103" s="3" t="s">
        <v>165</v>
      </c>
      <c r="J103" s="6">
        <f t="shared" si="12"/>
        <v>365</v>
      </c>
      <c r="K103" s="4">
        <v>0</v>
      </c>
      <c r="L103" s="4">
        <v>0</v>
      </c>
      <c r="M103" s="4">
        <v>0</v>
      </c>
      <c r="N103" s="4">
        <v>54700000</v>
      </c>
      <c r="O103" s="4">
        <v>0</v>
      </c>
      <c r="P103" s="4">
        <v>0</v>
      </c>
      <c r="Q103" s="4">
        <v>24700000</v>
      </c>
      <c r="R103" s="39">
        <v>79400000</v>
      </c>
      <c r="S103" s="4">
        <v>0</v>
      </c>
      <c r="T103" s="4">
        <v>0</v>
      </c>
      <c r="U103" s="4">
        <v>0</v>
      </c>
      <c r="V103" s="4">
        <v>2800000</v>
      </c>
      <c r="W103" s="4">
        <v>429100000</v>
      </c>
      <c r="X103" s="4">
        <v>170800000</v>
      </c>
      <c r="Y103" s="39">
        <v>258300000</v>
      </c>
      <c r="Z103" s="4">
        <v>12500000</v>
      </c>
      <c r="AA103" s="39">
        <v>273600000</v>
      </c>
      <c r="AB103" s="39">
        <v>353000000</v>
      </c>
      <c r="AC103" s="4">
        <v>0</v>
      </c>
      <c r="AD103" s="4">
        <v>0</v>
      </c>
      <c r="AE103" s="4">
        <v>0</v>
      </c>
      <c r="AF103" s="4">
        <v>31900000</v>
      </c>
      <c r="AG103" s="39">
        <v>31900000</v>
      </c>
      <c r="AH103" s="4">
        <v>0</v>
      </c>
      <c r="AI103" s="4">
        <v>82700000</v>
      </c>
      <c r="AJ103" s="4">
        <v>3700000</v>
      </c>
      <c r="AK103" s="39">
        <v>86400000</v>
      </c>
      <c r="AL103" s="39">
        <v>118300000</v>
      </c>
      <c r="AM103" s="4">
        <v>234700000</v>
      </c>
      <c r="AN103" s="4">
        <v>0</v>
      </c>
      <c r="AO103" s="4">
        <v>0</v>
      </c>
      <c r="AP103" s="39">
        <v>234700000</v>
      </c>
      <c r="AQ103" s="39">
        <v>353000000</v>
      </c>
      <c r="AR103" s="4">
        <v>441800000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39">
        <v>441800000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39">
        <v>0</v>
      </c>
      <c r="BE103" s="39">
        <v>441800000</v>
      </c>
      <c r="BF103" s="4">
        <v>173000000</v>
      </c>
      <c r="BG103" s="4">
        <v>0</v>
      </c>
      <c r="BH103" s="4">
        <v>15500000</v>
      </c>
      <c r="BI103" s="4">
        <v>200000</v>
      </c>
      <c r="BJ103" s="4">
        <v>0</v>
      </c>
      <c r="BK103" s="4">
        <v>249000000</v>
      </c>
      <c r="BL103" s="4">
        <v>0</v>
      </c>
      <c r="BM103" s="39">
        <v>437700000</v>
      </c>
      <c r="BN103" s="39">
        <v>4100000</v>
      </c>
      <c r="BO103" s="4">
        <v>0</v>
      </c>
      <c r="BP103" s="4">
        <v>0</v>
      </c>
      <c r="BQ103" s="4">
        <v>4100000</v>
      </c>
      <c r="BR103" s="4">
        <v>0</v>
      </c>
      <c r="BS103" s="4">
        <v>0</v>
      </c>
      <c r="BT103" s="39">
        <v>4100000</v>
      </c>
      <c r="BU103" s="20">
        <f t="shared" si="13"/>
        <v>9.2802172928927121E-3</v>
      </c>
      <c r="BV103" s="20">
        <f t="shared" si="14"/>
        <v>0</v>
      </c>
      <c r="BW103" s="20">
        <f t="shared" si="15"/>
        <v>9.2802172928927121E-3</v>
      </c>
      <c r="BX103" s="21">
        <f t="shared" si="24"/>
        <v>45.191263014938883</v>
      </c>
      <c r="BY103" s="21">
        <f t="shared" si="25"/>
        <v>27.591232227488153</v>
      </c>
      <c r="BZ103" s="22">
        <f t="shared" si="26"/>
        <v>2.4890282131661441</v>
      </c>
      <c r="CA103" s="21"/>
      <c r="CB103" s="21">
        <f t="shared" si="27"/>
        <v>11.019354838709678</v>
      </c>
      <c r="CC103" s="23">
        <f t="shared" si="28"/>
        <v>0.61442006269592475</v>
      </c>
      <c r="CD103" s="22">
        <f t="shared" si="29"/>
        <v>99</v>
      </c>
      <c r="CE103" s="20">
        <f t="shared" si="30"/>
        <v>0.6648725212464589</v>
      </c>
      <c r="CF103" s="20">
        <f t="shared" si="31"/>
        <v>0</v>
      </c>
    </row>
    <row r="104" spans="1:84" ht="31.5">
      <c r="A104" s="1">
        <v>14427</v>
      </c>
      <c r="B104" s="1" t="s">
        <v>188</v>
      </c>
      <c r="C104" s="1" t="s">
        <v>94</v>
      </c>
      <c r="D104" s="1">
        <v>3888</v>
      </c>
      <c r="E104" s="1">
        <v>2025</v>
      </c>
      <c r="F104" s="1" t="s">
        <v>164</v>
      </c>
      <c r="G104" s="1">
        <v>5</v>
      </c>
      <c r="H104" s="1">
        <v>12</v>
      </c>
      <c r="I104" s="1" t="s">
        <v>165</v>
      </c>
      <c r="J104" s="6">
        <f t="shared" si="12"/>
        <v>365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39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39">
        <v>0</v>
      </c>
      <c r="Z104" s="2">
        <v>0</v>
      </c>
      <c r="AA104" s="39">
        <v>0</v>
      </c>
      <c r="AB104" s="39">
        <v>0</v>
      </c>
      <c r="AC104" s="2">
        <v>0</v>
      </c>
      <c r="AD104" s="2">
        <v>0</v>
      </c>
      <c r="AE104" s="2">
        <v>0</v>
      </c>
      <c r="AF104" s="2">
        <v>0</v>
      </c>
      <c r="AG104" s="39">
        <v>0</v>
      </c>
      <c r="AH104" s="2">
        <v>0</v>
      </c>
      <c r="AI104" s="2">
        <v>0</v>
      </c>
      <c r="AJ104" s="2">
        <v>0</v>
      </c>
      <c r="AK104" s="39">
        <v>0</v>
      </c>
      <c r="AL104" s="39">
        <v>0</v>
      </c>
      <c r="AM104" s="2">
        <v>0</v>
      </c>
      <c r="AN104" s="2">
        <v>0</v>
      </c>
      <c r="AO104" s="2">
        <v>0</v>
      </c>
      <c r="AP104" s="39">
        <v>0</v>
      </c>
      <c r="AQ104" s="39">
        <v>0</v>
      </c>
      <c r="AR104" s="2">
        <v>36500000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39">
        <v>36500000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39">
        <v>0</v>
      </c>
      <c r="BE104" s="39">
        <v>36500000</v>
      </c>
      <c r="BF104" s="2">
        <v>40200000</v>
      </c>
      <c r="BG104" s="2">
        <v>0</v>
      </c>
      <c r="BH104" s="2">
        <v>400000</v>
      </c>
      <c r="BI104" s="2">
        <v>100000</v>
      </c>
      <c r="BJ104" s="2">
        <v>0</v>
      </c>
      <c r="BK104" s="2">
        <v>8000000</v>
      </c>
      <c r="BL104" s="2">
        <v>0</v>
      </c>
      <c r="BM104" s="39">
        <v>48700000</v>
      </c>
      <c r="BN104" s="39">
        <v>-12200000</v>
      </c>
      <c r="BO104" s="2">
        <v>0</v>
      </c>
      <c r="BP104" s="2">
        <v>0</v>
      </c>
      <c r="BQ104" s="2">
        <v>-12200000</v>
      </c>
      <c r="BR104" s="2">
        <v>0</v>
      </c>
      <c r="BS104" s="2">
        <v>0</v>
      </c>
      <c r="BT104" s="39">
        <v>-12200000</v>
      </c>
      <c r="BU104" s="24">
        <f t="shared" si="13"/>
        <v>-0.33424657534246577</v>
      </c>
      <c r="BV104" s="24">
        <f t="shared" si="14"/>
        <v>0</v>
      </c>
      <c r="BW104" s="24">
        <f t="shared" si="15"/>
        <v>-0.33424657534246577</v>
      </c>
      <c r="BX104" s="21">
        <f t="shared" si="24"/>
        <v>0</v>
      </c>
      <c r="BY104" s="21">
        <f t="shared" si="25"/>
        <v>0</v>
      </c>
      <c r="BZ104" s="22" t="e">
        <f t="shared" si="26"/>
        <v>#DIV/0!</v>
      </c>
      <c r="CA104" s="21"/>
      <c r="CB104" s="21" t="str">
        <f t="shared" si="27"/>
        <v>-</v>
      </c>
      <c r="CC104" s="23" t="e">
        <f t="shared" si="28"/>
        <v>#DIV/0!</v>
      </c>
      <c r="CD104" s="22">
        <f t="shared" si="29"/>
        <v>-117</v>
      </c>
      <c r="CE104" s="20" t="e">
        <f t="shared" si="30"/>
        <v>#DIV/0!</v>
      </c>
      <c r="CF104" s="20" t="e">
        <f t="shared" si="31"/>
        <v>#DIV/0!</v>
      </c>
    </row>
    <row r="105" spans="1:84" ht="31.5">
      <c r="A105" s="1">
        <v>11915</v>
      </c>
      <c r="B105" s="1" t="s">
        <v>189</v>
      </c>
      <c r="C105" s="1" t="s">
        <v>94</v>
      </c>
      <c r="D105" s="1">
        <v>16665</v>
      </c>
      <c r="E105" s="1">
        <v>2025</v>
      </c>
      <c r="F105" s="1" t="s">
        <v>86</v>
      </c>
      <c r="G105" s="1">
        <v>5</v>
      </c>
      <c r="H105" s="1">
        <v>12</v>
      </c>
      <c r="I105" s="1" t="s">
        <v>87</v>
      </c>
      <c r="J105" s="6">
        <f t="shared" si="12"/>
        <v>365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39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39">
        <v>0</v>
      </c>
      <c r="Z105" s="2">
        <v>0</v>
      </c>
      <c r="AA105" s="39">
        <v>0</v>
      </c>
      <c r="AB105" s="39">
        <v>0</v>
      </c>
      <c r="AC105" s="2">
        <v>0</v>
      </c>
      <c r="AD105" s="2">
        <v>0</v>
      </c>
      <c r="AE105" s="2">
        <v>0</v>
      </c>
      <c r="AF105" s="2">
        <v>0</v>
      </c>
      <c r="AG105" s="39">
        <v>0</v>
      </c>
      <c r="AH105" s="2">
        <v>0</v>
      </c>
      <c r="AI105" s="2">
        <v>0</v>
      </c>
      <c r="AJ105" s="2">
        <v>0</v>
      </c>
      <c r="AK105" s="39">
        <v>0</v>
      </c>
      <c r="AL105" s="39">
        <v>0</v>
      </c>
      <c r="AM105" s="2">
        <v>0</v>
      </c>
      <c r="AN105" s="2">
        <v>0</v>
      </c>
      <c r="AO105" s="2">
        <v>0</v>
      </c>
      <c r="AP105" s="39">
        <v>0</v>
      </c>
      <c r="AQ105" s="39">
        <v>0</v>
      </c>
      <c r="AR105" s="2">
        <v>11717000</v>
      </c>
      <c r="AS105" s="2">
        <v>0</v>
      </c>
      <c r="AT105" s="2">
        <v>1192000</v>
      </c>
      <c r="AU105" s="2">
        <v>0</v>
      </c>
      <c r="AV105" s="2">
        <v>0</v>
      </c>
      <c r="AW105" s="2">
        <v>0</v>
      </c>
      <c r="AX105" s="39">
        <v>12909000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39">
        <v>0</v>
      </c>
      <c r="BE105" s="39">
        <v>12909000</v>
      </c>
      <c r="BF105" s="2">
        <v>14837000</v>
      </c>
      <c r="BG105" s="2">
        <v>0</v>
      </c>
      <c r="BH105" s="2">
        <v>178000</v>
      </c>
      <c r="BI105" s="2">
        <v>0</v>
      </c>
      <c r="BJ105" s="2">
        <v>0</v>
      </c>
      <c r="BK105" s="2">
        <v>4729000</v>
      </c>
      <c r="BL105" s="2">
        <v>0</v>
      </c>
      <c r="BM105" s="39">
        <v>19744000</v>
      </c>
      <c r="BN105" s="39">
        <v>-6835000</v>
      </c>
      <c r="BO105" s="2">
        <v>0</v>
      </c>
      <c r="BP105" s="2">
        <v>0</v>
      </c>
      <c r="BQ105" s="2">
        <v>-6835000</v>
      </c>
      <c r="BR105" s="2">
        <v>0</v>
      </c>
      <c r="BS105" s="2">
        <v>0</v>
      </c>
      <c r="BT105" s="39">
        <v>-6835000</v>
      </c>
      <c r="BU105" s="20">
        <f t="shared" si="13"/>
        <v>-0.52947555968704008</v>
      </c>
      <c r="BV105" s="20">
        <f t="shared" si="14"/>
        <v>0</v>
      </c>
      <c r="BW105" s="20">
        <f t="shared" si="15"/>
        <v>-0.52947555968704008</v>
      </c>
      <c r="BX105" s="21">
        <f t="shared" si="24"/>
        <v>0</v>
      </c>
      <c r="BY105" s="21">
        <f t="shared" si="25"/>
        <v>0</v>
      </c>
      <c r="BZ105" s="22" t="e">
        <f t="shared" si="26"/>
        <v>#DIV/0!</v>
      </c>
      <c r="CA105" s="21"/>
      <c r="CB105" s="21" t="str">
        <f t="shared" si="27"/>
        <v>-</v>
      </c>
      <c r="CC105" s="23" t="e">
        <f t="shared" si="28"/>
        <v>#DIV/0!</v>
      </c>
      <c r="CD105" s="22" t="e">
        <f t="shared" si="29"/>
        <v>#DIV/0!</v>
      </c>
      <c r="CE105" s="20" t="e">
        <f t="shared" si="30"/>
        <v>#DIV/0!</v>
      </c>
      <c r="CF105" s="20" t="e">
        <f t="shared" si="31"/>
        <v>#DIV/0!</v>
      </c>
    </row>
    <row r="106" spans="1:84" ht="31.5">
      <c r="A106" s="3">
        <v>13158</v>
      </c>
      <c r="B106" s="3" t="s">
        <v>190</v>
      </c>
      <c r="C106" s="3" t="s">
        <v>91</v>
      </c>
      <c r="D106" s="3">
        <v>13158</v>
      </c>
      <c r="E106" s="3">
        <v>2025</v>
      </c>
      <c r="F106" s="3" t="s">
        <v>164</v>
      </c>
      <c r="G106" s="3">
        <v>5</v>
      </c>
      <c r="H106" s="3">
        <v>12</v>
      </c>
      <c r="I106" s="3" t="s">
        <v>165</v>
      </c>
      <c r="J106" s="6">
        <f t="shared" si="12"/>
        <v>365</v>
      </c>
      <c r="K106" s="4">
        <v>54597000</v>
      </c>
      <c r="L106" s="4">
        <v>0</v>
      </c>
      <c r="M106" s="4">
        <v>1280367000</v>
      </c>
      <c r="N106" s="4">
        <v>35313000</v>
      </c>
      <c r="O106" s="4">
        <v>212968000</v>
      </c>
      <c r="P106" s="4">
        <v>0</v>
      </c>
      <c r="Q106" s="4">
        <v>11625778000</v>
      </c>
      <c r="R106" s="39">
        <v>13209023000</v>
      </c>
      <c r="S106" s="4">
        <v>0</v>
      </c>
      <c r="T106" s="4">
        <v>0</v>
      </c>
      <c r="U106" s="4">
        <v>0</v>
      </c>
      <c r="V106" s="4">
        <v>0</v>
      </c>
      <c r="W106" s="4">
        <v>825217000</v>
      </c>
      <c r="X106" s="4">
        <v>0</v>
      </c>
      <c r="Y106" s="39">
        <v>825217000</v>
      </c>
      <c r="Z106" s="4">
        <v>0</v>
      </c>
      <c r="AA106" s="39">
        <v>825217000</v>
      </c>
      <c r="AB106" s="39">
        <v>14034240000</v>
      </c>
      <c r="AC106" s="4">
        <v>0</v>
      </c>
      <c r="AD106" s="4">
        <v>0</v>
      </c>
      <c r="AE106" s="4">
        <v>0</v>
      </c>
      <c r="AF106" s="4">
        <v>1569722000</v>
      </c>
      <c r="AG106" s="39">
        <v>1569722000</v>
      </c>
      <c r="AH106" s="4">
        <v>0</v>
      </c>
      <c r="AI106" s="4">
        <v>0</v>
      </c>
      <c r="AJ106" s="4">
        <v>0</v>
      </c>
      <c r="AK106" s="39">
        <v>0</v>
      </c>
      <c r="AL106" s="39">
        <v>1569722000</v>
      </c>
      <c r="AM106" s="4">
        <v>10893514000</v>
      </c>
      <c r="AN106" s="4">
        <v>1571004000</v>
      </c>
      <c r="AO106" s="4">
        <v>0</v>
      </c>
      <c r="AP106" s="39">
        <v>12464518000</v>
      </c>
      <c r="AQ106" s="39">
        <v>14034240000</v>
      </c>
      <c r="AR106" s="4">
        <v>196616000</v>
      </c>
      <c r="AS106" s="4">
        <v>0</v>
      </c>
      <c r="AT106" s="4">
        <v>756551000</v>
      </c>
      <c r="AU106" s="4">
        <v>0</v>
      </c>
      <c r="AV106" s="4">
        <v>0</v>
      </c>
      <c r="AW106" s="4">
        <v>0</v>
      </c>
      <c r="AX106" s="39">
        <v>953167000</v>
      </c>
      <c r="AY106" s="4">
        <v>690354000</v>
      </c>
      <c r="AZ106" s="4">
        <v>0</v>
      </c>
      <c r="BA106" s="4"/>
      <c r="BB106" s="4">
        <v>704929000</v>
      </c>
      <c r="BC106" s="4">
        <v>0</v>
      </c>
      <c r="BD106" s="39">
        <v>1395283000</v>
      </c>
      <c r="BE106" s="39">
        <v>2348450000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1242739000</v>
      </c>
      <c r="BL106" s="4">
        <v>0</v>
      </c>
      <c r="BM106" s="39">
        <v>1242739000</v>
      </c>
      <c r="BN106" s="39">
        <v>1105711000</v>
      </c>
      <c r="BO106" s="4">
        <v>0</v>
      </c>
      <c r="BP106" s="4">
        <v>0</v>
      </c>
      <c r="BQ106" s="4">
        <v>1105711000</v>
      </c>
      <c r="BR106" s="4">
        <v>-14922000</v>
      </c>
      <c r="BS106" s="4">
        <v>0</v>
      </c>
      <c r="BT106" s="39">
        <v>1090789000</v>
      </c>
      <c r="BU106" s="24">
        <f t="shared" si="13"/>
        <v>-0.12330345547062957</v>
      </c>
      <c r="BV106" s="24">
        <f t="shared" si="14"/>
        <v>0.59412931933828694</v>
      </c>
      <c r="BW106" s="24">
        <f t="shared" si="15"/>
        <v>0.4708258638676574</v>
      </c>
      <c r="BX106" s="21">
        <f t="shared" si="24"/>
        <v>65.555422752980434</v>
      </c>
      <c r="BY106" s="21">
        <f t="shared" si="25"/>
        <v>461.0368951163519</v>
      </c>
      <c r="BZ106" s="22">
        <f t="shared" si="26"/>
        <v>8.414880469280547</v>
      </c>
      <c r="CA106" s="21">
        <v>127</v>
      </c>
      <c r="CB106" s="21" t="str">
        <f t="shared" si="27"/>
        <v>-</v>
      </c>
      <c r="CC106" s="23">
        <f t="shared" si="28"/>
        <v>0.70439925031311279</v>
      </c>
      <c r="CD106" s="22" t="e">
        <f t="shared" si="29"/>
        <v>#DIV/0!</v>
      </c>
      <c r="CE106" s="20">
        <f t="shared" si="30"/>
        <v>0.77620975556923644</v>
      </c>
      <c r="CF106" s="20">
        <f t="shared" si="31"/>
        <v>0</v>
      </c>
    </row>
    <row r="107" spans="1:84" ht="31.5">
      <c r="A107" s="3">
        <v>6963</v>
      </c>
      <c r="B107" s="3" t="s">
        <v>191</v>
      </c>
      <c r="C107" s="3" t="s">
        <v>85</v>
      </c>
      <c r="D107" s="3">
        <v>13158</v>
      </c>
      <c r="E107" s="3">
        <v>2025</v>
      </c>
      <c r="F107" s="3" t="s">
        <v>164</v>
      </c>
      <c r="G107" s="3">
        <v>5</v>
      </c>
      <c r="H107" s="3">
        <v>12</v>
      </c>
      <c r="I107" s="3" t="s">
        <v>165</v>
      </c>
      <c r="J107" s="6">
        <f t="shared" si="12"/>
        <v>365</v>
      </c>
      <c r="K107" s="4">
        <v>133256</v>
      </c>
      <c r="L107" s="4">
        <v>0</v>
      </c>
      <c r="M107" s="4">
        <v>0</v>
      </c>
      <c r="N107" s="4">
        <v>1409833</v>
      </c>
      <c r="O107" s="4">
        <v>72000</v>
      </c>
      <c r="P107" s="4">
        <v>0</v>
      </c>
      <c r="Q107" s="4">
        <v>771006</v>
      </c>
      <c r="R107" s="39">
        <v>2386095</v>
      </c>
      <c r="S107" s="4">
        <v>0</v>
      </c>
      <c r="T107" s="4">
        <v>0</v>
      </c>
      <c r="U107" s="4">
        <v>0</v>
      </c>
      <c r="V107" s="4">
        <v>0</v>
      </c>
      <c r="W107" s="4">
        <v>120804796</v>
      </c>
      <c r="X107" s="4">
        <v>84919765</v>
      </c>
      <c r="Y107" s="39">
        <v>37594000</v>
      </c>
      <c r="Z107" s="4">
        <v>0</v>
      </c>
      <c r="AA107" s="39">
        <v>37594000</v>
      </c>
      <c r="AB107" s="39">
        <v>39980095</v>
      </c>
      <c r="AC107" s="4">
        <v>0</v>
      </c>
      <c r="AD107" s="4">
        <v>0</v>
      </c>
      <c r="AE107" s="4">
        <v>0</v>
      </c>
      <c r="AF107" s="4">
        <v>5749000</v>
      </c>
      <c r="AG107" s="39">
        <v>5749000</v>
      </c>
      <c r="AH107" s="4">
        <v>0</v>
      </c>
      <c r="AI107" s="4">
        <v>0</v>
      </c>
      <c r="AJ107" s="4">
        <v>0</v>
      </c>
      <c r="AK107" s="39">
        <v>0</v>
      </c>
      <c r="AL107" s="39">
        <v>5749000</v>
      </c>
      <c r="AM107" s="4">
        <v>34231000</v>
      </c>
      <c r="AN107" s="4">
        <v>0</v>
      </c>
      <c r="AO107" s="4">
        <v>0</v>
      </c>
      <c r="AP107" s="39">
        <v>34231000</v>
      </c>
      <c r="AQ107" s="39">
        <v>39980000</v>
      </c>
      <c r="AR107" s="4">
        <v>6843405</v>
      </c>
      <c r="AS107" s="4">
        <v>0</v>
      </c>
      <c r="AT107" s="4">
        <v>9222833</v>
      </c>
      <c r="AU107" s="4">
        <v>0</v>
      </c>
      <c r="AV107" s="4">
        <v>0</v>
      </c>
      <c r="AW107" s="4">
        <v>0</v>
      </c>
      <c r="AX107" s="39">
        <v>16066238</v>
      </c>
      <c r="AY107" s="4">
        <v>0</v>
      </c>
      <c r="AZ107" s="4">
        <v>0</v>
      </c>
      <c r="BA107" s="4"/>
      <c r="BB107" s="4">
        <v>25413000</v>
      </c>
      <c r="BC107" s="4">
        <v>0</v>
      </c>
      <c r="BD107" s="39">
        <v>25413000</v>
      </c>
      <c r="BE107" s="39">
        <v>41479238</v>
      </c>
      <c r="BF107" s="4">
        <v>20066500</v>
      </c>
      <c r="BG107" s="4">
        <v>0</v>
      </c>
      <c r="BH107" s="4">
        <v>3320709</v>
      </c>
      <c r="BI107" s="4">
        <v>0</v>
      </c>
      <c r="BJ107" s="4">
        <v>0</v>
      </c>
      <c r="BK107" s="4">
        <v>21337551</v>
      </c>
      <c r="BL107" s="4">
        <v>0</v>
      </c>
      <c r="BM107" s="39">
        <v>44724760</v>
      </c>
      <c r="BN107" s="39">
        <v>-3245522</v>
      </c>
      <c r="BO107" s="4">
        <v>0</v>
      </c>
      <c r="BP107" s="4">
        <v>0</v>
      </c>
      <c r="BQ107" s="4">
        <v>-3245522</v>
      </c>
      <c r="BR107" s="4">
        <v>0</v>
      </c>
      <c r="BS107" s="4">
        <v>0</v>
      </c>
      <c r="BT107" s="39">
        <v>-3245522</v>
      </c>
      <c r="BU107" s="20">
        <f t="shared" si="13"/>
        <v>-0.69091245118823064</v>
      </c>
      <c r="BV107" s="20">
        <f t="shared" si="14"/>
        <v>0.61266795691859144</v>
      </c>
      <c r="BW107" s="20">
        <f t="shared" si="15"/>
        <v>-7.8244494269639184E-2</v>
      </c>
      <c r="BX107" s="21">
        <f t="shared" si="24"/>
        <v>75.194883979539426</v>
      </c>
      <c r="BY107" s="21">
        <f t="shared" si="25"/>
        <v>50.680668903629744</v>
      </c>
      <c r="BZ107" s="22">
        <f t="shared" si="26"/>
        <v>0.41504522525656634</v>
      </c>
      <c r="CA107" s="21"/>
      <c r="CB107" s="21">
        <f t="shared" si="27"/>
        <v>25.572781294597029</v>
      </c>
      <c r="CC107" s="23">
        <f t="shared" si="28"/>
        <v>1.3078274482518699E-2</v>
      </c>
      <c r="CD107" s="22" t="e">
        <f t="shared" si="29"/>
        <v>#DIV/0!</v>
      </c>
      <c r="CE107" s="20">
        <f t="shared" si="30"/>
        <v>0.85620106705599375</v>
      </c>
      <c r="CF107" s="20">
        <f t="shared" si="31"/>
        <v>0</v>
      </c>
    </row>
    <row r="108" spans="1:84" ht="31.5">
      <c r="A108" s="1">
        <v>11718</v>
      </c>
      <c r="B108" s="1" t="s">
        <v>192</v>
      </c>
      <c r="C108" s="1" t="s">
        <v>85</v>
      </c>
      <c r="D108" s="1">
        <v>13158</v>
      </c>
      <c r="E108" s="1">
        <v>2025</v>
      </c>
      <c r="F108" s="1" t="s">
        <v>164</v>
      </c>
      <c r="G108" s="1">
        <v>5</v>
      </c>
      <c r="H108" s="1">
        <v>12</v>
      </c>
      <c r="I108" s="1" t="s">
        <v>165</v>
      </c>
      <c r="J108" s="6">
        <f t="shared" si="12"/>
        <v>365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39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39">
        <v>0</v>
      </c>
      <c r="Z108" s="2">
        <v>0</v>
      </c>
      <c r="AA108" s="39">
        <v>0</v>
      </c>
      <c r="AB108" s="39">
        <v>0</v>
      </c>
      <c r="AC108" s="2">
        <v>0</v>
      </c>
      <c r="AD108" s="2">
        <v>0</v>
      </c>
      <c r="AE108" s="2">
        <v>0</v>
      </c>
      <c r="AF108" s="2">
        <v>0</v>
      </c>
      <c r="AG108" s="39">
        <v>0</v>
      </c>
      <c r="AH108" s="2">
        <v>0</v>
      </c>
      <c r="AI108" s="2">
        <v>0</v>
      </c>
      <c r="AJ108" s="2">
        <v>0</v>
      </c>
      <c r="AK108" s="39">
        <v>0</v>
      </c>
      <c r="AL108" s="39">
        <v>0</v>
      </c>
      <c r="AM108" s="2">
        <v>0</v>
      </c>
      <c r="AN108" s="2">
        <v>0</v>
      </c>
      <c r="AO108" s="2">
        <v>0</v>
      </c>
      <c r="AP108" s="39">
        <v>0</v>
      </c>
      <c r="AQ108" s="39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39">
        <v>0</v>
      </c>
      <c r="AY108" s="2">
        <v>0</v>
      </c>
      <c r="AZ108" s="2">
        <v>0</v>
      </c>
      <c r="BA108" s="2"/>
      <c r="BB108" s="2">
        <v>0</v>
      </c>
      <c r="BC108" s="2">
        <v>0</v>
      </c>
      <c r="BD108" s="39">
        <v>0</v>
      </c>
      <c r="BE108" s="39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39">
        <v>0</v>
      </c>
      <c r="BN108" s="39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39">
        <v>0</v>
      </c>
      <c r="BU108" s="24" t="e">
        <f t="shared" si="13"/>
        <v>#DIV/0!</v>
      </c>
      <c r="BV108" s="24" t="e">
        <f t="shared" si="14"/>
        <v>#DIV/0!</v>
      </c>
      <c r="BW108" s="24" t="e">
        <f t="shared" si="15"/>
        <v>#DIV/0!</v>
      </c>
      <c r="BX108" s="21" t="e">
        <f t="shared" si="24"/>
        <v>#DIV/0!</v>
      </c>
      <c r="BY108" s="21" t="e">
        <f t="shared" si="25"/>
        <v>#DIV/0!</v>
      </c>
      <c r="BZ108" s="22" t="e">
        <f t="shared" si="26"/>
        <v>#DIV/0!</v>
      </c>
      <c r="CA108" s="21"/>
      <c r="CB108" s="21" t="str">
        <f t="shared" si="27"/>
        <v>-</v>
      </c>
      <c r="CC108" s="23" t="e">
        <f t="shared" si="28"/>
        <v>#DIV/0!</v>
      </c>
      <c r="CD108" s="22" t="e">
        <f t="shared" si="29"/>
        <v>#DIV/0!</v>
      </c>
      <c r="CE108" s="20" t="e">
        <f t="shared" si="30"/>
        <v>#DIV/0!</v>
      </c>
      <c r="CF108" s="20" t="e">
        <f t="shared" si="31"/>
        <v>#DIV/0!</v>
      </c>
    </row>
    <row r="109" spans="1:84" ht="31.5">
      <c r="A109" s="3">
        <v>25</v>
      </c>
      <c r="B109" s="3" t="s">
        <v>193</v>
      </c>
      <c r="C109" s="3" t="s">
        <v>85</v>
      </c>
      <c r="D109" s="3">
        <v>9991</v>
      </c>
      <c r="E109" s="3">
        <v>2025</v>
      </c>
      <c r="F109" s="3" t="s">
        <v>86</v>
      </c>
      <c r="G109" s="3">
        <v>5</v>
      </c>
      <c r="H109" s="3">
        <v>12</v>
      </c>
      <c r="I109" s="3" t="s">
        <v>87</v>
      </c>
      <c r="J109" s="6">
        <f t="shared" si="12"/>
        <v>365</v>
      </c>
      <c r="K109" s="4">
        <v>46577918</v>
      </c>
      <c r="L109" s="4">
        <v>0</v>
      </c>
      <c r="M109" s="4">
        <v>0</v>
      </c>
      <c r="N109" s="4">
        <v>31827405</v>
      </c>
      <c r="O109" s="4">
        <v>0</v>
      </c>
      <c r="P109" s="4">
        <v>23020675</v>
      </c>
      <c r="Q109" s="4">
        <v>28357380</v>
      </c>
      <c r="R109" s="39">
        <v>129783378</v>
      </c>
      <c r="S109" s="4">
        <v>102637934</v>
      </c>
      <c r="T109" s="4">
        <v>0</v>
      </c>
      <c r="U109" s="4">
        <v>0</v>
      </c>
      <c r="V109" s="4">
        <v>0</v>
      </c>
      <c r="W109" s="4">
        <v>381491632</v>
      </c>
      <c r="X109" s="4">
        <v>183067329</v>
      </c>
      <c r="Y109" s="39">
        <v>198424303</v>
      </c>
      <c r="Z109" s="4">
        <v>43866879</v>
      </c>
      <c r="AA109" s="39">
        <v>344929116</v>
      </c>
      <c r="AB109" s="39">
        <v>474712494</v>
      </c>
      <c r="AC109" s="4">
        <v>8273641</v>
      </c>
      <c r="AD109" s="4">
        <v>30293806</v>
      </c>
      <c r="AE109" s="4">
        <v>0</v>
      </c>
      <c r="AF109" s="4">
        <v>91454728</v>
      </c>
      <c r="AG109" s="39">
        <v>130022175</v>
      </c>
      <c r="AH109" s="4">
        <v>92285254</v>
      </c>
      <c r="AI109" s="4">
        <v>0</v>
      </c>
      <c r="AJ109" s="4">
        <v>13061480</v>
      </c>
      <c r="AK109" s="39">
        <v>105346734</v>
      </c>
      <c r="AL109" s="39">
        <v>235368909</v>
      </c>
      <c r="AM109" s="4">
        <v>228258441</v>
      </c>
      <c r="AN109" s="4">
        <v>0</v>
      </c>
      <c r="AO109" s="4">
        <v>11085144</v>
      </c>
      <c r="AP109" s="39">
        <v>239343585</v>
      </c>
      <c r="AQ109" s="39">
        <v>474712494</v>
      </c>
      <c r="AR109" s="4">
        <v>314506119</v>
      </c>
      <c r="AS109" s="4">
        <v>36947915</v>
      </c>
      <c r="AT109" s="4">
        <v>105760779</v>
      </c>
      <c r="AU109" s="4">
        <v>2594519</v>
      </c>
      <c r="AV109" s="4">
        <v>0</v>
      </c>
      <c r="AW109" s="4">
        <v>489624</v>
      </c>
      <c r="AX109" s="39">
        <v>460298956</v>
      </c>
      <c r="AY109" s="4">
        <v>4116016</v>
      </c>
      <c r="AZ109" s="4">
        <v>0</v>
      </c>
      <c r="BA109" s="4">
        <v>0</v>
      </c>
      <c r="BB109" s="4">
        <v>7919805</v>
      </c>
      <c r="BC109" s="4">
        <v>33660072</v>
      </c>
      <c r="BD109" s="39">
        <v>45695893</v>
      </c>
      <c r="BE109" s="39">
        <v>505994849</v>
      </c>
      <c r="BF109" s="4">
        <v>260961969</v>
      </c>
      <c r="BG109" s="4">
        <v>0</v>
      </c>
      <c r="BH109" s="4">
        <v>17760549</v>
      </c>
      <c r="BI109" s="4">
        <v>3511171</v>
      </c>
      <c r="BJ109" s="4">
        <v>18032292</v>
      </c>
      <c r="BK109" s="4">
        <v>204746066</v>
      </c>
      <c r="BL109" s="4">
        <v>0</v>
      </c>
      <c r="BM109" s="39">
        <v>505012047</v>
      </c>
      <c r="BN109" s="39">
        <v>982802</v>
      </c>
      <c r="BO109" s="4">
        <v>-14899424</v>
      </c>
      <c r="BP109" s="4">
        <v>13851753</v>
      </c>
      <c r="BQ109" s="4">
        <v>-64869</v>
      </c>
      <c r="BR109" s="4">
        <v>13604637</v>
      </c>
      <c r="BS109" s="4">
        <v>0</v>
      </c>
      <c r="BT109" s="39">
        <v>13539768</v>
      </c>
      <c r="BU109" s="20">
        <f t="shared" si="13"/>
        <v>-8.8366692049072618E-2</v>
      </c>
      <c r="BV109" s="20">
        <f t="shared" si="14"/>
        <v>9.0309008264232354E-2</v>
      </c>
      <c r="BW109" s="20">
        <f t="shared" si="15"/>
        <v>1.9423162151597317E-3</v>
      </c>
      <c r="BX109" s="21">
        <f t="shared" si="24"/>
        <v>36.937287140667685</v>
      </c>
      <c r="BY109" s="21">
        <f t="shared" si="25"/>
        <v>75.248749490757262</v>
      </c>
      <c r="BZ109" s="22">
        <f t="shared" si="26"/>
        <v>0.9981634132793118</v>
      </c>
      <c r="CA109" s="21"/>
      <c r="CB109" s="21">
        <f t="shared" si="27"/>
        <v>10.307526473421515</v>
      </c>
      <c r="CC109" s="23">
        <f t="shared" si="28"/>
        <v>8.4312751419566817E-2</v>
      </c>
      <c r="CD109" s="22">
        <f t="shared" si="29"/>
        <v>1.8884070445926502</v>
      </c>
      <c r="CE109" s="20">
        <f t="shared" si="30"/>
        <v>0.48083512417518126</v>
      </c>
      <c r="CF109" s="20">
        <f t="shared" si="31"/>
        <v>0.28790225931600372</v>
      </c>
    </row>
    <row r="110" spans="1:84" ht="31.5">
      <c r="A110" s="1">
        <v>9991</v>
      </c>
      <c r="B110" s="1" t="s">
        <v>194</v>
      </c>
      <c r="C110" s="1" t="s">
        <v>91</v>
      </c>
      <c r="D110" s="1">
        <v>9991</v>
      </c>
      <c r="E110" s="1">
        <v>2025</v>
      </c>
      <c r="F110" s="1" t="s">
        <v>86</v>
      </c>
      <c r="G110" s="1">
        <v>5</v>
      </c>
      <c r="H110" s="1">
        <v>12</v>
      </c>
      <c r="I110" s="1" t="s">
        <v>87</v>
      </c>
      <c r="J110" s="6">
        <f t="shared" si="12"/>
        <v>365</v>
      </c>
      <c r="K110" s="2">
        <v>49106293</v>
      </c>
      <c r="L110" s="2">
        <v>0</v>
      </c>
      <c r="M110" s="2">
        <v>0</v>
      </c>
      <c r="N110" s="2">
        <v>35589135</v>
      </c>
      <c r="O110" s="2">
        <v>0</v>
      </c>
      <c r="P110" s="2">
        <v>25368814</v>
      </c>
      <c r="Q110" s="2">
        <v>34382617</v>
      </c>
      <c r="R110" s="39">
        <v>144446859</v>
      </c>
      <c r="S110" s="2">
        <v>120587387</v>
      </c>
      <c r="T110" s="2">
        <v>0</v>
      </c>
      <c r="U110" s="2">
        <v>0</v>
      </c>
      <c r="V110" s="2">
        <v>0</v>
      </c>
      <c r="W110" s="2">
        <v>402084126</v>
      </c>
      <c r="X110" s="2">
        <v>200010349</v>
      </c>
      <c r="Y110" s="39">
        <v>202073777</v>
      </c>
      <c r="Z110" s="2">
        <v>53666607</v>
      </c>
      <c r="AA110" s="39">
        <v>376327771</v>
      </c>
      <c r="AB110" s="39">
        <v>520774630</v>
      </c>
      <c r="AC110" s="2">
        <v>9184938</v>
      </c>
      <c r="AD110" s="2">
        <v>33642591</v>
      </c>
      <c r="AE110" s="2">
        <v>0</v>
      </c>
      <c r="AF110" s="2">
        <v>104427461</v>
      </c>
      <c r="AG110" s="39">
        <v>147254990</v>
      </c>
      <c r="AH110" s="2">
        <v>94956988</v>
      </c>
      <c r="AI110" s="2">
        <v>0</v>
      </c>
      <c r="AJ110" s="2">
        <v>30744542</v>
      </c>
      <c r="AK110" s="39">
        <v>125701530</v>
      </c>
      <c r="AL110" s="39">
        <v>272956520</v>
      </c>
      <c r="AM110" s="2">
        <v>236732966</v>
      </c>
      <c r="AN110" s="2">
        <v>0</v>
      </c>
      <c r="AO110" s="2">
        <v>11085144</v>
      </c>
      <c r="AP110" s="39">
        <v>247818110</v>
      </c>
      <c r="AQ110" s="39">
        <v>520774630</v>
      </c>
      <c r="AR110" s="2">
        <v>383908807</v>
      </c>
      <c r="AS110" s="2">
        <v>56905181</v>
      </c>
      <c r="AT110" s="2">
        <v>91350976</v>
      </c>
      <c r="AU110" s="2">
        <v>2594545</v>
      </c>
      <c r="AV110" s="2">
        <v>0</v>
      </c>
      <c r="AW110" s="2">
        <v>1233910</v>
      </c>
      <c r="AX110" s="39">
        <v>535993419</v>
      </c>
      <c r="AY110" s="2">
        <v>4116016</v>
      </c>
      <c r="AZ110" s="2">
        <v>-886589</v>
      </c>
      <c r="BA110" s="2">
        <v>0</v>
      </c>
      <c r="BB110" s="2">
        <v>7919805</v>
      </c>
      <c r="BC110" s="2">
        <v>33707926</v>
      </c>
      <c r="BD110" s="39">
        <v>44857158</v>
      </c>
      <c r="BE110" s="39">
        <v>580850577</v>
      </c>
      <c r="BF110" s="2">
        <v>339534331</v>
      </c>
      <c r="BG110" s="2">
        <v>0</v>
      </c>
      <c r="BH110" s="2">
        <v>18450886</v>
      </c>
      <c r="BI110" s="2">
        <v>3511171</v>
      </c>
      <c r="BJ110" s="2">
        <v>18032292</v>
      </c>
      <c r="BK110" s="2">
        <v>213455698</v>
      </c>
      <c r="BL110" s="2">
        <v>0</v>
      </c>
      <c r="BM110" s="39">
        <v>592984378</v>
      </c>
      <c r="BN110" s="39">
        <v>-12133801</v>
      </c>
      <c r="BO110" s="2">
        <v>0</v>
      </c>
      <c r="BP110" s="2">
        <v>10056457</v>
      </c>
      <c r="BQ110" s="2">
        <v>-2077344</v>
      </c>
      <c r="BR110" s="2">
        <v>13604637</v>
      </c>
      <c r="BS110" s="2">
        <v>0</v>
      </c>
      <c r="BT110" s="39">
        <v>11527293</v>
      </c>
      <c r="BU110" s="24">
        <f t="shared" si="13"/>
        <v>-9.8116385274762324E-2</v>
      </c>
      <c r="BV110" s="24">
        <f t="shared" si="14"/>
        <v>7.7226673737125343E-2</v>
      </c>
      <c r="BW110" s="24">
        <f t="shared" si="15"/>
        <v>-2.0889711537636985E-2</v>
      </c>
      <c r="BX110" s="21">
        <f t="shared" si="24"/>
        <v>33.836249750321564</v>
      </c>
      <c r="BY110" s="21">
        <f t="shared" si="25"/>
        <v>72.621549298420518</v>
      </c>
      <c r="BZ110" s="22">
        <f t="shared" si="26"/>
        <v>0.98093014708703585</v>
      </c>
      <c r="CA110" s="21">
        <v>88</v>
      </c>
      <c r="CB110" s="21">
        <f t="shared" si="27"/>
        <v>10.840148760335953</v>
      </c>
      <c r="CC110" s="23">
        <f t="shared" si="28"/>
        <v>2.6080811742514236E-2</v>
      </c>
      <c r="CD110" s="22">
        <f t="shared" si="29"/>
        <v>0.77411559714870126</v>
      </c>
      <c r="CE110" s="20">
        <f t="shared" si="30"/>
        <v>0.45457853044799823</v>
      </c>
      <c r="CF110" s="20">
        <f t="shared" si="31"/>
        <v>0.28628237561876835</v>
      </c>
    </row>
    <row r="111" spans="1:84" ht="31.5">
      <c r="A111" s="40">
        <v>10327</v>
      </c>
      <c r="B111" s="40" t="s">
        <v>195</v>
      </c>
      <c r="C111" s="40" t="s">
        <v>94</v>
      </c>
      <c r="D111" s="40">
        <v>9991</v>
      </c>
      <c r="E111" s="40">
        <v>2025</v>
      </c>
      <c r="F111" s="40" t="s">
        <v>86</v>
      </c>
      <c r="G111" s="40">
        <v>5</v>
      </c>
      <c r="H111" s="40">
        <v>12</v>
      </c>
      <c r="I111" s="40" t="s">
        <v>87</v>
      </c>
      <c r="J111" s="6">
        <f t="shared" si="12"/>
        <v>365</v>
      </c>
      <c r="K111" s="41">
        <v>0</v>
      </c>
      <c r="L111" s="41">
        <v>0</v>
      </c>
      <c r="M111" s="41">
        <v>0</v>
      </c>
      <c r="N111" s="41">
        <v>0</v>
      </c>
      <c r="O111" s="41">
        <v>0</v>
      </c>
      <c r="P111" s="41">
        <v>0</v>
      </c>
      <c r="Q111" s="41">
        <v>0</v>
      </c>
      <c r="R111" s="42">
        <v>0</v>
      </c>
      <c r="S111" s="41">
        <v>0</v>
      </c>
      <c r="T111" s="41">
        <v>0</v>
      </c>
      <c r="U111" s="41">
        <v>0</v>
      </c>
      <c r="V111" s="41">
        <v>0</v>
      </c>
      <c r="W111" s="41">
        <v>0</v>
      </c>
      <c r="X111" s="41">
        <v>0</v>
      </c>
      <c r="Y111" s="42">
        <v>0</v>
      </c>
      <c r="Z111" s="41">
        <v>0</v>
      </c>
      <c r="AA111" s="42">
        <v>0</v>
      </c>
      <c r="AB111" s="42">
        <v>0</v>
      </c>
      <c r="AC111" s="41">
        <v>0</v>
      </c>
      <c r="AD111" s="41">
        <v>0</v>
      </c>
      <c r="AE111" s="41">
        <v>0</v>
      </c>
      <c r="AF111" s="41">
        <v>0</v>
      </c>
      <c r="AG111" s="42">
        <v>0</v>
      </c>
      <c r="AH111" s="41">
        <v>0</v>
      </c>
      <c r="AI111" s="41">
        <v>0</v>
      </c>
      <c r="AJ111" s="41">
        <v>0</v>
      </c>
      <c r="AK111" s="42">
        <v>0</v>
      </c>
      <c r="AL111" s="42">
        <v>0</v>
      </c>
      <c r="AM111" s="41">
        <v>0</v>
      </c>
      <c r="AN111" s="41">
        <v>0</v>
      </c>
      <c r="AO111" s="41">
        <v>0</v>
      </c>
      <c r="AP111" s="42">
        <v>0</v>
      </c>
      <c r="AQ111" s="42">
        <v>0</v>
      </c>
      <c r="AR111" s="41">
        <v>66058061</v>
      </c>
      <c r="AS111" s="41">
        <v>19957266</v>
      </c>
      <c r="AT111" s="41">
        <v>1902848</v>
      </c>
      <c r="AU111" s="41">
        <v>27</v>
      </c>
      <c r="AV111" s="41">
        <v>0</v>
      </c>
      <c r="AW111" s="41">
        <v>0</v>
      </c>
      <c r="AX111" s="42">
        <v>87918202</v>
      </c>
      <c r="AY111" s="41">
        <v>0</v>
      </c>
      <c r="AZ111" s="41">
        <v>0</v>
      </c>
      <c r="BA111" s="41">
        <v>0</v>
      </c>
      <c r="BB111" s="41">
        <v>0</v>
      </c>
      <c r="BC111" s="41">
        <v>0</v>
      </c>
      <c r="BD111" s="42">
        <v>0</v>
      </c>
      <c r="BE111" s="42">
        <v>87918202</v>
      </c>
      <c r="BF111" s="41">
        <v>81504687</v>
      </c>
      <c r="BG111" s="41">
        <v>0</v>
      </c>
      <c r="BH111" s="41">
        <v>617459</v>
      </c>
      <c r="BI111" s="41">
        <v>0</v>
      </c>
      <c r="BJ111" s="41">
        <v>0</v>
      </c>
      <c r="BK111" s="41">
        <v>16971575</v>
      </c>
      <c r="BL111" s="41">
        <v>0</v>
      </c>
      <c r="BM111" s="42">
        <v>99093721</v>
      </c>
      <c r="BN111" s="42">
        <v>-11175519</v>
      </c>
      <c r="BO111" s="41">
        <v>9126894</v>
      </c>
      <c r="BP111" s="41">
        <v>0</v>
      </c>
      <c r="BQ111" s="41">
        <v>-2048625</v>
      </c>
      <c r="BR111" s="41">
        <v>0</v>
      </c>
      <c r="BS111" s="41">
        <v>0</v>
      </c>
      <c r="BT111" s="42">
        <v>-2048625</v>
      </c>
      <c r="BU111" s="20">
        <f t="shared" si="13"/>
        <v>-0.12711268822353761</v>
      </c>
      <c r="BV111" s="20">
        <f t="shared" si="14"/>
        <v>0</v>
      </c>
      <c r="BW111" s="20">
        <f t="shared" si="15"/>
        <v>-0.12711268822353761</v>
      </c>
      <c r="BX111" s="21">
        <f t="shared" si="24"/>
        <v>0</v>
      </c>
      <c r="BY111" s="21">
        <f t="shared" si="25"/>
        <v>0</v>
      </c>
      <c r="BZ111" s="22" t="e">
        <f t="shared" si="26"/>
        <v>#DIV/0!</v>
      </c>
      <c r="CA111" s="21"/>
      <c r="CB111" s="21" t="str">
        <f t="shared" si="27"/>
        <v>-</v>
      </c>
      <c r="CC111" s="23" t="e">
        <f t="shared" si="28"/>
        <v>#DIV/0!</v>
      </c>
      <c r="CD111" s="22" t="e">
        <f t="shared" si="29"/>
        <v>#DIV/0!</v>
      </c>
      <c r="CE111" s="20" t="e">
        <f t="shared" si="30"/>
        <v>#DIV/0!</v>
      </c>
      <c r="CF111" s="20" t="e">
        <f t="shared" si="31"/>
        <v>#DIV/0!</v>
      </c>
    </row>
    <row r="112" spans="1:84" ht="31.5">
      <c r="A112" s="3">
        <v>12759</v>
      </c>
      <c r="B112" s="3" t="s">
        <v>196</v>
      </c>
      <c r="C112" s="3" t="s">
        <v>91</v>
      </c>
      <c r="D112" s="3">
        <v>12759</v>
      </c>
      <c r="E112" s="3">
        <v>2025</v>
      </c>
      <c r="F112" s="3" t="s">
        <v>86</v>
      </c>
      <c r="G112" s="3">
        <v>5</v>
      </c>
      <c r="H112" s="3">
        <v>12</v>
      </c>
      <c r="I112" s="3" t="s">
        <v>87</v>
      </c>
      <c r="J112" s="6">
        <f t="shared" si="12"/>
        <v>365</v>
      </c>
      <c r="K112" s="4">
        <v>36209697</v>
      </c>
      <c r="L112" s="4">
        <v>138416</v>
      </c>
      <c r="M112" s="4">
        <v>15421470</v>
      </c>
      <c r="N112" s="4">
        <v>115086100</v>
      </c>
      <c r="O112" s="4">
        <v>0</v>
      </c>
      <c r="P112" s="4">
        <v>9218756</v>
      </c>
      <c r="Q112" s="4">
        <v>36843562</v>
      </c>
      <c r="R112" s="39">
        <v>212918001</v>
      </c>
      <c r="S112" s="4">
        <v>237690401</v>
      </c>
      <c r="T112" s="4">
        <v>1937783</v>
      </c>
      <c r="U112" s="4">
        <v>0</v>
      </c>
      <c r="V112" s="4">
        <v>0</v>
      </c>
      <c r="W112" s="4">
        <v>755837745</v>
      </c>
      <c r="X112" s="4">
        <v>471205500</v>
      </c>
      <c r="Y112" s="39">
        <v>284632245</v>
      </c>
      <c r="Z112" s="4">
        <v>79914677</v>
      </c>
      <c r="AA112" s="39">
        <v>604175106</v>
      </c>
      <c r="AB112" s="39">
        <v>817093107</v>
      </c>
      <c r="AC112" s="4">
        <v>33858263</v>
      </c>
      <c r="AD112" s="4">
        <v>3261397</v>
      </c>
      <c r="AE112" s="4">
        <v>0</v>
      </c>
      <c r="AF112" s="4">
        <v>137000866</v>
      </c>
      <c r="AG112" s="39">
        <v>174120526</v>
      </c>
      <c r="AH112" s="4">
        <v>188644082</v>
      </c>
      <c r="AI112" s="4">
        <v>0</v>
      </c>
      <c r="AJ112" s="4">
        <v>43615647</v>
      </c>
      <c r="AK112" s="39">
        <v>232259729</v>
      </c>
      <c r="AL112" s="39">
        <v>406380255</v>
      </c>
      <c r="AM112" s="4">
        <v>392301953</v>
      </c>
      <c r="AN112" s="4">
        <v>0</v>
      </c>
      <c r="AO112" s="4">
        <v>18410899</v>
      </c>
      <c r="AP112" s="39">
        <v>410712852</v>
      </c>
      <c r="AQ112" s="39">
        <v>817093107</v>
      </c>
      <c r="AR112" s="4">
        <v>930385981</v>
      </c>
      <c r="AS112" s="4">
        <v>0</v>
      </c>
      <c r="AT112" s="4">
        <v>66753748</v>
      </c>
      <c r="AU112" s="4">
        <v>0</v>
      </c>
      <c r="AV112" s="4">
        <v>0</v>
      </c>
      <c r="AW112" s="4">
        <v>2554503</v>
      </c>
      <c r="AX112" s="39">
        <v>999694232</v>
      </c>
      <c r="AY112" s="4">
        <v>2585471</v>
      </c>
      <c r="AZ112" s="4">
        <v>835982</v>
      </c>
      <c r="BA112" s="4">
        <v>-15888863</v>
      </c>
      <c r="BB112" s="4">
        <v>30105351</v>
      </c>
      <c r="BC112" s="4">
        <v>-3013984</v>
      </c>
      <c r="BD112" s="39">
        <v>14623957</v>
      </c>
      <c r="BE112" s="39">
        <v>1014318189</v>
      </c>
      <c r="BF112" s="4">
        <v>688752998</v>
      </c>
      <c r="BG112" s="4">
        <v>0</v>
      </c>
      <c r="BH112" s="4">
        <v>34413735</v>
      </c>
      <c r="BI112" s="4">
        <v>9346102</v>
      </c>
      <c r="BJ112" s="4">
        <v>3098211</v>
      </c>
      <c r="BK112" s="4">
        <v>303774311</v>
      </c>
      <c r="BL112" s="4">
        <v>0</v>
      </c>
      <c r="BM112" s="39">
        <v>1039385357</v>
      </c>
      <c r="BN112" s="39">
        <v>-25067168</v>
      </c>
      <c r="BO112" s="4">
        <v>0</v>
      </c>
      <c r="BP112" s="4">
        <v>7926935</v>
      </c>
      <c r="BQ112" s="4">
        <v>-17140233</v>
      </c>
      <c r="BR112" s="4">
        <v>0</v>
      </c>
      <c r="BS112" s="4">
        <v>0</v>
      </c>
      <c r="BT112" s="39">
        <v>-17140233</v>
      </c>
      <c r="BU112" s="24">
        <f t="shared" si="13"/>
        <v>-3.9130842205571448E-2</v>
      </c>
      <c r="BV112" s="24">
        <f t="shared" si="14"/>
        <v>1.4417524164106259E-2</v>
      </c>
      <c r="BW112" s="24">
        <f t="shared" si="15"/>
        <v>-2.471331804146519E-2</v>
      </c>
      <c r="BX112" s="21">
        <f t="shared" si="24"/>
        <v>45.149462005919887</v>
      </c>
      <c r="BY112" s="21">
        <f t="shared" si="25"/>
        <v>62.637588965176391</v>
      </c>
      <c r="BZ112" s="22">
        <f t="shared" si="26"/>
        <v>1.2228196519461467</v>
      </c>
      <c r="CA112" s="21">
        <v>87</v>
      </c>
      <c r="CB112" s="21">
        <f t="shared" si="27"/>
        <v>13.692367306251414</v>
      </c>
      <c r="CC112" s="23">
        <f t="shared" si="28"/>
        <v>6.9564200706150478E-2</v>
      </c>
      <c r="CD112" s="22">
        <f t="shared" si="29"/>
        <v>0.80041755040260398</v>
      </c>
      <c r="CE112" s="20">
        <f t="shared" si="30"/>
        <v>0.48011903372965303</v>
      </c>
      <c r="CF112" s="20">
        <f t="shared" si="31"/>
        <v>0.32471877013499195</v>
      </c>
    </row>
    <row r="113" spans="1:84" ht="31.5">
      <c r="A113" s="1">
        <v>122</v>
      </c>
      <c r="B113" s="1" t="s">
        <v>197</v>
      </c>
      <c r="C113" s="1" t="s">
        <v>85</v>
      </c>
      <c r="D113" s="1">
        <v>12759</v>
      </c>
      <c r="E113" s="1">
        <v>2025</v>
      </c>
      <c r="F113" s="1" t="s">
        <v>86</v>
      </c>
      <c r="G113" s="1">
        <v>5</v>
      </c>
      <c r="H113" s="1">
        <v>12</v>
      </c>
      <c r="I113" s="1" t="s">
        <v>87</v>
      </c>
      <c r="J113" s="6">
        <f t="shared" si="12"/>
        <v>365</v>
      </c>
      <c r="K113" s="2">
        <v>21069704</v>
      </c>
      <c r="L113" s="2">
        <v>0</v>
      </c>
      <c r="M113" s="2">
        <v>2026024</v>
      </c>
      <c r="N113" s="2">
        <v>108876826</v>
      </c>
      <c r="O113" s="2">
        <v>7231400</v>
      </c>
      <c r="P113" s="2">
        <v>6653125</v>
      </c>
      <c r="Q113" s="2">
        <v>28865940</v>
      </c>
      <c r="R113" s="39">
        <v>174723019</v>
      </c>
      <c r="S113" s="2">
        <v>227578612</v>
      </c>
      <c r="T113" s="2">
        <v>1937783</v>
      </c>
      <c r="U113" s="2">
        <v>0</v>
      </c>
      <c r="V113" s="2">
        <v>0</v>
      </c>
      <c r="W113" s="2">
        <v>657576161</v>
      </c>
      <c r="X113" s="2">
        <v>427574053</v>
      </c>
      <c r="Y113" s="39">
        <v>230002108</v>
      </c>
      <c r="Z113" s="2">
        <v>50035309</v>
      </c>
      <c r="AA113" s="39">
        <v>509553812</v>
      </c>
      <c r="AB113" s="39">
        <v>684276831</v>
      </c>
      <c r="AC113" s="2">
        <v>26364654</v>
      </c>
      <c r="AD113" s="2">
        <v>2571513</v>
      </c>
      <c r="AE113" s="2">
        <v>0</v>
      </c>
      <c r="AF113" s="2">
        <v>102901830</v>
      </c>
      <c r="AG113" s="39">
        <v>131837997</v>
      </c>
      <c r="AH113" s="2">
        <v>143665403</v>
      </c>
      <c r="AI113" s="2">
        <v>0</v>
      </c>
      <c r="AJ113" s="2">
        <v>37613304</v>
      </c>
      <c r="AK113" s="39">
        <v>181278707</v>
      </c>
      <c r="AL113" s="39">
        <v>313116704</v>
      </c>
      <c r="AM113" s="2">
        <v>356242248</v>
      </c>
      <c r="AN113" s="2">
        <v>0</v>
      </c>
      <c r="AO113" s="2">
        <v>14917879</v>
      </c>
      <c r="AP113" s="39">
        <v>371160127</v>
      </c>
      <c r="AQ113" s="39">
        <v>684276831</v>
      </c>
      <c r="AR113" s="2">
        <v>833889643</v>
      </c>
      <c r="AS113" s="2">
        <v>0</v>
      </c>
      <c r="AT113" s="2">
        <v>55895456</v>
      </c>
      <c r="AU113" s="2">
        <v>0</v>
      </c>
      <c r="AV113" s="2">
        <v>0</v>
      </c>
      <c r="AW113" s="2">
        <v>2554503</v>
      </c>
      <c r="AX113" s="39">
        <v>892339602</v>
      </c>
      <c r="AY113" s="2">
        <v>2136079</v>
      </c>
      <c r="AZ113" s="2">
        <v>839426</v>
      </c>
      <c r="BA113" s="2">
        <v>-13594155</v>
      </c>
      <c r="BB113" s="2">
        <v>28215786</v>
      </c>
      <c r="BC113" s="2">
        <v>-3198775</v>
      </c>
      <c r="BD113" s="39">
        <v>14398361</v>
      </c>
      <c r="BE113" s="39">
        <v>906737963</v>
      </c>
      <c r="BF113" s="2">
        <v>533624530</v>
      </c>
      <c r="BG113" s="2">
        <v>0</v>
      </c>
      <c r="BH113" s="2">
        <v>29405730</v>
      </c>
      <c r="BI113" s="2">
        <v>6917178</v>
      </c>
      <c r="BJ113" s="2">
        <v>3098211</v>
      </c>
      <c r="BK113" s="2">
        <v>340811984</v>
      </c>
      <c r="BL113" s="2">
        <v>0</v>
      </c>
      <c r="BM113" s="39">
        <v>913857633</v>
      </c>
      <c r="BN113" s="39">
        <v>-7119670</v>
      </c>
      <c r="BO113" s="2">
        <v>0</v>
      </c>
      <c r="BP113" s="2">
        <v>7926935</v>
      </c>
      <c r="BQ113" s="2">
        <v>807265</v>
      </c>
      <c r="BR113" s="2">
        <v>0</v>
      </c>
      <c r="BS113" s="2">
        <v>0</v>
      </c>
      <c r="BT113" s="39">
        <v>807265</v>
      </c>
      <c r="BU113" s="20">
        <f t="shared" si="13"/>
        <v>-2.3731256303426661E-2</v>
      </c>
      <c r="BV113" s="20">
        <f t="shared" si="14"/>
        <v>1.5879296541596328E-2</v>
      </c>
      <c r="BW113" s="20">
        <f t="shared" si="15"/>
        <v>-7.8519597618303318E-3</v>
      </c>
      <c r="BX113" s="21">
        <f t="shared" si="24"/>
        <v>47.656235838391389</v>
      </c>
      <c r="BY113" s="21">
        <f t="shared" si="25"/>
        <v>53.766837158495349</v>
      </c>
      <c r="BZ113" s="22">
        <f t="shared" si="26"/>
        <v>1.3252857520279226</v>
      </c>
      <c r="CA113" s="21"/>
      <c r="CB113" s="21">
        <f t="shared" si="27"/>
        <v>14.540501222040739</v>
      </c>
      <c r="CC113" s="23">
        <f t="shared" si="28"/>
        <v>0.13023510780629205</v>
      </c>
      <c r="CD113" s="22">
        <f t="shared" si="29"/>
        <v>1.2859085701772668</v>
      </c>
      <c r="CE113" s="20">
        <f t="shared" si="30"/>
        <v>0.52061129627812874</v>
      </c>
      <c r="CF113" s="20">
        <f t="shared" si="31"/>
        <v>0.28738388522883401</v>
      </c>
    </row>
    <row r="114" spans="1:84" ht="31.5">
      <c r="A114" s="1">
        <v>4027</v>
      </c>
      <c r="B114" s="1" t="s">
        <v>198</v>
      </c>
      <c r="C114" s="1" t="s">
        <v>91</v>
      </c>
      <c r="D114" s="1">
        <v>4027</v>
      </c>
      <c r="E114" s="1">
        <v>2025</v>
      </c>
      <c r="F114" s="1" t="s">
        <v>86</v>
      </c>
      <c r="G114" s="1">
        <v>5</v>
      </c>
      <c r="H114" s="1">
        <v>12</v>
      </c>
      <c r="I114" s="1" t="s">
        <v>87</v>
      </c>
      <c r="J114" s="6">
        <f t="shared" si="12"/>
        <v>365</v>
      </c>
      <c r="K114" s="2">
        <v>74192413.261000007</v>
      </c>
      <c r="L114" s="2">
        <v>6213512.21</v>
      </c>
      <c r="M114" s="2">
        <v>9376212.8900000006</v>
      </c>
      <c r="N114" s="2">
        <v>156655298.611</v>
      </c>
      <c r="O114" s="2">
        <v>0</v>
      </c>
      <c r="P114" s="2">
        <v>25748788.41</v>
      </c>
      <c r="Q114" s="2">
        <v>63831146.527999997</v>
      </c>
      <c r="R114" s="39">
        <v>336017371.91000003</v>
      </c>
      <c r="S114" s="2">
        <v>172961718.49700001</v>
      </c>
      <c r="T114" s="2">
        <v>445228.44</v>
      </c>
      <c r="U114" s="2">
        <v>0</v>
      </c>
      <c r="V114" s="2">
        <v>0</v>
      </c>
      <c r="W114" s="2">
        <v>1147528092.2880001</v>
      </c>
      <c r="X114" s="2">
        <v>768396374.24000001</v>
      </c>
      <c r="Y114" s="39">
        <v>379131718.04799998</v>
      </c>
      <c r="Z114" s="2">
        <v>843796181.86500001</v>
      </c>
      <c r="AA114" s="39">
        <v>1396334846.8499999</v>
      </c>
      <c r="AB114" s="39">
        <v>1732352218.76</v>
      </c>
      <c r="AC114" s="2">
        <v>12165183.109999999</v>
      </c>
      <c r="AD114" s="2">
        <v>3087406.1919999998</v>
      </c>
      <c r="AE114" s="2">
        <v>0</v>
      </c>
      <c r="AF114" s="2">
        <v>248252436.505</v>
      </c>
      <c r="AG114" s="39">
        <v>263505025.80700001</v>
      </c>
      <c r="AH114" s="2">
        <v>214280014.86000001</v>
      </c>
      <c r="AI114" s="2">
        <v>0</v>
      </c>
      <c r="AJ114" s="2">
        <v>158735803.25999999</v>
      </c>
      <c r="AK114" s="39">
        <v>373015818.12</v>
      </c>
      <c r="AL114" s="39">
        <v>636520843.92700005</v>
      </c>
      <c r="AM114" s="2">
        <v>988879151.61399996</v>
      </c>
      <c r="AN114" s="2">
        <v>35858881.181000002</v>
      </c>
      <c r="AO114" s="2">
        <v>71093342.035999998</v>
      </c>
      <c r="AP114" s="39">
        <v>1095831374.8310001</v>
      </c>
      <c r="AQ114" s="39">
        <v>1732352218.7579999</v>
      </c>
      <c r="AR114" s="2">
        <v>1463102998.28</v>
      </c>
      <c r="AS114" s="2">
        <v>0</v>
      </c>
      <c r="AT114" s="2">
        <v>215353449.96000001</v>
      </c>
      <c r="AU114" s="2">
        <v>5708150.8099999996</v>
      </c>
      <c r="AV114" s="2">
        <v>0</v>
      </c>
      <c r="AW114" s="2">
        <v>3878870.3</v>
      </c>
      <c r="AX114" s="39">
        <v>1688043469.3499999</v>
      </c>
      <c r="AY114" s="2">
        <v>14706571.67</v>
      </c>
      <c r="AZ114" s="2">
        <v>1264313.58</v>
      </c>
      <c r="BA114" s="2">
        <v>45029817.200000003</v>
      </c>
      <c r="BB114" s="2">
        <v>16100142.869999999</v>
      </c>
      <c r="BC114" s="2">
        <v>0</v>
      </c>
      <c r="BD114" s="39">
        <v>77100845.319999993</v>
      </c>
      <c r="BE114" s="39">
        <v>1765144314.6700001</v>
      </c>
      <c r="BF114" s="2">
        <v>986405391.13999999</v>
      </c>
      <c r="BG114" s="2">
        <v>0</v>
      </c>
      <c r="BH114" s="2">
        <v>57721313.630000003</v>
      </c>
      <c r="BI114" s="2">
        <v>6934406.4000000004</v>
      </c>
      <c r="BJ114" s="2">
        <v>102632832</v>
      </c>
      <c r="BK114" s="2">
        <v>527911958.56999999</v>
      </c>
      <c r="BL114" s="2">
        <v>0</v>
      </c>
      <c r="BM114" s="39">
        <v>1681605901.74</v>
      </c>
      <c r="BN114" s="39">
        <v>83538412.929999799</v>
      </c>
      <c r="BO114" s="2">
        <v>0</v>
      </c>
      <c r="BP114" s="2">
        <v>28133.8299999997</v>
      </c>
      <c r="BQ114" s="2">
        <v>83566546.759999797</v>
      </c>
      <c r="BR114" s="2">
        <v>0</v>
      </c>
      <c r="BS114" s="2">
        <v>0</v>
      </c>
      <c r="BT114" s="39">
        <v>83566546.759999797</v>
      </c>
      <c r="BU114" s="24">
        <f t="shared" si="13"/>
        <v>3.6470488880131148E-3</v>
      </c>
      <c r="BV114" s="24">
        <f t="shared" si="14"/>
        <v>4.3679627030617188E-2</v>
      </c>
      <c r="BW114" s="24">
        <f t="shared" si="15"/>
        <v>4.7326675918630254E-2</v>
      </c>
      <c r="BX114" s="21">
        <f t="shared" si="24"/>
        <v>39.080764690000578</v>
      </c>
      <c r="BY114" s="21">
        <f t="shared" si="25"/>
        <v>58.785009108290929</v>
      </c>
      <c r="BZ114" s="22">
        <f t="shared" si="26"/>
        <v>1.275183920613759</v>
      </c>
      <c r="CA114" s="21">
        <v>166</v>
      </c>
      <c r="CB114" s="21">
        <f t="shared" si="27"/>
        <v>13.312177528832862</v>
      </c>
      <c r="CC114" s="23">
        <f t="shared" si="28"/>
        <v>0.20140837650685001</v>
      </c>
      <c r="CD114" s="22">
        <f t="shared" si="29"/>
        <v>5.4013891610595044</v>
      </c>
      <c r="CE114" s="20">
        <f t="shared" si="30"/>
        <v>0.57083030858576178</v>
      </c>
      <c r="CF114" s="20">
        <f t="shared" si="31"/>
        <v>0.17809781185308415</v>
      </c>
    </row>
    <row r="115" spans="1:84" ht="31.5">
      <c r="A115" s="3">
        <v>3113</v>
      </c>
      <c r="B115" s="3" t="s">
        <v>199</v>
      </c>
      <c r="C115" s="3" t="s">
        <v>85</v>
      </c>
      <c r="D115" s="3">
        <v>4027</v>
      </c>
      <c r="E115" s="3">
        <v>2025</v>
      </c>
      <c r="F115" s="3" t="s">
        <v>86</v>
      </c>
      <c r="G115" s="3">
        <v>5</v>
      </c>
      <c r="H115" s="3">
        <v>12</v>
      </c>
      <c r="I115" s="3" t="s">
        <v>87</v>
      </c>
      <c r="J115" s="6">
        <f t="shared" si="12"/>
        <v>365</v>
      </c>
      <c r="K115" s="4">
        <v>41887439.081</v>
      </c>
      <c r="L115" s="4">
        <v>2193438.46</v>
      </c>
      <c r="M115" s="4">
        <v>1687343.92</v>
      </c>
      <c r="N115" s="4">
        <v>124937868.00399999</v>
      </c>
      <c r="O115" s="4">
        <v>53212406.718000002</v>
      </c>
      <c r="P115" s="4">
        <v>22324620.77</v>
      </c>
      <c r="Q115" s="4">
        <v>52190618.289999999</v>
      </c>
      <c r="R115" s="39">
        <v>298433735.24299997</v>
      </c>
      <c r="S115" s="4">
        <v>113244693.60699999</v>
      </c>
      <c r="T115" s="4">
        <v>445228.44</v>
      </c>
      <c r="U115" s="4">
        <v>0</v>
      </c>
      <c r="V115" s="4">
        <v>0</v>
      </c>
      <c r="W115" s="4">
        <v>1043272269.53</v>
      </c>
      <c r="X115" s="4">
        <v>727312348.87</v>
      </c>
      <c r="Y115" s="39">
        <v>315959920.66000003</v>
      </c>
      <c r="Z115" s="4">
        <v>511988198.29000002</v>
      </c>
      <c r="AA115" s="39">
        <v>941638040.99699998</v>
      </c>
      <c r="AB115" s="39">
        <v>1240071776.24</v>
      </c>
      <c r="AC115" s="4">
        <v>11798335.960000001</v>
      </c>
      <c r="AD115" s="4">
        <v>2586922.3420000002</v>
      </c>
      <c r="AE115" s="4">
        <v>19034654.855999999</v>
      </c>
      <c r="AF115" s="4">
        <v>169850765.19</v>
      </c>
      <c r="AG115" s="39">
        <v>203270678.34799999</v>
      </c>
      <c r="AH115" s="4">
        <v>199967268.68000001</v>
      </c>
      <c r="AI115" s="4">
        <v>0</v>
      </c>
      <c r="AJ115" s="4">
        <v>77700823.450000003</v>
      </c>
      <c r="AK115" s="39">
        <v>277668092.13</v>
      </c>
      <c r="AL115" s="39">
        <v>480938770.47799999</v>
      </c>
      <c r="AM115" s="4">
        <v>655336033.61300099</v>
      </c>
      <c r="AN115" s="4">
        <v>35071859.740999997</v>
      </c>
      <c r="AO115" s="4">
        <v>68725112.406000003</v>
      </c>
      <c r="AP115" s="39">
        <v>759133005.76000094</v>
      </c>
      <c r="AQ115" s="39">
        <v>1240071776.2379999</v>
      </c>
      <c r="AR115" s="4">
        <v>1148901436.8599999</v>
      </c>
      <c r="AS115" s="4">
        <v>0</v>
      </c>
      <c r="AT115" s="4">
        <v>202529105.63</v>
      </c>
      <c r="AU115" s="4">
        <v>5708150.8099999996</v>
      </c>
      <c r="AV115" s="4">
        <v>0</v>
      </c>
      <c r="AW115" s="4">
        <v>3698157.63</v>
      </c>
      <c r="AX115" s="39">
        <v>1360836850.9300001</v>
      </c>
      <c r="AY115" s="4">
        <v>9341316.2699999996</v>
      </c>
      <c r="AZ115" s="4">
        <v>827767.57</v>
      </c>
      <c r="BA115" s="4">
        <v>27080677.670000002</v>
      </c>
      <c r="BB115" s="4">
        <v>11447722.619999999</v>
      </c>
      <c r="BC115" s="4">
        <v>0</v>
      </c>
      <c r="BD115" s="39">
        <v>48697484.130000003</v>
      </c>
      <c r="BE115" s="39">
        <v>1409534335.0599999</v>
      </c>
      <c r="BF115" s="4">
        <v>597941282.89999998</v>
      </c>
      <c r="BG115" s="4">
        <v>0</v>
      </c>
      <c r="BH115" s="4">
        <v>53441744.229999997</v>
      </c>
      <c r="BI115" s="4">
        <v>6627642.8499999996</v>
      </c>
      <c r="BJ115" s="4">
        <v>102632832</v>
      </c>
      <c r="BK115" s="4">
        <v>524816326.47000003</v>
      </c>
      <c r="BL115" s="4">
        <v>0</v>
      </c>
      <c r="BM115" s="39">
        <v>1285459828.45</v>
      </c>
      <c r="BN115" s="39">
        <v>124074506.61</v>
      </c>
      <c r="BO115" s="4">
        <v>-73487668.030000001</v>
      </c>
      <c r="BP115" s="4">
        <v>203641.96</v>
      </c>
      <c r="BQ115" s="4">
        <v>50790480.540000401</v>
      </c>
      <c r="BR115" s="4">
        <v>0</v>
      </c>
      <c r="BS115" s="4">
        <v>0</v>
      </c>
      <c r="BT115" s="39">
        <v>50790480.540000401</v>
      </c>
      <c r="BU115" s="20">
        <f t="shared" si="13"/>
        <v>5.3476542291388332E-2</v>
      </c>
      <c r="BV115" s="20">
        <f t="shared" si="14"/>
        <v>3.4548632778021039E-2</v>
      </c>
      <c r="BW115" s="20">
        <f t="shared" si="15"/>
        <v>8.802517506940935E-2</v>
      </c>
      <c r="BX115" s="21">
        <f t="shared" si="24"/>
        <v>39.692109660941178</v>
      </c>
      <c r="BY115" s="21">
        <f t="shared" si="25"/>
        <v>59.776515687764103</v>
      </c>
      <c r="BZ115" s="22">
        <f t="shared" si="26"/>
        <v>1.4681592921733677</v>
      </c>
      <c r="CA115" s="21"/>
      <c r="CB115" s="21">
        <f t="shared" si="27"/>
        <v>13.609442568712359</v>
      </c>
      <c r="CC115" s="23">
        <f t="shared" si="28"/>
        <v>0.37306898886565876</v>
      </c>
      <c r="CD115" s="22">
        <f t="shared" si="29"/>
        <v>8.5240093695733474</v>
      </c>
      <c r="CE115" s="20">
        <f t="shared" si="30"/>
        <v>0.52846621152852458</v>
      </c>
      <c r="CF115" s="20">
        <f t="shared" si="31"/>
        <v>0.23379690940500694</v>
      </c>
    </row>
    <row r="116" spans="1:84" ht="31.5">
      <c r="A116" s="3">
        <v>11497</v>
      </c>
      <c r="B116" s="3" t="s">
        <v>200</v>
      </c>
      <c r="C116" s="3" t="s">
        <v>94</v>
      </c>
      <c r="D116" s="3">
        <v>4027</v>
      </c>
      <c r="E116" s="3">
        <v>2025</v>
      </c>
      <c r="F116" s="3" t="s">
        <v>86</v>
      </c>
      <c r="G116" s="3">
        <v>5</v>
      </c>
      <c r="H116" s="3">
        <v>12</v>
      </c>
      <c r="I116" s="3" t="s">
        <v>87</v>
      </c>
      <c r="J116" s="6">
        <f t="shared" si="12"/>
        <v>365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39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39">
        <v>0</v>
      </c>
      <c r="Z116" s="4">
        <v>0</v>
      </c>
      <c r="AA116" s="39">
        <v>0</v>
      </c>
      <c r="AB116" s="39">
        <v>0</v>
      </c>
      <c r="AC116" s="4">
        <v>0</v>
      </c>
      <c r="AD116" s="4">
        <v>0</v>
      </c>
      <c r="AE116" s="4">
        <v>0</v>
      </c>
      <c r="AF116" s="4">
        <v>0</v>
      </c>
      <c r="AG116" s="39">
        <v>0</v>
      </c>
      <c r="AH116" s="4">
        <v>0</v>
      </c>
      <c r="AI116" s="4">
        <v>0</v>
      </c>
      <c r="AJ116" s="4">
        <v>0</v>
      </c>
      <c r="AK116" s="39">
        <v>0</v>
      </c>
      <c r="AL116" s="39">
        <v>0</v>
      </c>
      <c r="AM116" s="4">
        <v>0</v>
      </c>
      <c r="AN116" s="4">
        <v>0</v>
      </c>
      <c r="AO116" s="4">
        <v>0</v>
      </c>
      <c r="AP116" s="39">
        <v>0</v>
      </c>
      <c r="AQ116" s="39">
        <v>0</v>
      </c>
      <c r="AR116" s="4">
        <v>246857080.96000001</v>
      </c>
      <c r="AS116" s="4">
        <v>0</v>
      </c>
      <c r="AT116" s="4">
        <v>91038776.689999998</v>
      </c>
      <c r="AU116" s="4">
        <v>0</v>
      </c>
      <c r="AV116" s="4">
        <v>0</v>
      </c>
      <c r="AW116" s="4">
        <v>0</v>
      </c>
      <c r="AX116" s="39">
        <v>337895857.64999998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39">
        <v>0</v>
      </c>
      <c r="BE116" s="39">
        <v>337895857.64999998</v>
      </c>
      <c r="BF116" s="4">
        <v>347274289.82999998</v>
      </c>
      <c r="BG116" s="4">
        <v>0</v>
      </c>
      <c r="BH116" s="4">
        <v>3104310.66</v>
      </c>
      <c r="BI116" s="4">
        <v>0</v>
      </c>
      <c r="BJ116" s="4">
        <v>0</v>
      </c>
      <c r="BK116" s="4">
        <v>66752650.539999999</v>
      </c>
      <c r="BL116" s="4">
        <v>0</v>
      </c>
      <c r="BM116" s="39">
        <v>417131251.02999997</v>
      </c>
      <c r="BN116" s="39">
        <v>-79235393.3800001</v>
      </c>
      <c r="BO116" s="4">
        <v>79235393.379999995</v>
      </c>
      <c r="BP116" s="4">
        <v>0</v>
      </c>
      <c r="BQ116" s="4">
        <v>-5.9604644775390599E-8</v>
      </c>
      <c r="BR116" s="4">
        <v>0</v>
      </c>
      <c r="BS116" s="4">
        <v>0</v>
      </c>
      <c r="BT116" s="39">
        <v>-5.9604644775390599E-8</v>
      </c>
      <c r="BU116" s="24">
        <f t="shared" si="13"/>
        <v>-0.23449649229519046</v>
      </c>
      <c r="BV116" s="24">
        <f t="shared" si="14"/>
        <v>0</v>
      </c>
      <c r="BW116" s="24">
        <f t="shared" si="15"/>
        <v>-0.23449649229519079</v>
      </c>
      <c r="BX116" s="21">
        <f t="shared" si="24"/>
        <v>0</v>
      </c>
      <c r="BY116" s="21">
        <f t="shared" si="25"/>
        <v>0</v>
      </c>
      <c r="BZ116" s="22" t="e">
        <f t="shared" si="26"/>
        <v>#DIV/0!</v>
      </c>
      <c r="CA116" s="21"/>
      <c r="CB116" s="21" t="str">
        <f t="shared" si="27"/>
        <v>-</v>
      </c>
      <c r="CC116" s="23" t="e">
        <f t="shared" si="28"/>
        <v>#DIV/0!</v>
      </c>
      <c r="CD116" s="22" t="e">
        <f t="shared" si="29"/>
        <v>#DIV/0!</v>
      </c>
      <c r="CE116" s="20" t="e">
        <f t="shared" si="30"/>
        <v>#DIV/0!</v>
      </c>
      <c r="CF116" s="20" t="e">
        <f t="shared" si="31"/>
        <v>#DIV/0!</v>
      </c>
    </row>
    <row r="117" spans="1:84" ht="31.5">
      <c r="A117" s="1">
        <v>114</v>
      </c>
      <c r="B117" s="1" t="s">
        <v>201</v>
      </c>
      <c r="C117" s="1" t="s">
        <v>85</v>
      </c>
      <c r="D117" s="1">
        <v>22350</v>
      </c>
      <c r="E117" s="1">
        <v>2025</v>
      </c>
      <c r="F117" s="1" t="s">
        <v>86</v>
      </c>
      <c r="G117" s="1">
        <v>5</v>
      </c>
      <c r="H117" s="1">
        <v>12</v>
      </c>
      <c r="I117" s="1" t="s">
        <v>87</v>
      </c>
      <c r="J117" s="6">
        <f t="shared" si="12"/>
        <v>365</v>
      </c>
      <c r="K117" s="2">
        <v>337000</v>
      </c>
      <c r="L117" s="2">
        <v>0</v>
      </c>
      <c r="M117" s="2">
        <v>0</v>
      </c>
      <c r="N117" s="2">
        <v>43899000</v>
      </c>
      <c r="O117" s="2">
        <v>0</v>
      </c>
      <c r="P117" s="2">
        <v>0</v>
      </c>
      <c r="Q117" s="2">
        <v>334871000</v>
      </c>
      <c r="R117" s="39">
        <v>379107000</v>
      </c>
      <c r="S117" s="2">
        <v>15970000</v>
      </c>
      <c r="T117" s="2">
        <v>0</v>
      </c>
      <c r="U117" s="2">
        <v>0</v>
      </c>
      <c r="V117" s="2">
        <v>0</v>
      </c>
      <c r="W117" s="2">
        <v>82816000</v>
      </c>
      <c r="X117" s="2">
        <v>6315000</v>
      </c>
      <c r="Y117" s="39">
        <v>76501000</v>
      </c>
      <c r="Z117" s="2">
        <v>26720000</v>
      </c>
      <c r="AA117" s="39">
        <v>119191000</v>
      </c>
      <c r="AB117" s="39">
        <v>498298000</v>
      </c>
      <c r="AC117" s="2">
        <v>0</v>
      </c>
      <c r="AD117" s="2">
        <v>1858000</v>
      </c>
      <c r="AE117" s="2">
        <v>0</v>
      </c>
      <c r="AF117" s="2">
        <v>315682000</v>
      </c>
      <c r="AG117" s="39">
        <v>317540000</v>
      </c>
      <c r="AH117" s="2">
        <v>228473000</v>
      </c>
      <c r="AI117" s="2">
        <v>0</v>
      </c>
      <c r="AJ117" s="2">
        <v>6550000</v>
      </c>
      <c r="AK117" s="39">
        <v>235023000</v>
      </c>
      <c r="AL117" s="39">
        <v>552563000</v>
      </c>
      <c r="AM117" s="2">
        <v>-54265000</v>
      </c>
      <c r="AN117" s="2">
        <v>0</v>
      </c>
      <c r="AO117" s="2">
        <v>0</v>
      </c>
      <c r="AP117" s="39">
        <v>-54265000</v>
      </c>
      <c r="AQ117" s="39">
        <v>498298000</v>
      </c>
      <c r="AR117" s="2">
        <v>292189000</v>
      </c>
      <c r="AS117" s="2">
        <v>0</v>
      </c>
      <c r="AT117" s="2">
        <v>1665000</v>
      </c>
      <c r="AU117" s="2">
        <v>0</v>
      </c>
      <c r="AV117" s="2">
        <v>0</v>
      </c>
      <c r="AW117" s="2">
        <v>0</v>
      </c>
      <c r="AX117" s="39">
        <v>293854000</v>
      </c>
      <c r="AY117" s="2">
        <v>0</v>
      </c>
      <c r="AZ117" s="2">
        <v>0</v>
      </c>
      <c r="BA117" s="2">
        <v>0</v>
      </c>
      <c r="BB117" s="2">
        <v>7420000</v>
      </c>
      <c r="BC117" s="2">
        <v>0</v>
      </c>
      <c r="BD117" s="39">
        <v>7420000</v>
      </c>
      <c r="BE117" s="39">
        <v>301274000</v>
      </c>
      <c r="BF117" s="2">
        <v>138841000</v>
      </c>
      <c r="BG117" s="2">
        <v>0</v>
      </c>
      <c r="BH117" s="2">
        <v>6576000</v>
      </c>
      <c r="BI117" s="2">
        <v>13069000</v>
      </c>
      <c r="BJ117" s="2">
        <v>5354292</v>
      </c>
      <c r="BK117" s="2">
        <v>146325708</v>
      </c>
      <c r="BL117" s="2">
        <v>0</v>
      </c>
      <c r="BM117" s="39">
        <v>310166000</v>
      </c>
      <c r="BN117" s="39">
        <v>-8892000</v>
      </c>
      <c r="BO117" s="2">
        <v>-45374000</v>
      </c>
      <c r="BP117" s="2">
        <v>1000</v>
      </c>
      <c r="BQ117" s="2">
        <v>-54265000</v>
      </c>
      <c r="BR117" s="2">
        <v>0</v>
      </c>
      <c r="BS117" s="2">
        <v>0</v>
      </c>
      <c r="BT117" s="39">
        <v>-54265000</v>
      </c>
      <c r="BU117" s="20">
        <f t="shared" si="13"/>
        <v>-5.4143404342890528E-2</v>
      </c>
      <c r="BV117" s="20">
        <f t="shared" si="14"/>
        <v>2.4628743270245688E-2</v>
      </c>
      <c r="BW117" s="20">
        <f t="shared" si="15"/>
        <v>-2.9514661072644836E-2</v>
      </c>
      <c r="BX117" s="21">
        <f t="shared" si="24"/>
        <v>54.838255375801275</v>
      </c>
      <c r="BY117" s="21">
        <f t="shared" si="25"/>
        <v>396.61136372241594</v>
      </c>
      <c r="BZ117" s="22">
        <f t="shared" si="26"/>
        <v>1.1938873842665492</v>
      </c>
      <c r="CA117" s="21"/>
      <c r="CB117" s="21">
        <f t="shared" si="27"/>
        <v>0.9603102189781022</v>
      </c>
      <c r="CC117" s="23">
        <f t="shared" si="28"/>
        <v>-4.2416572499189582E-3</v>
      </c>
      <c r="CD117" s="22">
        <f t="shared" si="29"/>
        <v>0.82278674726451906</v>
      </c>
      <c r="CE117" s="20">
        <f t="shared" si="30"/>
        <v>-0.10890069797591</v>
      </c>
      <c r="CF117" s="20">
        <f t="shared" si="31"/>
        <v>1.311495453710507</v>
      </c>
    </row>
    <row r="118" spans="1:84" ht="31.5">
      <c r="A118" s="3">
        <v>11397</v>
      </c>
      <c r="B118" s="3" t="s">
        <v>202</v>
      </c>
      <c r="C118" s="3" t="s">
        <v>94</v>
      </c>
      <c r="D118" s="3">
        <v>12773</v>
      </c>
      <c r="E118" s="3">
        <v>2025</v>
      </c>
      <c r="F118" s="3" t="s">
        <v>86</v>
      </c>
      <c r="G118" s="3">
        <v>5</v>
      </c>
      <c r="H118" s="3">
        <v>12</v>
      </c>
      <c r="I118" s="3" t="s">
        <v>87</v>
      </c>
      <c r="J118" s="6">
        <f t="shared" si="12"/>
        <v>365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39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39">
        <v>0</v>
      </c>
      <c r="Z118" s="4">
        <v>0</v>
      </c>
      <c r="AA118" s="39">
        <v>0</v>
      </c>
      <c r="AB118" s="39">
        <v>0</v>
      </c>
      <c r="AC118" s="4">
        <v>0</v>
      </c>
      <c r="AD118" s="4">
        <v>0</v>
      </c>
      <c r="AE118" s="4">
        <v>0</v>
      </c>
      <c r="AF118" s="4">
        <v>0</v>
      </c>
      <c r="AG118" s="39">
        <v>0</v>
      </c>
      <c r="AH118" s="4">
        <v>0</v>
      </c>
      <c r="AI118" s="4">
        <v>0</v>
      </c>
      <c r="AJ118" s="4">
        <v>0</v>
      </c>
      <c r="AK118" s="39">
        <v>0</v>
      </c>
      <c r="AL118" s="39">
        <v>0</v>
      </c>
      <c r="AM118" s="4">
        <v>0</v>
      </c>
      <c r="AN118" s="4">
        <v>0</v>
      </c>
      <c r="AO118" s="4">
        <v>0</v>
      </c>
      <c r="AP118" s="39">
        <v>0</v>
      </c>
      <c r="AQ118" s="39">
        <v>0</v>
      </c>
      <c r="AR118" s="4">
        <v>64292997</v>
      </c>
      <c r="AS118" s="4">
        <v>158972</v>
      </c>
      <c r="AT118" s="4">
        <v>3948494</v>
      </c>
      <c r="AU118" s="4">
        <v>0</v>
      </c>
      <c r="AV118" s="4">
        <v>0</v>
      </c>
      <c r="AW118" s="4">
        <v>0</v>
      </c>
      <c r="AX118" s="39">
        <v>68400463</v>
      </c>
      <c r="AY118" s="4">
        <v>0</v>
      </c>
      <c r="AZ118" s="4">
        <v>0</v>
      </c>
      <c r="BA118" s="4">
        <v>0</v>
      </c>
      <c r="BB118" s="4">
        <v>29970</v>
      </c>
      <c r="BC118" s="4">
        <v>0</v>
      </c>
      <c r="BD118" s="39">
        <v>29970</v>
      </c>
      <c r="BE118" s="39">
        <v>68430433</v>
      </c>
      <c r="BF118" s="4">
        <v>77353948</v>
      </c>
      <c r="BG118" s="4">
        <v>0</v>
      </c>
      <c r="BH118" s="4">
        <v>378686</v>
      </c>
      <c r="BI118" s="4">
        <v>0</v>
      </c>
      <c r="BJ118" s="4">
        <v>0</v>
      </c>
      <c r="BK118" s="4">
        <v>14510175</v>
      </c>
      <c r="BL118" s="4">
        <v>0</v>
      </c>
      <c r="BM118" s="39">
        <v>92242809</v>
      </c>
      <c r="BN118" s="39">
        <v>-23812376</v>
      </c>
      <c r="BO118" s="4">
        <v>0</v>
      </c>
      <c r="BP118" s="4">
        <v>0</v>
      </c>
      <c r="BQ118" s="4">
        <v>-23812376</v>
      </c>
      <c r="BR118" s="4">
        <v>0</v>
      </c>
      <c r="BS118" s="4">
        <v>0</v>
      </c>
      <c r="BT118" s="39">
        <v>-23812376</v>
      </c>
      <c r="BU118" s="24">
        <f t="shared" si="13"/>
        <v>-0.34841728971669667</v>
      </c>
      <c r="BV118" s="24">
        <f t="shared" si="14"/>
        <v>4.3796303320190887E-4</v>
      </c>
      <c r="BW118" s="24">
        <f t="shared" si="15"/>
        <v>-0.34797932668349474</v>
      </c>
      <c r="BX118" s="21">
        <f t="shared" si="24"/>
        <v>0</v>
      </c>
      <c r="BY118" s="21">
        <f t="shared" si="25"/>
        <v>0</v>
      </c>
      <c r="BZ118" s="22" t="e">
        <f t="shared" si="26"/>
        <v>#DIV/0!</v>
      </c>
      <c r="CA118" s="21"/>
      <c r="CB118" s="21" t="str">
        <f t="shared" si="27"/>
        <v>-</v>
      </c>
      <c r="CC118" s="23" t="e">
        <f t="shared" si="28"/>
        <v>#DIV/0!</v>
      </c>
      <c r="CD118" s="22" t="e">
        <f t="shared" si="29"/>
        <v>#DIV/0!</v>
      </c>
      <c r="CE118" s="20" t="e">
        <f t="shared" si="30"/>
        <v>#DIV/0!</v>
      </c>
      <c r="CF118" s="20" t="e">
        <f t="shared" si="31"/>
        <v>#DIV/0!</v>
      </c>
    </row>
    <row r="119" spans="1:84" ht="31.5">
      <c r="A119" s="1">
        <v>12773</v>
      </c>
      <c r="B119" s="1" t="s">
        <v>203</v>
      </c>
      <c r="C119" s="1" t="s">
        <v>91</v>
      </c>
      <c r="D119" s="1">
        <v>12773</v>
      </c>
      <c r="E119" s="1">
        <v>2025</v>
      </c>
      <c r="F119" s="1" t="s">
        <v>86</v>
      </c>
      <c r="G119" s="1">
        <v>5</v>
      </c>
      <c r="H119" s="1">
        <v>12</v>
      </c>
      <c r="I119" s="1" t="s">
        <v>87</v>
      </c>
      <c r="J119" s="6">
        <f t="shared" si="12"/>
        <v>365</v>
      </c>
      <c r="K119" s="2">
        <v>26975136</v>
      </c>
      <c r="L119" s="2">
        <v>0</v>
      </c>
      <c r="M119" s="2">
        <v>0</v>
      </c>
      <c r="N119" s="2">
        <v>32639189</v>
      </c>
      <c r="O119" s="2">
        <v>0</v>
      </c>
      <c r="P119" s="2">
        <v>0</v>
      </c>
      <c r="Q119" s="2">
        <v>13634915</v>
      </c>
      <c r="R119" s="39">
        <v>73249240</v>
      </c>
      <c r="S119" s="2">
        <v>13974037</v>
      </c>
      <c r="T119" s="2">
        <v>0</v>
      </c>
      <c r="U119" s="2">
        <v>0</v>
      </c>
      <c r="V119" s="2">
        <v>0</v>
      </c>
      <c r="W119" s="2">
        <v>346491744</v>
      </c>
      <c r="X119" s="2">
        <v>180533189</v>
      </c>
      <c r="Y119" s="39">
        <v>165958555</v>
      </c>
      <c r="Z119" s="2">
        <v>550794088</v>
      </c>
      <c r="AA119" s="39">
        <v>730726680</v>
      </c>
      <c r="AB119" s="39">
        <v>803975920</v>
      </c>
      <c r="AC119" s="2">
        <v>0</v>
      </c>
      <c r="AD119" s="2">
        <v>2102767</v>
      </c>
      <c r="AE119" s="2">
        <v>0</v>
      </c>
      <c r="AF119" s="2">
        <v>35908759</v>
      </c>
      <c r="AG119" s="39">
        <v>38011526</v>
      </c>
      <c r="AH119" s="2">
        <v>48950746</v>
      </c>
      <c r="AI119" s="2">
        <v>0</v>
      </c>
      <c r="AJ119" s="2">
        <v>21106675</v>
      </c>
      <c r="AK119" s="39">
        <v>70057421</v>
      </c>
      <c r="AL119" s="39">
        <v>108068947</v>
      </c>
      <c r="AM119" s="2">
        <v>686480414</v>
      </c>
      <c r="AN119" s="2">
        <v>9426559</v>
      </c>
      <c r="AO119" s="2">
        <v>0</v>
      </c>
      <c r="AP119" s="39">
        <v>695906973</v>
      </c>
      <c r="AQ119" s="39">
        <v>803975920</v>
      </c>
      <c r="AR119" s="2">
        <v>317138841</v>
      </c>
      <c r="AS119" s="2">
        <v>158972</v>
      </c>
      <c r="AT119" s="2">
        <v>14839877</v>
      </c>
      <c r="AU119" s="2">
        <v>0</v>
      </c>
      <c r="AV119" s="2">
        <v>0</v>
      </c>
      <c r="AW119" s="2">
        <v>0</v>
      </c>
      <c r="AX119" s="39">
        <v>332137690</v>
      </c>
      <c r="AY119" s="2">
        <v>37275801</v>
      </c>
      <c r="AZ119" s="2">
        <v>323825</v>
      </c>
      <c r="BA119" s="2">
        <v>0</v>
      </c>
      <c r="BB119" s="2">
        <v>8742260</v>
      </c>
      <c r="BC119" s="2">
        <v>1505203</v>
      </c>
      <c r="BD119" s="39">
        <v>47847089</v>
      </c>
      <c r="BE119" s="39">
        <v>379984779</v>
      </c>
      <c r="BF119" s="2">
        <v>226084500</v>
      </c>
      <c r="BG119" s="2">
        <v>0</v>
      </c>
      <c r="BH119" s="2">
        <v>12801105</v>
      </c>
      <c r="BI119" s="2">
        <v>0</v>
      </c>
      <c r="BJ119" s="2">
        <v>3267432</v>
      </c>
      <c r="BK119" s="2">
        <v>108948152</v>
      </c>
      <c r="BL119" s="2">
        <v>0</v>
      </c>
      <c r="BM119" s="39">
        <v>351101189</v>
      </c>
      <c r="BN119" s="39">
        <v>28883590</v>
      </c>
      <c r="BO119" s="2">
        <v>0</v>
      </c>
      <c r="BP119" s="2">
        <v>0</v>
      </c>
      <c r="BQ119" s="2">
        <v>28883590</v>
      </c>
      <c r="BR119" s="2">
        <v>28134300</v>
      </c>
      <c r="BS119" s="2">
        <v>0</v>
      </c>
      <c r="BT119" s="39">
        <v>57017890</v>
      </c>
      <c r="BU119" s="20">
        <f t="shared" si="13"/>
        <v>-4.9905943732551458E-2</v>
      </c>
      <c r="BV119" s="20">
        <f t="shared" si="14"/>
        <v>0.12591843580134562</v>
      </c>
      <c r="BW119" s="20">
        <f t="shared" si="15"/>
        <v>7.6012492068794152E-2</v>
      </c>
      <c r="BX119" s="21">
        <f t="shared" si="24"/>
        <v>37.564947728997971</v>
      </c>
      <c r="BY119" s="21">
        <f t="shared" si="25"/>
        <v>38.742813421825815</v>
      </c>
      <c r="BZ119" s="22">
        <f t="shared" si="26"/>
        <v>1.927027081206895</v>
      </c>
      <c r="CA119" s="21">
        <v>64</v>
      </c>
      <c r="CB119" s="21">
        <f t="shared" si="27"/>
        <v>14.1029379104382</v>
      </c>
      <c r="CC119" s="23">
        <f t="shared" si="28"/>
        <v>0.4793422945527458</v>
      </c>
      <c r="CD119" s="22" t="e">
        <f t="shared" si="29"/>
        <v>#DIV/0!</v>
      </c>
      <c r="CE119" s="20">
        <f t="shared" si="30"/>
        <v>0.85385693392409068</v>
      </c>
      <c r="CF119" s="20">
        <f t="shared" si="31"/>
        <v>6.6560609153411443E-2</v>
      </c>
    </row>
    <row r="120" spans="1:84" ht="31.5">
      <c r="A120" s="3">
        <v>129</v>
      </c>
      <c r="B120" s="3" t="s">
        <v>204</v>
      </c>
      <c r="C120" s="3" t="s">
        <v>85</v>
      </c>
      <c r="D120" s="3">
        <v>12773</v>
      </c>
      <c r="E120" s="3">
        <v>2025</v>
      </c>
      <c r="F120" s="3" t="s">
        <v>86</v>
      </c>
      <c r="G120" s="3">
        <v>5</v>
      </c>
      <c r="H120" s="3">
        <v>12</v>
      </c>
      <c r="I120" s="3" t="s">
        <v>87</v>
      </c>
      <c r="J120" s="6">
        <f t="shared" si="12"/>
        <v>365</v>
      </c>
      <c r="K120" s="4">
        <v>18503657</v>
      </c>
      <c r="L120" s="4">
        <v>0</v>
      </c>
      <c r="M120" s="4">
        <v>0</v>
      </c>
      <c r="N120" s="4">
        <v>25625623</v>
      </c>
      <c r="O120" s="4">
        <v>2562120</v>
      </c>
      <c r="P120" s="4">
        <v>0</v>
      </c>
      <c r="Q120" s="4">
        <v>11005570</v>
      </c>
      <c r="R120" s="39">
        <v>57696970</v>
      </c>
      <c r="S120" s="4">
        <v>6503320</v>
      </c>
      <c r="T120" s="4">
        <v>0</v>
      </c>
      <c r="U120" s="4">
        <v>0</v>
      </c>
      <c r="V120" s="4">
        <v>0</v>
      </c>
      <c r="W120" s="4">
        <v>305987555</v>
      </c>
      <c r="X120" s="4">
        <v>164758702</v>
      </c>
      <c r="Y120" s="39">
        <v>141228853</v>
      </c>
      <c r="Z120" s="4">
        <v>503974850</v>
      </c>
      <c r="AA120" s="39">
        <v>651707023</v>
      </c>
      <c r="AB120" s="39">
        <v>709403993</v>
      </c>
      <c r="AC120" s="4">
        <v>0</v>
      </c>
      <c r="AD120" s="4">
        <v>2078188</v>
      </c>
      <c r="AE120" s="4">
        <v>707239</v>
      </c>
      <c r="AF120" s="4">
        <v>30177982</v>
      </c>
      <c r="AG120" s="39">
        <v>32963409</v>
      </c>
      <c r="AH120" s="4">
        <v>48950746</v>
      </c>
      <c r="AI120" s="4">
        <v>0</v>
      </c>
      <c r="AJ120" s="4">
        <v>18291348</v>
      </c>
      <c r="AK120" s="39">
        <v>67242094</v>
      </c>
      <c r="AL120" s="39">
        <v>100205503</v>
      </c>
      <c r="AM120" s="4">
        <v>609175898</v>
      </c>
      <c r="AN120" s="4">
        <v>22591</v>
      </c>
      <c r="AO120" s="4">
        <v>0</v>
      </c>
      <c r="AP120" s="39">
        <v>609198489</v>
      </c>
      <c r="AQ120" s="39">
        <v>709403992</v>
      </c>
      <c r="AR120" s="4">
        <v>252845843</v>
      </c>
      <c r="AS120" s="4">
        <v>0</v>
      </c>
      <c r="AT120" s="4">
        <v>13670437</v>
      </c>
      <c r="AU120" s="4">
        <v>0</v>
      </c>
      <c r="AV120" s="4">
        <v>0</v>
      </c>
      <c r="AW120" s="4">
        <v>0</v>
      </c>
      <c r="AX120" s="39">
        <v>266516280</v>
      </c>
      <c r="AY120" s="4">
        <v>35957596</v>
      </c>
      <c r="AZ120" s="4">
        <v>0</v>
      </c>
      <c r="BA120" s="4">
        <v>0</v>
      </c>
      <c r="BB120" s="4">
        <v>4360715</v>
      </c>
      <c r="BC120" s="4">
        <v>1505203</v>
      </c>
      <c r="BD120" s="39">
        <v>41823514</v>
      </c>
      <c r="BE120" s="39">
        <v>308339794</v>
      </c>
      <c r="BF120" s="4">
        <v>152089795</v>
      </c>
      <c r="BG120" s="4">
        <v>0</v>
      </c>
      <c r="BH120" s="4">
        <v>11217082</v>
      </c>
      <c r="BI120" s="4">
        <v>0</v>
      </c>
      <c r="BJ120" s="4">
        <v>3267432</v>
      </c>
      <c r="BK120" s="4">
        <v>96778779</v>
      </c>
      <c r="BL120" s="4">
        <v>0</v>
      </c>
      <c r="BM120" s="39">
        <v>263353088</v>
      </c>
      <c r="BN120" s="39">
        <v>44986706</v>
      </c>
      <c r="BO120" s="4">
        <v>-21440990</v>
      </c>
      <c r="BP120" s="4">
        <v>0</v>
      </c>
      <c r="BQ120" s="4">
        <v>23545716</v>
      </c>
      <c r="BR120" s="4">
        <v>28134300</v>
      </c>
      <c r="BS120" s="4">
        <v>0</v>
      </c>
      <c r="BT120" s="39">
        <v>51680016</v>
      </c>
      <c r="BU120" s="24">
        <f t="shared" si="13"/>
        <v>1.0258786123467411E-2</v>
      </c>
      <c r="BV120" s="24">
        <f t="shared" si="14"/>
        <v>0.13564098703393437</v>
      </c>
      <c r="BW120" s="24">
        <f t="shared" si="15"/>
        <v>0.1458997731574018</v>
      </c>
      <c r="BX120" s="21">
        <f t="shared" si="24"/>
        <v>36.992312327634352</v>
      </c>
      <c r="BY120" s="21">
        <f t="shared" si="25"/>
        <v>44.71041579440265</v>
      </c>
      <c r="BZ120" s="22">
        <f t="shared" si="26"/>
        <v>1.7503338322805144</v>
      </c>
      <c r="CA120" s="21"/>
      <c r="CB120" s="21">
        <f t="shared" si="27"/>
        <v>14.688196270652208</v>
      </c>
      <c r="CC120" s="23">
        <f t="shared" si="28"/>
        <v>0.68613035195199168</v>
      </c>
      <c r="CD120" s="22" t="e">
        <f t="shared" si="29"/>
        <v>#DIV/0!</v>
      </c>
      <c r="CE120" s="20">
        <f t="shared" si="30"/>
        <v>0.85871506787529461</v>
      </c>
      <c r="CF120" s="20">
        <f t="shared" si="31"/>
        <v>7.4378915435613327E-2</v>
      </c>
    </row>
    <row r="121" spans="1:84" ht="31.5">
      <c r="A121" s="1">
        <v>3888</v>
      </c>
      <c r="B121" s="1" t="s">
        <v>205</v>
      </c>
      <c r="C121" s="1" t="s">
        <v>91</v>
      </c>
      <c r="D121" s="1">
        <v>3888</v>
      </c>
      <c r="E121" s="1">
        <v>2025</v>
      </c>
      <c r="F121" s="1" t="s">
        <v>164</v>
      </c>
      <c r="G121" s="1">
        <v>5</v>
      </c>
      <c r="H121" s="1">
        <v>12</v>
      </c>
      <c r="I121" s="1" t="s">
        <v>165</v>
      </c>
      <c r="J121" s="6">
        <f t="shared" si="12"/>
        <v>365</v>
      </c>
      <c r="K121" s="2">
        <v>2883000000</v>
      </c>
      <c r="L121" s="2">
        <v>0</v>
      </c>
      <c r="M121" s="2">
        <v>0</v>
      </c>
      <c r="N121" s="2">
        <v>2565000000</v>
      </c>
      <c r="O121" s="2">
        <v>0</v>
      </c>
      <c r="P121" s="2">
        <v>0</v>
      </c>
      <c r="Q121" s="2">
        <v>2401000000</v>
      </c>
      <c r="R121" s="39">
        <v>7849000000</v>
      </c>
      <c r="S121" s="2">
        <v>0</v>
      </c>
      <c r="T121" s="2">
        <v>0</v>
      </c>
      <c r="U121" s="2">
        <v>0</v>
      </c>
      <c r="V121" s="2">
        <v>2883000000</v>
      </c>
      <c r="W121" s="2">
        <v>12995000000</v>
      </c>
      <c r="X121" s="2">
        <v>6680000000</v>
      </c>
      <c r="Y121" s="39">
        <v>6315000000</v>
      </c>
      <c r="Z121" s="2">
        <v>12630000000</v>
      </c>
      <c r="AA121" s="39">
        <v>21828000000</v>
      </c>
      <c r="AB121" s="39">
        <v>29677000000</v>
      </c>
      <c r="AC121" s="2">
        <v>79000000</v>
      </c>
      <c r="AD121" s="2">
        <v>0</v>
      </c>
      <c r="AE121" s="2">
        <v>0</v>
      </c>
      <c r="AF121" s="2">
        <v>4384000000</v>
      </c>
      <c r="AG121" s="39">
        <v>4463000000</v>
      </c>
      <c r="AH121" s="2">
        <v>13092000000</v>
      </c>
      <c r="AI121" s="2">
        <v>0</v>
      </c>
      <c r="AJ121" s="2">
        <v>3149000000</v>
      </c>
      <c r="AK121" s="39">
        <v>16241000000</v>
      </c>
      <c r="AL121" s="39">
        <v>20704000000</v>
      </c>
      <c r="AM121" s="2">
        <v>8973000000</v>
      </c>
      <c r="AN121" s="2">
        <v>0</v>
      </c>
      <c r="AO121" s="2">
        <v>0</v>
      </c>
      <c r="AP121" s="39">
        <v>8973000000</v>
      </c>
      <c r="AQ121" s="39">
        <v>29677000000</v>
      </c>
      <c r="AR121" s="2">
        <v>21310000000</v>
      </c>
      <c r="AS121" s="2">
        <v>0</v>
      </c>
      <c r="AT121" s="2">
        <v>264000000</v>
      </c>
      <c r="AU121" s="2">
        <v>0</v>
      </c>
      <c r="AV121" s="2">
        <v>0</v>
      </c>
      <c r="AW121" s="2">
        <v>0</v>
      </c>
      <c r="AX121" s="39">
        <v>21574000000</v>
      </c>
      <c r="AY121" s="2">
        <v>0</v>
      </c>
      <c r="AZ121" s="2">
        <v>0</v>
      </c>
      <c r="BA121" s="2">
        <v>-960000000</v>
      </c>
      <c r="BB121" s="2">
        <v>113000000</v>
      </c>
      <c r="BC121" s="2">
        <v>0</v>
      </c>
      <c r="BD121" s="39">
        <v>-847000000</v>
      </c>
      <c r="BE121" s="39">
        <v>20727000000</v>
      </c>
      <c r="BF121" s="2">
        <v>8705000000</v>
      </c>
      <c r="BG121" s="2">
        <v>0</v>
      </c>
      <c r="BH121" s="2">
        <v>863000000</v>
      </c>
      <c r="BI121" s="2">
        <v>821000000</v>
      </c>
      <c r="BJ121" s="2">
        <v>0</v>
      </c>
      <c r="BK121" s="2">
        <v>8931000000</v>
      </c>
      <c r="BL121" s="2">
        <v>0</v>
      </c>
      <c r="BM121" s="39">
        <v>19320000000</v>
      </c>
      <c r="BN121" s="39">
        <v>1407000000</v>
      </c>
      <c r="BO121" s="2">
        <v>0</v>
      </c>
      <c r="BP121" s="2">
        <v>0</v>
      </c>
      <c r="BQ121" s="2">
        <v>1407000000</v>
      </c>
      <c r="BR121" s="2">
        <v>0</v>
      </c>
      <c r="BS121" s="2">
        <v>0</v>
      </c>
      <c r="BT121" s="39">
        <v>1407000000</v>
      </c>
      <c r="BU121" s="20">
        <f t="shared" si="13"/>
        <v>0.10874704491725769</v>
      </c>
      <c r="BV121" s="20">
        <f t="shared" si="14"/>
        <v>-4.0864572779466396E-2</v>
      </c>
      <c r="BW121" s="20">
        <f t="shared" si="15"/>
        <v>6.7882472137791292E-2</v>
      </c>
      <c r="BX121" s="21">
        <f t="shared" si="24"/>
        <v>43.933599249178791</v>
      </c>
      <c r="BY121" s="21">
        <f t="shared" si="25"/>
        <v>92.36760036289408</v>
      </c>
      <c r="BZ121" s="22">
        <f t="shared" si="26"/>
        <v>1.7586825005601614</v>
      </c>
      <c r="CA121" s="21">
        <v>57</v>
      </c>
      <c r="CB121" s="21">
        <f t="shared" si="27"/>
        <v>7.7404403244495947</v>
      </c>
      <c r="CC121" s="23">
        <f t="shared" si="28"/>
        <v>0.18399316434064369</v>
      </c>
      <c r="CD121" s="22">
        <f t="shared" si="29"/>
        <v>4.5011111111111113</v>
      </c>
      <c r="CE121" s="20">
        <f t="shared" si="30"/>
        <v>0.30235535936920849</v>
      </c>
      <c r="CF121" s="20">
        <f t="shared" si="31"/>
        <v>0.59333786539768862</v>
      </c>
    </row>
    <row r="122" spans="1:84" ht="31.5">
      <c r="A122" s="3">
        <v>11801</v>
      </c>
      <c r="B122" s="3" t="s">
        <v>206</v>
      </c>
      <c r="C122" s="3" t="s">
        <v>94</v>
      </c>
      <c r="D122" s="3">
        <v>16665</v>
      </c>
      <c r="E122" s="3">
        <v>2025</v>
      </c>
      <c r="F122" s="3" t="s">
        <v>86</v>
      </c>
      <c r="G122" s="3">
        <v>5</v>
      </c>
      <c r="H122" s="3">
        <v>12</v>
      </c>
      <c r="I122" s="3" t="s">
        <v>87</v>
      </c>
      <c r="J122" s="6">
        <f t="shared" si="12"/>
        <v>365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39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39">
        <v>0</v>
      </c>
      <c r="Z122" s="4">
        <v>0</v>
      </c>
      <c r="AA122" s="39">
        <v>0</v>
      </c>
      <c r="AB122" s="39">
        <v>0</v>
      </c>
      <c r="AC122" s="4">
        <v>0</v>
      </c>
      <c r="AD122" s="4">
        <v>0</v>
      </c>
      <c r="AE122" s="4">
        <v>0</v>
      </c>
      <c r="AF122" s="4">
        <v>0</v>
      </c>
      <c r="AG122" s="39">
        <v>0</v>
      </c>
      <c r="AH122" s="4">
        <v>0</v>
      </c>
      <c r="AI122" s="4">
        <v>0</v>
      </c>
      <c r="AJ122" s="4">
        <v>0</v>
      </c>
      <c r="AK122" s="39">
        <v>0</v>
      </c>
      <c r="AL122" s="39">
        <v>0</v>
      </c>
      <c r="AM122" s="4">
        <v>0</v>
      </c>
      <c r="AN122" s="4">
        <v>0</v>
      </c>
      <c r="AO122" s="4">
        <v>0</v>
      </c>
      <c r="AP122" s="39">
        <v>0</v>
      </c>
      <c r="AQ122" s="39">
        <v>0</v>
      </c>
      <c r="AR122" s="4">
        <v>116457000</v>
      </c>
      <c r="AS122" s="4">
        <v>0</v>
      </c>
      <c r="AT122" s="4">
        <v>17770000</v>
      </c>
      <c r="AU122" s="4">
        <v>0</v>
      </c>
      <c r="AV122" s="4">
        <v>0</v>
      </c>
      <c r="AW122" s="4">
        <v>0</v>
      </c>
      <c r="AX122" s="39">
        <v>134227000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39">
        <v>0</v>
      </c>
      <c r="BE122" s="39">
        <v>134227000</v>
      </c>
      <c r="BF122" s="4">
        <v>145218000</v>
      </c>
      <c r="BG122" s="4">
        <v>0</v>
      </c>
      <c r="BH122" s="4">
        <v>5350000</v>
      </c>
      <c r="BI122" s="4">
        <v>0</v>
      </c>
      <c r="BJ122" s="4">
        <v>0</v>
      </c>
      <c r="BK122" s="4">
        <v>38301000</v>
      </c>
      <c r="BL122" s="4">
        <v>0</v>
      </c>
      <c r="BM122" s="39">
        <v>188869000</v>
      </c>
      <c r="BN122" s="39">
        <v>-54642000</v>
      </c>
      <c r="BO122" s="4">
        <v>54640000</v>
      </c>
      <c r="BP122" s="4">
        <v>0</v>
      </c>
      <c r="BQ122" s="4">
        <v>-2000</v>
      </c>
      <c r="BR122" s="4">
        <v>0</v>
      </c>
      <c r="BS122" s="4">
        <v>0</v>
      </c>
      <c r="BT122" s="39">
        <v>-2000</v>
      </c>
      <c r="BU122" s="24">
        <f t="shared" si="13"/>
        <v>-0.40708650271554903</v>
      </c>
      <c r="BV122" s="24">
        <f t="shared" si="14"/>
        <v>0</v>
      </c>
      <c r="BW122" s="24">
        <f t="shared" si="15"/>
        <v>-0.40708650271554903</v>
      </c>
      <c r="BX122" s="21">
        <f t="shared" si="24"/>
        <v>0</v>
      </c>
      <c r="BY122" s="21">
        <f t="shared" si="25"/>
        <v>0</v>
      </c>
      <c r="BZ122" s="22" t="e">
        <f t="shared" si="26"/>
        <v>#DIV/0!</v>
      </c>
      <c r="CA122" s="21"/>
      <c r="CB122" s="21" t="str">
        <f t="shared" si="27"/>
        <v>-</v>
      </c>
      <c r="CC122" s="23" t="e">
        <f t="shared" si="28"/>
        <v>#DIV/0!</v>
      </c>
      <c r="CD122" s="22" t="e">
        <f t="shared" si="29"/>
        <v>#DIV/0!</v>
      </c>
      <c r="CE122" s="20" t="e">
        <f t="shared" si="30"/>
        <v>#DIV/0!</v>
      </c>
      <c r="CF122" s="20" t="e">
        <f t="shared" si="31"/>
        <v>#DIV/0!</v>
      </c>
    </row>
    <row r="123" spans="1:84" ht="31.5">
      <c r="A123" s="3">
        <v>14288</v>
      </c>
      <c r="B123" s="3" t="s">
        <v>207</v>
      </c>
      <c r="C123" s="3" t="s">
        <v>91</v>
      </c>
      <c r="D123" s="3">
        <v>14288</v>
      </c>
      <c r="E123" s="3">
        <v>2025</v>
      </c>
      <c r="F123" s="3" t="s">
        <v>119</v>
      </c>
      <c r="G123" s="3">
        <v>5</v>
      </c>
      <c r="H123" s="3">
        <v>12</v>
      </c>
      <c r="I123" s="3" t="s">
        <v>120</v>
      </c>
      <c r="J123" s="6">
        <f t="shared" si="12"/>
        <v>365</v>
      </c>
      <c r="K123" s="4">
        <v>569895370</v>
      </c>
      <c r="L123" s="4">
        <v>6213750569</v>
      </c>
      <c r="M123" s="4">
        <v>398734737</v>
      </c>
      <c r="N123" s="4">
        <v>2809647615</v>
      </c>
      <c r="O123" s="4">
        <v>0</v>
      </c>
      <c r="P123" s="4">
        <v>414188749</v>
      </c>
      <c r="Q123" s="4">
        <v>2109828213</v>
      </c>
      <c r="R123" s="39">
        <v>12516045253</v>
      </c>
      <c r="S123" s="4">
        <v>10609021146</v>
      </c>
      <c r="T123" s="4">
        <v>19855784</v>
      </c>
      <c r="U123" s="4">
        <v>0</v>
      </c>
      <c r="V123" s="4">
        <v>493154368</v>
      </c>
      <c r="W123" s="4">
        <v>20827853412</v>
      </c>
      <c r="X123" s="4">
        <v>11788180256</v>
      </c>
      <c r="Y123" s="39">
        <v>9039673156</v>
      </c>
      <c r="Z123" s="4">
        <v>2070336738</v>
      </c>
      <c r="AA123" s="39">
        <v>22232041192</v>
      </c>
      <c r="AB123" s="39">
        <v>34748086445</v>
      </c>
      <c r="AC123" s="4">
        <v>1024396445</v>
      </c>
      <c r="AD123" s="4">
        <v>255224559</v>
      </c>
      <c r="AE123" s="4">
        <v>0</v>
      </c>
      <c r="AF123" s="4">
        <v>4070302030</v>
      </c>
      <c r="AG123" s="39">
        <v>5349923034</v>
      </c>
      <c r="AH123" s="4">
        <v>6368950888</v>
      </c>
      <c r="AI123" s="4">
        <v>0</v>
      </c>
      <c r="AJ123" s="4">
        <v>2653001508</v>
      </c>
      <c r="AK123" s="39">
        <v>9021952396</v>
      </c>
      <c r="AL123" s="39">
        <v>14371875430</v>
      </c>
      <c r="AM123" s="4">
        <v>19675911943</v>
      </c>
      <c r="AN123" s="4">
        <v>436498862</v>
      </c>
      <c r="AO123" s="4">
        <v>263800210</v>
      </c>
      <c r="AP123" s="39">
        <v>20376211015</v>
      </c>
      <c r="AQ123" s="39">
        <v>34748086445</v>
      </c>
      <c r="AR123" s="4">
        <v>21635098111</v>
      </c>
      <c r="AS123" s="4">
        <v>60105839</v>
      </c>
      <c r="AT123" s="4">
        <v>3664899117</v>
      </c>
      <c r="AU123" s="4">
        <v>28755919</v>
      </c>
      <c r="AV123" s="4">
        <v>82500</v>
      </c>
      <c r="AW123" s="4">
        <v>32736726</v>
      </c>
      <c r="AX123" s="39">
        <v>25421678212</v>
      </c>
      <c r="AY123" s="4">
        <v>576283380</v>
      </c>
      <c r="AZ123" s="4">
        <v>0</v>
      </c>
      <c r="BA123" s="4">
        <v>898771880</v>
      </c>
      <c r="BB123" s="4">
        <v>-176771457</v>
      </c>
      <c r="BC123" s="4">
        <v>0</v>
      </c>
      <c r="BD123" s="39">
        <v>1298283803</v>
      </c>
      <c r="BE123" s="39">
        <v>26719962015</v>
      </c>
      <c r="BF123" s="4">
        <v>13597976164</v>
      </c>
      <c r="BG123" s="4">
        <v>1068632715</v>
      </c>
      <c r="BH123" s="4">
        <v>887931303</v>
      </c>
      <c r="BI123" s="4">
        <v>259304895</v>
      </c>
      <c r="BJ123" s="4">
        <v>12545422</v>
      </c>
      <c r="BK123" s="4">
        <v>9398280907</v>
      </c>
      <c r="BL123" s="4">
        <v>209256198</v>
      </c>
      <c r="BM123" s="39">
        <v>25433927604</v>
      </c>
      <c r="BN123" s="39">
        <v>1286034411</v>
      </c>
      <c r="BO123" s="4">
        <v>0</v>
      </c>
      <c r="BP123" s="4">
        <v>43260092</v>
      </c>
      <c r="BQ123" s="4">
        <v>1329294503</v>
      </c>
      <c r="BR123" s="4">
        <v>115456025</v>
      </c>
      <c r="BS123" s="4">
        <v>0</v>
      </c>
      <c r="BT123" s="39">
        <v>1444750528</v>
      </c>
      <c r="BU123" s="20">
        <f t="shared" si="13"/>
        <v>-4.5843598105130013E-4</v>
      </c>
      <c r="BV123" s="20">
        <f t="shared" si="14"/>
        <v>4.8588534754322329E-2</v>
      </c>
      <c r="BW123" s="20">
        <f t="shared" si="15"/>
        <v>4.8130098773271027E-2</v>
      </c>
      <c r="BX123" s="21">
        <f t="shared" si="24"/>
        <v>47.400819456122136</v>
      </c>
      <c r="BY123" s="21">
        <f t="shared" si="25"/>
        <v>76.567240563512769</v>
      </c>
      <c r="BZ123" s="22">
        <f t="shared" si="26"/>
        <v>2.339481367013625</v>
      </c>
      <c r="CA123" s="21">
        <v>234</v>
      </c>
      <c r="CB123" s="21">
        <f t="shared" si="27"/>
        <v>13.276004817233028</v>
      </c>
      <c r="CC123" s="23">
        <f t="shared" si="28"/>
        <v>0.10881538981369715</v>
      </c>
      <c r="CD123" s="22">
        <f t="shared" si="29"/>
        <v>1.1953705127393572</v>
      </c>
      <c r="CE123" s="20">
        <f t="shared" si="30"/>
        <v>0.56624447432935465</v>
      </c>
      <c r="CF123" s="20">
        <f t="shared" si="31"/>
        <v>0.24453770132432148</v>
      </c>
    </row>
    <row r="124" spans="1:84" ht="31.5">
      <c r="A124" s="1">
        <v>104</v>
      </c>
      <c r="B124" s="1" t="s">
        <v>208</v>
      </c>
      <c r="C124" s="1" t="s">
        <v>85</v>
      </c>
      <c r="D124" s="1">
        <v>12775</v>
      </c>
      <c r="E124" s="1">
        <v>2025</v>
      </c>
      <c r="F124" s="1" t="s">
        <v>86</v>
      </c>
      <c r="G124" s="1">
        <v>5</v>
      </c>
      <c r="H124" s="1">
        <v>12</v>
      </c>
      <c r="I124" s="1" t="s">
        <v>87</v>
      </c>
      <c r="J124" s="6">
        <f t="shared" si="12"/>
        <v>365</v>
      </c>
      <c r="K124" s="2">
        <v>32762000</v>
      </c>
      <c r="L124" s="2">
        <v>0</v>
      </c>
      <c r="M124" s="2">
        <v>21349000</v>
      </c>
      <c r="N124" s="2">
        <v>167040000</v>
      </c>
      <c r="O124" s="2">
        <v>10220000</v>
      </c>
      <c r="P124" s="2">
        <v>26833000</v>
      </c>
      <c r="Q124" s="2">
        <v>73901000</v>
      </c>
      <c r="R124" s="39">
        <v>332105000</v>
      </c>
      <c r="S124" s="2">
        <v>22279000</v>
      </c>
      <c r="T124" s="2">
        <v>0</v>
      </c>
      <c r="U124" s="2">
        <v>0</v>
      </c>
      <c r="V124" s="2">
        <v>803000</v>
      </c>
      <c r="W124" s="2">
        <v>885336000</v>
      </c>
      <c r="X124" s="2">
        <v>564922000</v>
      </c>
      <c r="Y124" s="39">
        <v>320414000</v>
      </c>
      <c r="Z124" s="2">
        <v>199885000</v>
      </c>
      <c r="AA124" s="39">
        <v>543381000</v>
      </c>
      <c r="AB124" s="39">
        <v>875486000</v>
      </c>
      <c r="AC124" s="2">
        <v>19250000</v>
      </c>
      <c r="AD124" s="2">
        <v>1596000</v>
      </c>
      <c r="AE124" s="2">
        <v>0</v>
      </c>
      <c r="AF124" s="2">
        <v>142422000</v>
      </c>
      <c r="AG124" s="39">
        <v>163268000</v>
      </c>
      <c r="AH124" s="2">
        <v>800123000</v>
      </c>
      <c r="AI124" s="2">
        <v>0</v>
      </c>
      <c r="AJ124" s="2">
        <v>52381000</v>
      </c>
      <c r="AK124" s="39">
        <v>852504000</v>
      </c>
      <c r="AL124" s="39">
        <v>1015772000</v>
      </c>
      <c r="AM124" s="2">
        <v>-156949000</v>
      </c>
      <c r="AN124" s="2">
        <v>8994000</v>
      </c>
      <c r="AO124" s="2">
        <v>7669000</v>
      </c>
      <c r="AP124" s="39">
        <v>-140286000</v>
      </c>
      <c r="AQ124" s="39">
        <v>875486000</v>
      </c>
      <c r="AR124" s="2">
        <v>1174478000</v>
      </c>
      <c r="AS124" s="2">
        <v>0</v>
      </c>
      <c r="AT124" s="2">
        <v>351703000</v>
      </c>
      <c r="AU124" s="2">
        <v>0</v>
      </c>
      <c r="AV124" s="2">
        <v>0</v>
      </c>
      <c r="AW124" s="2">
        <v>3077000</v>
      </c>
      <c r="AX124" s="39">
        <v>1529258000</v>
      </c>
      <c r="AY124" s="2">
        <v>8911000</v>
      </c>
      <c r="AZ124" s="2">
        <v>-4753000</v>
      </c>
      <c r="BA124" s="2">
        <v>-365000</v>
      </c>
      <c r="BB124" s="2">
        <v>-1847000</v>
      </c>
      <c r="BC124" s="2">
        <v>0</v>
      </c>
      <c r="BD124" s="39">
        <v>1946000</v>
      </c>
      <c r="BE124" s="39">
        <v>1531204000</v>
      </c>
      <c r="BF124" s="2">
        <v>585637000</v>
      </c>
      <c r="BG124" s="2">
        <v>0</v>
      </c>
      <c r="BH124" s="2">
        <v>39519000</v>
      </c>
      <c r="BI124" s="2">
        <v>26742000</v>
      </c>
      <c r="BJ124" s="2">
        <v>111367000</v>
      </c>
      <c r="BK124" s="2">
        <v>710034000</v>
      </c>
      <c r="BL124" s="2">
        <v>0</v>
      </c>
      <c r="BM124" s="39">
        <v>1473299000</v>
      </c>
      <c r="BN124" s="39">
        <v>57905000</v>
      </c>
      <c r="BO124" s="2">
        <v>21258000</v>
      </c>
      <c r="BP124" s="2">
        <v>19000</v>
      </c>
      <c r="BQ124" s="2">
        <v>79182000</v>
      </c>
      <c r="BR124" s="2">
        <v>2206000</v>
      </c>
      <c r="BS124" s="2">
        <v>0</v>
      </c>
      <c r="BT124" s="39">
        <v>81388000</v>
      </c>
      <c r="BU124" s="24">
        <f t="shared" si="13"/>
        <v>3.6545750925415559E-2</v>
      </c>
      <c r="BV124" s="24">
        <f t="shared" si="14"/>
        <v>1.270895321590069E-3</v>
      </c>
      <c r="BW124" s="24">
        <f t="shared" si="15"/>
        <v>3.7816646247005627E-2</v>
      </c>
      <c r="BX124" s="21">
        <f t="shared" si="24"/>
        <v>51.912083495816866</v>
      </c>
      <c r="BY124" s="21">
        <f t="shared" si="25"/>
        <v>41.939364821703464</v>
      </c>
      <c r="BZ124" s="22">
        <f t="shared" si="26"/>
        <v>2.0341095621922238</v>
      </c>
      <c r="CA124" s="21"/>
      <c r="CB124" s="21">
        <f t="shared" si="27"/>
        <v>14.294946734482147</v>
      </c>
      <c r="CC124" s="23">
        <f t="shared" si="28"/>
        <v>0.1015049964137095</v>
      </c>
      <c r="CD124" s="22">
        <f t="shared" si="29"/>
        <v>2.7076665507044702</v>
      </c>
      <c r="CE124" s="20">
        <f t="shared" si="30"/>
        <v>-0.17927071363791083</v>
      </c>
      <c r="CF124" s="20">
        <f t="shared" si="31"/>
        <v>1.2440226128543754</v>
      </c>
    </row>
    <row r="125" spans="1:84" ht="31.5">
      <c r="A125" s="1">
        <v>10991</v>
      </c>
      <c r="B125" s="1" t="s">
        <v>209</v>
      </c>
      <c r="C125" s="1" t="s">
        <v>94</v>
      </c>
      <c r="D125" s="1">
        <v>12775</v>
      </c>
      <c r="E125" s="1">
        <v>2025</v>
      </c>
      <c r="F125" s="1" t="s">
        <v>86</v>
      </c>
      <c r="G125" s="1">
        <v>5</v>
      </c>
      <c r="H125" s="1">
        <v>12</v>
      </c>
      <c r="I125" s="1" t="s">
        <v>87</v>
      </c>
      <c r="J125" s="6">
        <f t="shared" si="12"/>
        <v>365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39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39">
        <v>0</v>
      </c>
      <c r="Z125" s="2">
        <v>0</v>
      </c>
      <c r="AA125" s="39">
        <v>0</v>
      </c>
      <c r="AB125" s="39">
        <v>0</v>
      </c>
      <c r="AC125" s="2">
        <v>0</v>
      </c>
      <c r="AD125" s="2">
        <v>0</v>
      </c>
      <c r="AE125" s="2">
        <v>0</v>
      </c>
      <c r="AF125" s="2">
        <v>0</v>
      </c>
      <c r="AG125" s="39">
        <v>0</v>
      </c>
      <c r="AH125" s="2">
        <v>0</v>
      </c>
      <c r="AI125" s="2">
        <v>0</v>
      </c>
      <c r="AJ125" s="2">
        <v>0</v>
      </c>
      <c r="AK125" s="39">
        <v>0</v>
      </c>
      <c r="AL125" s="39">
        <v>0</v>
      </c>
      <c r="AM125" s="2">
        <v>0</v>
      </c>
      <c r="AN125" s="2">
        <v>0</v>
      </c>
      <c r="AO125" s="2">
        <v>0</v>
      </c>
      <c r="AP125" s="39">
        <v>0</v>
      </c>
      <c r="AQ125" s="39">
        <v>0</v>
      </c>
      <c r="AR125" s="2">
        <v>229049000</v>
      </c>
      <c r="AS125" s="2">
        <v>0</v>
      </c>
      <c r="AT125" s="2">
        <v>147118000</v>
      </c>
      <c r="AU125" s="2">
        <v>0</v>
      </c>
      <c r="AV125" s="2">
        <v>0</v>
      </c>
      <c r="AW125" s="2">
        <v>0</v>
      </c>
      <c r="AX125" s="39">
        <v>376167000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39">
        <v>0</v>
      </c>
      <c r="BE125" s="39">
        <v>376167000</v>
      </c>
      <c r="BF125" s="2">
        <v>363083000</v>
      </c>
      <c r="BG125" s="2">
        <v>0</v>
      </c>
      <c r="BH125" s="2">
        <v>566000</v>
      </c>
      <c r="BI125" s="2">
        <v>0</v>
      </c>
      <c r="BJ125" s="2">
        <v>0</v>
      </c>
      <c r="BK125" s="2">
        <v>95705000</v>
      </c>
      <c r="BL125" s="2">
        <v>0</v>
      </c>
      <c r="BM125" s="39">
        <v>459354000</v>
      </c>
      <c r="BN125" s="39">
        <v>-83187000</v>
      </c>
      <c r="BO125" s="2">
        <v>77062000</v>
      </c>
      <c r="BP125" s="2">
        <v>0</v>
      </c>
      <c r="BQ125" s="2">
        <v>-6125000</v>
      </c>
      <c r="BR125" s="2">
        <v>0</v>
      </c>
      <c r="BS125" s="2">
        <v>0</v>
      </c>
      <c r="BT125" s="39">
        <v>-6125000</v>
      </c>
      <c r="BU125" s="20"/>
      <c r="BV125" s="20"/>
      <c r="BW125" s="20"/>
      <c r="BX125" s="21">
        <f t="shared" si="24"/>
        <v>0</v>
      </c>
      <c r="BY125" s="21">
        <f t="shared" si="25"/>
        <v>0</v>
      </c>
      <c r="BZ125" s="22" t="e">
        <f t="shared" si="26"/>
        <v>#DIV/0!</v>
      </c>
      <c r="CA125" s="21"/>
      <c r="CB125" s="21" t="str">
        <f t="shared" si="27"/>
        <v>-</v>
      </c>
      <c r="CC125" s="23" t="e">
        <f t="shared" si="28"/>
        <v>#DIV/0!</v>
      </c>
      <c r="CD125" s="22" t="e">
        <f t="shared" si="29"/>
        <v>#DIV/0!</v>
      </c>
      <c r="CE125" s="20" t="e">
        <f t="shared" si="30"/>
        <v>#DIV/0!</v>
      </c>
      <c r="CF125" s="20" t="e">
        <f t="shared" si="31"/>
        <v>#DIV/0!</v>
      </c>
    </row>
    <row r="126" spans="1:84" ht="31.5">
      <c r="A126" s="3">
        <v>12775</v>
      </c>
      <c r="B126" s="3" t="s">
        <v>210</v>
      </c>
      <c r="C126" s="3" t="s">
        <v>91</v>
      </c>
      <c r="D126" s="3">
        <v>12775</v>
      </c>
      <c r="E126" s="3">
        <v>2025</v>
      </c>
      <c r="F126" s="3" t="s">
        <v>86</v>
      </c>
      <c r="G126" s="3">
        <v>5</v>
      </c>
      <c r="H126" s="3">
        <v>12</v>
      </c>
      <c r="I126" s="3" t="s">
        <v>87</v>
      </c>
      <c r="J126" s="6">
        <f t="shared" si="12"/>
        <v>365</v>
      </c>
      <c r="K126" s="4">
        <v>65376000</v>
      </c>
      <c r="L126" s="4">
        <v>62041000</v>
      </c>
      <c r="M126" s="4">
        <v>39213000</v>
      </c>
      <c r="N126" s="4">
        <v>316861000</v>
      </c>
      <c r="O126" s="4">
        <v>0</v>
      </c>
      <c r="P126" s="4">
        <v>49656000</v>
      </c>
      <c r="Q126" s="4">
        <v>208579000</v>
      </c>
      <c r="R126" s="39">
        <v>741726000</v>
      </c>
      <c r="S126" s="4">
        <v>154180000</v>
      </c>
      <c r="T126" s="4">
        <v>0</v>
      </c>
      <c r="U126" s="4">
        <v>0</v>
      </c>
      <c r="V126" s="4">
        <v>42834000</v>
      </c>
      <c r="W126" s="4">
        <v>2179511000</v>
      </c>
      <c r="X126" s="4">
        <v>1488236000</v>
      </c>
      <c r="Y126" s="39">
        <v>691275000</v>
      </c>
      <c r="Z126" s="4">
        <v>381752000</v>
      </c>
      <c r="AA126" s="39">
        <v>1270041000</v>
      </c>
      <c r="AB126" s="39">
        <v>2011767000</v>
      </c>
      <c r="AC126" s="4">
        <v>41425000</v>
      </c>
      <c r="AD126" s="4">
        <v>11028000</v>
      </c>
      <c r="AE126" s="4">
        <v>0</v>
      </c>
      <c r="AF126" s="4">
        <v>648367000</v>
      </c>
      <c r="AG126" s="39">
        <v>700820000</v>
      </c>
      <c r="AH126" s="4">
        <v>900068000</v>
      </c>
      <c r="AI126" s="4">
        <v>0</v>
      </c>
      <c r="AJ126" s="4">
        <v>220489000</v>
      </c>
      <c r="AK126" s="39">
        <v>1120557000</v>
      </c>
      <c r="AL126" s="39">
        <v>1821377000</v>
      </c>
      <c r="AM126" s="4">
        <v>140134000</v>
      </c>
      <c r="AN126" s="4">
        <v>19430000</v>
      </c>
      <c r="AO126" s="4">
        <v>30826000</v>
      </c>
      <c r="AP126" s="39">
        <v>190390000</v>
      </c>
      <c r="AQ126" s="39">
        <v>2011767000</v>
      </c>
      <c r="AR126" s="4">
        <v>2511800000</v>
      </c>
      <c r="AS126" s="4">
        <v>0</v>
      </c>
      <c r="AT126" s="4">
        <v>619327000</v>
      </c>
      <c r="AU126" s="4">
        <v>0</v>
      </c>
      <c r="AV126" s="4">
        <v>0</v>
      </c>
      <c r="AW126" s="4">
        <v>5626000</v>
      </c>
      <c r="AX126" s="39">
        <v>3136753000</v>
      </c>
      <c r="AY126" s="4">
        <v>17167000</v>
      </c>
      <c r="AZ126" s="4">
        <v>-4534000</v>
      </c>
      <c r="BA126" s="4">
        <v>-1671000</v>
      </c>
      <c r="BB126" s="4">
        <v>-2980000</v>
      </c>
      <c r="BC126" s="4">
        <v>-1000000</v>
      </c>
      <c r="BD126" s="39">
        <v>6982000</v>
      </c>
      <c r="BE126" s="39">
        <v>3143735000</v>
      </c>
      <c r="BF126" s="4">
        <v>1632871000</v>
      </c>
      <c r="BG126" s="4">
        <v>0</v>
      </c>
      <c r="BH126" s="4">
        <v>82345000</v>
      </c>
      <c r="BI126" s="4">
        <v>47026000</v>
      </c>
      <c r="BJ126" s="4">
        <v>169419000</v>
      </c>
      <c r="BK126" s="4">
        <v>1263644000</v>
      </c>
      <c r="BL126" s="4">
        <v>0</v>
      </c>
      <c r="BM126" s="39">
        <v>3195305000</v>
      </c>
      <c r="BN126" s="39">
        <v>-51570000</v>
      </c>
      <c r="BO126" s="4">
        <v>0</v>
      </c>
      <c r="BP126" s="4">
        <v>776000</v>
      </c>
      <c r="BQ126" s="4">
        <v>-50794000</v>
      </c>
      <c r="BR126" s="4">
        <v>3764000</v>
      </c>
      <c r="BS126" s="4">
        <v>0</v>
      </c>
      <c r="BT126" s="39">
        <v>-47030000</v>
      </c>
      <c r="BU126" s="24">
        <f t="shared" si="13"/>
        <v>-1.8624979522765119E-2</v>
      </c>
      <c r="BV126" s="24">
        <f t="shared" si="14"/>
        <v>2.2209251097818359E-3</v>
      </c>
      <c r="BW126" s="24">
        <f t="shared" si="15"/>
        <v>-1.6404054412983284E-2</v>
      </c>
      <c r="BX126" s="21">
        <f t="shared" si="24"/>
        <v>46.044376542718368</v>
      </c>
      <c r="BY126" s="21">
        <f t="shared" si="25"/>
        <v>82.11986298465655</v>
      </c>
      <c r="BZ126" s="22">
        <f t="shared" si="26"/>
        <v>1.0583687680146114</v>
      </c>
      <c r="CA126" s="21">
        <v>51</v>
      </c>
      <c r="CB126" s="21">
        <f t="shared" si="27"/>
        <v>18.073179913777398</v>
      </c>
      <c r="CC126" s="23">
        <f t="shared" si="28"/>
        <v>2.0267501536647161E-2</v>
      </c>
      <c r="CD126" s="22">
        <f t="shared" si="29"/>
        <v>0.89848616748256094</v>
      </c>
      <c r="CE126" s="20">
        <f t="shared" si="30"/>
        <v>6.9657172028371073E-2</v>
      </c>
      <c r="CF126" s="20">
        <f t="shared" si="31"/>
        <v>0.86528193562404221</v>
      </c>
    </row>
    <row r="127" spans="1:84" ht="31.5">
      <c r="A127" s="1">
        <v>6755</v>
      </c>
      <c r="B127" s="1" t="s">
        <v>211</v>
      </c>
      <c r="C127" s="1" t="s">
        <v>91</v>
      </c>
      <c r="D127" s="1">
        <v>6755</v>
      </c>
      <c r="E127" s="1">
        <v>2025</v>
      </c>
      <c r="F127" s="1" t="s">
        <v>86</v>
      </c>
      <c r="G127" s="1">
        <v>5</v>
      </c>
      <c r="H127" s="1">
        <v>12</v>
      </c>
      <c r="I127" s="1" t="s">
        <v>87</v>
      </c>
      <c r="J127" s="6">
        <f t="shared" si="12"/>
        <v>365</v>
      </c>
      <c r="K127" s="2">
        <v>200113000</v>
      </c>
      <c r="L127" s="2">
        <v>317576000</v>
      </c>
      <c r="M127" s="2">
        <v>6740000</v>
      </c>
      <c r="N127" s="2">
        <v>447356000</v>
      </c>
      <c r="O127" s="2">
        <v>0</v>
      </c>
      <c r="P127" s="2">
        <v>40384000</v>
      </c>
      <c r="Q127" s="2">
        <v>174324000</v>
      </c>
      <c r="R127" s="39">
        <v>1186493000</v>
      </c>
      <c r="S127" s="2">
        <v>399361000</v>
      </c>
      <c r="T127" s="2">
        <v>0</v>
      </c>
      <c r="U127" s="2">
        <v>0</v>
      </c>
      <c r="V127" s="2">
        <v>0</v>
      </c>
      <c r="W127" s="2">
        <v>2792464000</v>
      </c>
      <c r="X127" s="2">
        <v>1592853000</v>
      </c>
      <c r="Y127" s="39">
        <v>1199611000</v>
      </c>
      <c r="Z127" s="2">
        <v>1304011000</v>
      </c>
      <c r="AA127" s="39">
        <v>2902983000</v>
      </c>
      <c r="AB127" s="39">
        <v>4089476000</v>
      </c>
      <c r="AC127" s="2">
        <v>38591000</v>
      </c>
      <c r="AD127" s="2">
        <v>23928000</v>
      </c>
      <c r="AE127" s="2">
        <v>0</v>
      </c>
      <c r="AF127" s="2">
        <v>705765000</v>
      </c>
      <c r="AG127" s="39">
        <v>768284000</v>
      </c>
      <c r="AH127" s="2">
        <v>996863000</v>
      </c>
      <c r="AI127" s="2">
        <v>0</v>
      </c>
      <c r="AJ127" s="2">
        <v>447621000</v>
      </c>
      <c r="AK127" s="39">
        <v>1444484000</v>
      </c>
      <c r="AL127" s="39">
        <v>2212768000</v>
      </c>
      <c r="AM127" s="2">
        <v>1734014000</v>
      </c>
      <c r="AN127" s="2">
        <v>77779000</v>
      </c>
      <c r="AO127" s="2">
        <v>64917000</v>
      </c>
      <c r="AP127" s="39">
        <v>1876710000</v>
      </c>
      <c r="AQ127" s="39">
        <v>4089478000</v>
      </c>
      <c r="AR127" s="2">
        <v>4372878000</v>
      </c>
      <c r="AS127" s="2">
        <v>0</v>
      </c>
      <c r="AT127" s="2">
        <v>332515000</v>
      </c>
      <c r="AU127" s="2">
        <v>0</v>
      </c>
      <c r="AV127" s="2">
        <v>0</v>
      </c>
      <c r="AW127" s="2">
        <v>6838000</v>
      </c>
      <c r="AX127" s="39">
        <v>4712231000</v>
      </c>
      <c r="AY127" s="2">
        <v>67119000</v>
      </c>
      <c r="AZ127" s="2">
        <v>67687000</v>
      </c>
      <c r="BA127" s="2">
        <v>0</v>
      </c>
      <c r="BB127" s="2">
        <v>65284000</v>
      </c>
      <c r="BC127" s="2">
        <v>0</v>
      </c>
      <c r="BD127" s="39">
        <v>200090000</v>
      </c>
      <c r="BE127" s="39">
        <v>4912321000</v>
      </c>
      <c r="BF127" s="2">
        <v>2674051000</v>
      </c>
      <c r="BG127" s="2">
        <v>0</v>
      </c>
      <c r="BH127" s="2">
        <v>163995000</v>
      </c>
      <c r="BI127" s="2">
        <v>41709000</v>
      </c>
      <c r="BJ127" s="2">
        <v>73725000</v>
      </c>
      <c r="BK127" s="2">
        <v>1981598000</v>
      </c>
      <c r="BL127" s="2">
        <v>0</v>
      </c>
      <c r="BM127" s="39">
        <v>4935078000</v>
      </c>
      <c r="BN127" s="39">
        <v>-22757000</v>
      </c>
      <c r="BO127" s="2">
        <v>0</v>
      </c>
      <c r="BP127" s="2">
        <v>9602000</v>
      </c>
      <c r="BQ127" s="2">
        <v>-13155000</v>
      </c>
      <c r="BR127" s="2">
        <v>137956000</v>
      </c>
      <c r="BS127" s="2">
        <v>0</v>
      </c>
      <c r="BT127" s="39">
        <v>124801000</v>
      </c>
      <c r="BU127" s="20">
        <f t="shared" si="13"/>
        <v>-4.5364909988577701E-2</v>
      </c>
      <c r="BV127" s="20">
        <f t="shared" si="14"/>
        <v>4.0732272992746198E-2</v>
      </c>
      <c r="BW127" s="20">
        <f t="shared" si="15"/>
        <v>-4.6326369958315022E-3</v>
      </c>
      <c r="BX127" s="21">
        <f t="shared" si="24"/>
        <v>37.340383152697143</v>
      </c>
      <c r="BY127" s="21">
        <f t="shared" si="25"/>
        <v>57.44733658196624</v>
      </c>
      <c r="BZ127" s="22">
        <f t="shared" si="26"/>
        <v>1.5443416757344941</v>
      </c>
      <c r="CA127" s="21">
        <v>106</v>
      </c>
      <c r="CB127" s="21">
        <f t="shared" si="27"/>
        <v>9.7128144150736304</v>
      </c>
      <c r="CC127" s="23">
        <f t="shared" si="28"/>
        <v>8.0014865617424491E-2</v>
      </c>
      <c r="CD127" s="22">
        <f t="shared" si="29"/>
        <v>2.2782938978829388</v>
      </c>
      <c r="CE127" s="20">
        <f t="shared" si="30"/>
        <v>0.42401862732535905</v>
      </c>
      <c r="CF127" s="20">
        <f t="shared" si="31"/>
        <v>0.36503401654486817</v>
      </c>
    </row>
    <row r="128" spans="1:84" ht="31.5">
      <c r="A128" s="3">
        <v>3115</v>
      </c>
      <c r="B128" s="3" t="s">
        <v>212</v>
      </c>
      <c r="C128" s="3" t="s">
        <v>85</v>
      </c>
      <c r="D128" s="3">
        <v>6755</v>
      </c>
      <c r="E128" s="3">
        <v>2025</v>
      </c>
      <c r="F128" s="3" t="s">
        <v>86</v>
      </c>
      <c r="G128" s="3">
        <v>5</v>
      </c>
      <c r="H128" s="3">
        <v>12</v>
      </c>
      <c r="I128" s="3" t="s">
        <v>87</v>
      </c>
      <c r="J128" s="6">
        <f t="shared" si="12"/>
        <v>365</v>
      </c>
      <c r="K128" s="4">
        <v>25940000</v>
      </c>
      <c r="L128" s="4">
        <v>0</v>
      </c>
      <c r="M128" s="4">
        <v>0</v>
      </c>
      <c r="N128" s="4">
        <v>290390000</v>
      </c>
      <c r="O128" s="4">
        <v>4197949000</v>
      </c>
      <c r="P128" s="4">
        <v>16423000</v>
      </c>
      <c r="Q128" s="4">
        <v>86141000</v>
      </c>
      <c r="R128" s="39">
        <v>4616843000</v>
      </c>
      <c r="S128" s="4">
        <v>0</v>
      </c>
      <c r="T128" s="4">
        <v>0</v>
      </c>
      <c r="U128" s="4">
        <v>0</v>
      </c>
      <c r="V128" s="4">
        <v>0</v>
      </c>
      <c r="W128" s="4">
        <v>1230001000</v>
      </c>
      <c r="X128" s="4">
        <v>778132000</v>
      </c>
      <c r="Y128" s="39">
        <v>451869000</v>
      </c>
      <c r="Z128" s="4">
        <v>283945000</v>
      </c>
      <c r="AA128" s="39">
        <v>735814000</v>
      </c>
      <c r="AB128" s="39">
        <v>5352657000</v>
      </c>
      <c r="AC128" s="4">
        <v>0</v>
      </c>
      <c r="AD128" s="4">
        <v>5319000</v>
      </c>
      <c r="AE128" s="4">
        <v>4564128000</v>
      </c>
      <c r="AF128" s="4">
        <v>243269000</v>
      </c>
      <c r="AG128" s="39">
        <v>4812716000</v>
      </c>
      <c r="AH128" s="4">
        <v>0</v>
      </c>
      <c r="AI128" s="4">
        <v>259662000</v>
      </c>
      <c r="AJ128" s="4">
        <v>53482000</v>
      </c>
      <c r="AK128" s="39">
        <v>313144000</v>
      </c>
      <c r="AL128" s="39">
        <v>5125860000</v>
      </c>
      <c r="AM128" s="4">
        <v>136915000</v>
      </c>
      <c r="AN128" s="4">
        <v>61169000</v>
      </c>
      <c r="AO128" s="4">
        <v>28713000</v>
      </c>
      <c r="AP128" s="39">
        <v>226797000</v>
      </c>
      <c r="AQ128" s="39">
        <v>5352657000</v>
      </c>
      <c r="AR128" s="4">
        <v>2707678000</v>
      </c>
      <c r="AS128" s="4">
        <v>0</v>
      </c>
      <c r="AT128" s="4">
        <v>174098000</v>
      </c>
      <c r="AU128" s="4">
        <v>0</v>
      </c>
      <c r="AV128" s="4">
        <v>0</v>
      </c>
      <c r="AW128" s="4">
        <v>3479000</v>
      </c>
      <c r="AX128" s="39">
        <v>2885255000</v>
      </c>
      <c r="AY128" s="4">
        <v>9851000</v>
      </c>
      <c r="AZ128" s="4">
        <v>2744000</v>
      </c>
      <c r="BA128" s="4">
        <v>0</v>
      </c>
      <c r="BB128" s="4">
        <v>5931000</v>
      </c>
      <c r="BC128" s="4">
        <v>0</v>
      </c>
      <c r="BD128" s="39">
        <v>18526000</v>
      </c>
      <c r="BE128" s="39">
        <v>2903781000</v>
      </c>
      <c r="BF128" s="4">
        <v>1086940000</v>
      </c>
      <c r="BG128" s="4">
        <v>0</v>
      </c>
      <c r="BH128" s="4">
        <v>65754000</v>
      </c>
      <c r="BI128" s="4">
        <v>20041000</v>
      </c>
      <c r="BJ128" s="4">
        <v>63703000</v>
      </c>
      <c r="BK128" s="4">
        <v>1751274000</v>
      </c>
      <c r="BL128" s="4">
        <v>0</v>
      </c>
      <c r="BM128" s="39">
        <v>2987712000</v>
      </c>
      <c r="BN128" s="39">
        <v>-83931000</v>
      </c>
      <c r="BO128" s="4">
        <v>-28105000</v>
      </c>
      <c r="BP128" s="4">
        <v>1133000</v>
      </c>
      <c r="BQ128" s="4">
        <v>-110903000</v>
      </c>
      <c r="BR128" s="4">
        <v>0</v>
      </c>
      <c r="BS128" s="4">
        <v>0</v>
      </c>
      <c r="BT128" s="39">
        <v>-110903000</v>
      </c>
      <c r="BU128" s="20">
        <f t="shared" si="13"/>
        <v>-3.5283996968090911E-2</v>
      </c>
      <c r="BV128" s="20">
        <f t="shared" si="14"/>
        <v>6.3799577171969922E-3</v>
      </c>
      <c r="BW128" s="20">
        <f t="shared" si="15"/>
        <v>-2.890403925089392E-2</v>
      </c>
      <c r="BX128" s="21">
        <f t="shared" si="24"/>
        <v>39.145108834950094</v>
      </c>
      <c r="BY128" s="21">
        <f t="shared" si="25"/>
        <v>604.66922554986934</v>
      </c>
      <c r="BZ128" s="22">
        <f t="shared" si="26"/>
        <v>0.95930094358362306</v>
      </c>
      <c r="CA128" s="21"/>
      <c r="CB128" s="21">
        <f t="shared" si="27"/>
        <v>11.83398728594458</v>
      </c>
      <c r="CC128" s="23">
        <f t="shared" si="28"/>
        <v>-3.776869443366282E-3</v>
      </c>
      <c r="CD128" s="22">
        <f t="shared" si="29"/>
        <v>9.3009330871712995E-2</v>
      </c>
      <c r="CE128" s="20">
        <f t="shared" si="30"/>
        <v>2.5578885402147009E-2</v>
      </c>
      <c r="CF128" s="20">
        <f t="shared" si="31"/>
        <v>0</v>
      </c>
    </row>
    <row r="129" spans="1:84" ht="31.5">
      <c r="A129" s="1">
        <v>3115</v>
      </c>
      <c r="B129" s="1" t="s">
        <v>212</v>
      </c>
      <c r="C129" s="1" t="s">
        <v>85</v>
      </c>
      <c r="D129" s="1">
        <v>6755</v>
      </c>
      <c r="E129" s="1">
        <v>2025</v>
      </c>
      <c r="F129" s="1" t="s">
        <v>86</v>
      </c>
      <c r="G129" s="1">
        <v>5</v>
      </c>
      <c r="H129" s="1">
        <v>12</v>
      </c>
      <c r="I129" s="1" t="s">
        <v>87</v>
      </c>
      <c r="J129" s="6">
        <f t="shared" ref="J129:J135" si="32">IF(G129=5,365,273.75)</f>
        <v>365</v>
      </c>
      <c r="K129" s="2">
        <v>25940000</v>
      </c>
      <c r="L129" s="2">
        <v>0</v>
      </c>
      <c r="M129" s="2">
        <v>0</v>
      </c>
      <c r="N129" s="2">
        <v>290390000</v>
      </c>
      <c r="O129" s="2">
        <v>4197949000</v>
      </c>
      <c r="P129" s="2">
        <v>16423000</v>
      </c>
      <c r="Q129" s="2">
        <v>86141000</v>
      </c>
      <c r="R129" s="39">
        <v>4616843000</v>
      </c>
      <c r="S129" s="2">
        <v>0</v>
      </c>
      <c r="T129" s="2">
        <v>0</v>
      </c>
      <c r="U129" s="2">
        <v>0</v>
      </c>
      <c r="V129" s="2">
        <v>0</v>
      </c>
      <c r="W129" s="2">
        <v>1230001000</v>
      </c>
      <c r="X129" s="2">
        <v>778132000</v>
      </c>
      <c r="Y129" s="39">
        <v>451869000</v>
      </c>
      <c r="Z129" s="2">
        <v>283945000</v>
      </c>
      <c r="AA129" s="39">
        <v>735814000</v>
      </c>
      <c r="AB129" s="39">
        <v>5352657000</v>
      </c>
      <c r="AC129" s="2">
        <v>0</v>
      </c>
      <c r="AD129" s="2">
        <v>5319000</v>
      </c>
      <c r="AE129" s="2">
        <v>4564128000</v>
      </c>
      <c r="AF129" s="2">
        <v>243269000</v>
      </c>
      <c r="AG129" s="39">
        <v>4812716000</v>
      </c>
      <c r="AH129" s="2">
        <v>0</v>
      </c>
      <c r="AI129" s="2">
        <v>259662000</v>
      </c>
      <c r="AJ129" s="2">
        <v>53482000</v>
      </c>
      <c r="AK129" s="39">
        <v>313144000</v>
      </c>
      <c r="AL129" s="39">
        <v>5125860000</v>
      </c>
      <c r="AM129" s="2">
        <v>136915000</v>
      </c>
      <c r="AN129" s="2">
        <v>61169000</v>
      </c>
      <c r="AO129" s="2">
        <v>28713000</v>
      </c>
      <c r="AP129" s="39">
        <v>226797000</v>
      </c>
      <c r="AQ129" s="39">
        <v>5352657000</v>
      </c>
      <c r="AR129" s="2">
        <v>2707678000</v>
      </c>
      <c r="AS129" s="2">
        <v>0</v>
      </c>
      <c r="AT129" s="2">
        <v>174098000</v>
      </c>
      <c r="AU129" s="2">
        <v>0</v>
      </c>
      <c r="AV129" s="2">
        <v>0</v>
      </c>
      <c r="AW129" s="2">
        <v>3479000</v>
      </c>
      <c r="AX129" s="39">
        <v>2885255000</v>
      </c>
      <c r="AY129" s="2">
        <v>9851000</v>
      </c>
      <c r="AZ129" s="2">
        <v>2744000</v>
      </c>
      <c r="BA129" s="2"/>
      <c r="BB129" s="2">
        <v>5931000</v>
      </c>
      <c r="BC129" s="2">
        <v>0</v>
      </c>
      <c r="BD129" s="39">
        <v>18526000</v>
      </c>
      <c r="BE129" s="39">
        <v>2903781000</v>
      </c>
      <c r="BF129" s="2">
        <v>1086940000</v>
      </c>
      <c r="BG129" s="2">
        <v>0</v>
      </c>
      <c r="BH129" s="2">
        <v>65754000</v>
      </c>
      <c r="BI129" s="2">
        <v>20041000</v>
      </c>
      <c r="BJ129" s="2">
        <v>63703000</v>
      </c>
      <c r="BK129" s="2">
        <v>1751274000</v>
      </c>
      <c r="BL129" s="2">
        <v>0</v>
      </c>
      <c r="BM129" s="39">
        <v>2987712000</v>
      </c>
      <c r="BN129" s="39">
        <v>-83931000</v>
      </c>
      <c r="BO129" s="2">
        <v>-28105000</v>
      </c>
      <c r="BP129" s="2">
        <v>1133000</v>
      </c>
      <c r="BQ129" s="2">
        <v>-110903000</v>
      </c>
      <c r="BR129" s="2">
        <v>0</v>
      </c>
      <c r="BS129" s="2">
        <v>0</v>
      </c>
      <c r="BT129" s="39">
        <v>-110903000</v>
      </c>
      <c r="BU129" s="24">
        <f t="shared" ref="BU129:BU130" si="33">(AX129-BM129)/BE129</f>
        <v>-3.5283996968090911E-2</v>
      </c>
      <c r="BV129" s="24">
        <f t="shared" ref="BV129:BV130" si="34">BD129/BE129</f>
        <v>6.3799577171969922E-3</v>
      </c>
      <c r="BW129" s="24">
        <f t="shared" ref="BW129:BW130" si="35">BN129/BE129</f>
        <v>-2.890403925089392E-2</v>
      </c>
      <c r="BX129" s="21">
        <f t="shared" si="24"/>
        <v>39.145108834950094</v>
      </c>
      <c r="BY129" s="21">
        <f t="shared" si="25"/>
        <v>604.66922554986934</v>
      </c>
      <c r="BZ129" s="22">
        <f t="shared" si="26"/>
        <v>0.95930094358362306</v>
      </c>
      <c r="CA129" s="21"/>
      <c r="CB129" s="21">
        <f t="shared" si="27"/>
        <v>11.83398728594458</v>
      </c>
      <c r="CC129" s="23">
        <f t="shared" si="28"/>
        <v>-3.776869443366282E-3</v>
      </c>
      <c r="CD129" s="22">
        <f t="shared" si="29"/>
        <v>9.3009330871712995E-2</v>
      </c>
      <c r="CE129" s="20">
        <f t="shared" si="30"/>
        <v>2.5578885402147009E-2</v>
      </c>
      <c r="CF129" s="20">
        <f t="shared" si="31"/>
        <v>0</v>
      </c>
    </row>
    <row r="130" spans="1:84" ht="31.5">
      <c r="A130" s="3">
        <v>9784</v>
      </c>
      <c r="B130" s="3" t="s">
        <v>213</v>
      </c>
      <c r="C130" s="3" t="s">
        <v>94</v>
      </c>
      <c r="D130" s="3">
        <v>6755</v>
      </c>
      <c r="E130" s="3">
        <v>2025</v>
      </c>
      <c r="F130" s="3" t="s">
        <v>86</v>
      </c>
      <c r="G130" s="3">
        <v>5</v>
      </c>
      <c r="H130" s="3">
        <v>12</v>
      </c>
      <c r="I130" s="3" t="s">
        <v>87</v>
      </c>
      <c r="J130" s="6">
        <f t="shared" si="32"/>
        <v>365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39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39">
        <v>0</v>
      </c>
      <c r="Z130" s="4">
        <v>0</v>
      </c>
      <c r="AA130" s="39">
        <v>0</v>
      </c>
      <c r="AB130" s="39">
        <v>0</v>
      </c>
      <c r="AC130" s="4">
        <v>0</v>
      </c>
      <c r="AD130" s="4">
        <v>0</v>
      </c>
      <c r="AE130" s="4">
        <v>0</v>
      </c>
      <c r="AF130" s="4">
        <v>0</v>
      </c>
      <c r="AG130" s="39">
        <v>0</v>
      </c>
      <c r="AH130" s="4">
        <v>0</v>
      </c>
      <c r="AI130" s="4">
        <v>0</v>
      </c>
      <c r="AJ130" s="4">
        <v>0</v>
      </c>
      <c r="AK130" s="39">
        <v>0</v>
      </c>
      <c r="AL130" s="39">
        <v>0</v>
      </c>
      <c r="AM130" s="4">
        <v>0</v>
      </c>
      <c r="AN130" s="4">
        <v>0</v>
      </c>
      <c r="AO130" s="4">
        <v>0</v>
      </c>
      <c r="AP130" s="39">
        <v>0</v>
      </c>
      <c r="AQ130" s="39">
        <v>0</v>
      </c>
      <c r="AR130" s="4">
        <v>590714000</v>
      </c>
      <c r="AS130" s="4">
        <v>0</v>
      </c>
      <c r="AT130" s="4">
        <v>278673000</v>
      </c>
      <c r="AU130" s="4">
        <v>0</v>
      </c>
      <c r="AV130" s="4">
        <v>0</v>
      </c>
      <c r="AW130" s="4">
        <v>1191000</v>
      </c>
      <c r="AX130" s="39">
        <v>870578000</v>
      </c>
      <c r="AY130" s="4">
        <v>168000</v>
      </c>
      <c r="AZ130" s="4">
        <v>1190000</v>
      </c>
      <c r="BA130" s="4">
        <v>0</v>
      </c>
      <c r="BB130" s="4">
        <v>5114000</v>
      </c>
      <c r="BC130" s="4">
        <v>0</v>
      </c>
      <c r="BD130" s="39">
        <v>6472000</v>
      </c>
      <c r="BE130" s="39">
        <v>877050000</v>
      </c>
      <c r="BF130" s="4">
        <v>698226000</v>
      </c>
      <c r="BG130" s="4">
        <v>0</v>
      </c>
      <c r="BH130" s="4">
        <v>3065000</v>
      </c>
      <c r="BI130" s="4">
        <v>0</v>
      </c>
      <c r="BJ130" s="4">
        <v>0</v>
      </c>
      <c r="BK130" s="4">
        <v>207726000</v>
      </c>
      <c r="BL130" s="4">
        <v>0</v>
      </c>
      <c r="BM130" s="39">
        <v>909017000</v>
      </c>
      <c r="BN130" s="39">
        <v>-31967000</v>
      </c>
      <c r="BO130" s="4">
        <v>33330000</v>
      </c>
      <c r="BP130" s="4">
        <v>0</v>
      </c>
      <c r="BQ130" s="4">
        <v>1363000</v>
      </c>
      <c r="BR130" s="4">
        <v>0</v>
      </c>
      <c r="BS130" s="4">
        <v>0</v>
      </c>
      <c r="BT130" s="39">
        <v>1363000</v>
      </c>
      <c r="BU130" s="20">
        <f t="shared" si="33"/>
        <v>-4.3827603899435609E-2</v>
      </c>
      <c r="BV130" s="20">
        <f t="shared" si="34"/>
        <v>7.3792828231001653E-3</v>
      </c>
      <c r="BW130" s="20">
        <f t="shared" si="35"/>
        <v>-3.6448321076335444E-2</v>
      </c>
      <c r="BX130" s="21">
        <f t="shared" si="24"/>
        <v>0</v>
      </c>
      <c r="BY130" s="21">
        <f t="shared" si="25"/>
        <v>0</v>
      </c>
      <c r="BZ130" s="22" t="e">
        <f t="shared" si="26"/>
        <v>#DIV/0!</v>
      </c>
      <c r="CA130" s="21"/>
      <c r="CB130" s="21" t="str">
        <f t="shared" si="27"/>
        <v>-</v>
      </c>
      <c r="CC130" s="23" t="e">
        <f t="shared" si="28"/>
        <v>#DIV/0!</v>
      </c>
      <c r="CD130" s="22" t="e">
        <f t="shared" si="29"/>
        <v>#DIV/0!</v>
      </c>
      <c r="CE130" s="20" t="e">
        <f t="shared" si="30"/>
        <v>#DIV/0!</v>
      </c>
      <c r="CF130" s="20" t="e">
        <f t="shared" si="31"/>
        <v>#DIV/0!</v>
      </c>
    </row>
    <row r="131" spans="1:84" ht="31.5">
      <c r="A131" s="1">
        <v>9784</v>
      </c>
      <c r="B131" s="1" t="s">
        <v>214</v>
      </c>
      <c r="C131" s="1" t="s">
        <v>94</v>
      </c>
      <c r="D131" s="1">
        <v>6755</v>
      </c>
      <c r="E131" s="1">
        <v>2025</v>
      </c>
      <c r="F131" s="1" t="s">
        <v>86</v>
      </c>
      <c r="G131" s="1">
        <v>5</v>
      </c>
      <c r="H131" s="1">
        <v>12</v>
      </c>
      <c r="I131" s="1" t="s">
        <v>87</v>
      </c>
      <c r="J131" s="6">
        <f t="shared" si="32"/>
        <v>365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39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39">
        <v>0</v>
      </c>
      <c r="Z131" s="2">
        <v>0</v>
      </c>
      <c r="AA131" s="39">
        <v>0</v>
      </c>
      <c r="AB131" s="39">
        <v>0</v>
      </c>
      <c r="AC131" s="2">
        <v>0</v>
      </c>
      <c r="AD131" s="2">
        <v>0</v>
      </c>
      <c r="AE131" s="2">
        <v>0</v>
      </c>
      <c r="AF131" s="2">
        <v>0</v>
      </c>
      <c r="AG131" s="39">
        <v>0</v>
      </c>
      <c r="AH131" s="2">
        <v>0</v>
      </c>
      <c r="AI131" s="2">
        <v>0</v>
      </c>
      <c r="AJ131" s="2">
        <v>0</v>
      </c>
      <c r="AK131" s="39">
        <v>0</v>
      </c>
      <c r="AL131" s="39">
        <v>0</v>
      </c>
      <c r="AM131" s="2">
        <v>0</v>
      </c>
      <c r="AN131" s="2">
        <v>0</v>
      </c>
      <c r="AO131" s="2">
        <v>0</v>
      </c>
      <c r="AP131" s="39">
        <v>0</v>
      </c>
      <c r="AQ131" s="39">
        <v>0</v>
      </c>
      <c r="AR131" s="2">
        <v>590714000</v>
      </c>
      <c r="AS131" s="2">
        <v>0</v>
      </c>
      <c r="AT131" s="2">
        <v>278673000</v>
      </c>
      <c r="AU131" s="2">
        <v>0</v>
      </c>
      <c r="AV131" s="2">
        <v>0</v>
      </c>
      <c r="AW131" s="2">
        <v>1191000</v>
      </c>
      <c r="AX131" s="39">
        <v>870578000</v>
      </c>
      <c r="AY131" s="2">
        <v>168000</v>
      </c>
      <c r="AZ131" s="2">
        <v>1190000</v>
      </c>
      <c r="BA131" s="2"/>
      <c r="BB131" s="2">
        <v>5114000</v>
      </c>
      <c r="BC131" s="2">
        <v>0</v>
      </c>
      <c r="BD131" s="39">
        <v>6472000</v>
      </c>
      <c r="BE131" s="39">
        <v>877050000</v>
      </c>
      <c r="BF131" s="2">
        <v>698226000</v>
      </c>
      <c r="BG131" s="2">
        <v>0</v>
      </c>
      <c r="BH131" s="2">
        <v>3065000</v>
      </c>
      <c r="BI131" s="2">
        <v>0</v>
      </c>
      <c r="BJ131" s="2">
        <v>0</v>
      </c>
      <c r="BK131" s="2">
        <v>207726000</v>
      </c>
      <c r="BL131" s="2">
        <v>0</v>
      </c>
      <c r="BM131" s="39">
        <v>909017000</v>
      </c>
      <c r="BN131" s="39">
        <v>-31967000</v>
      </c>
      <c r="BO131" s="2">
        <v>33330000</v>
      </c>
      <c r="BP131" s="2">
        <v>0</v>
      </c>
      <c r="BQ131" s="2">
        <v>1363000</v>
      </c>
      <c r="BR131" s="2">
        <v>0</v>
      </c>
      <c r="BS131" s="2">
        <v>0</v>
      </c>
      <c r="BT131" s="39">
        <v>1363000</v>
      </c>
      <c r="BU131" s="20">
        <f t="shared" ref="BU131:BU135" si="36">(AX131-BM131)/BE131</f>
        <v>-4.3827603899435609E-2</v>
      </c>
      <c r="BV131" s="20">
        <f t="shared" ref="BV131:BV135" si="37">BD131/BE131</f>
        <v>7.3792828231001653E-3</v>
      </c>
      <c r="BW131" s="20">
        <f t="shared" ref="BW131:BW135" si="38">BN131/BE131</f>
        <v>-3.6448321076335444E-2</v>
      </c>
      <c r="BX131" s="21">
        <f t="shared" si="24"/>
        <v>0</v>
      </c>
      <c r="BY131" s="21">
        <f t="shared" si="25"/>
        <v>0</v>
      </c>
      <c r="BZ131" s="22" t="e">
        <f t="shared" si="26"/>
        <v>#DIV/0!</v>
      </c>
      <c r="CA131" s="21"/>
      <c r="CB131" s="21" t="str">
        <f t="shared" si="27"/>
        <v>-</v>
      </c>
      <c r="CC131" s="23" t="e">
        <f t="shared" si="28"/>
        <v>#DIV/0!</v>
      </c>
      <c r="CD131" s="22" t="e">
        <f t="shared" si="29"/>
        <v>#DIV/0!</v>
      </c>
      <c r="CE131" s="20" t="e">
        <f t="shared" si="30"/>
        <v>#DIV/0!</v>
      </c>
      <c r="CF131" s="20" t="e">
        <f t="shared" si="31"/>
        <v>#DIV/0!</v>
      </c>
    </row>
    <row r="132" spans="1:84" ht="31.5">
      <c r="A132" s="3">
        <v>12767</v>
      </c>
      <c r="B132" s="3" t="s">
        <v>215</v>
      </c>
      <c r="C132" s="3" t="s">
        <v>91</v>
      </c>
      <c r="D132" s="3">
        <v>12767</v>
      </c>
      <c r="E132" s="3">
        <v>2025</v>
      </c>
      <c r="F132" s="3" t="s">
        <v>86</v>
      </c>
      <c r="G132" s="3">
        <v>5</v>
      </c>
      <c r="H132" s="3">
        <v>12</v>
      </c>
      <c r="I132" s="3" t="s">
        <v>87</v>
      </c>
      <c r="J132" s="6">
        <f t="shared" si="32"/>
        <v>365</v>
      </c>
      <c r="K132" s="4">
        <v>18667393</v>
      </c>
      <c r="L132" s="4">
        <v>334880</v>
      </c>
      <c r="M132" s="4">
        <v>0</v>
      </c>
      <c r="N132" s="4">
        <v>40560447</v>
      </c>
      <c r="O132" s="4">
        <v>0</v>
      </c>
      <c r="P132" s="4">
        <v>0</v>
      </c>
      <c r="Q132" s="4">
        <v>12636209</v>
      </c>
      <c r="R132" s="39">
        <v>72198929</v>
      </c>
      <c r="S132" s="4">
        <v>5261733</v>
      </c>
      <c r="T132" s="4">
        <v>10000</v>
      </c>
      <c r="U132" s="4">
        <v>0</v>
      </c>
      <c r="V132" s="4">
        <v>0</v>
      </c>
      <c r="W132" s="4">
        <v>156407325</v>
      </c>
      <c r="X132" s="4">
        <v>97926624</v>
      </c>
      <c r="Y132" s="39">
        <v>58480701</v>
      </c>
      <c r="Z132" s="4">
        <v>20047995</v>
      </c>
      <c r="AA132" s="39">
        <v>83800429</v>
      </c>
      <c r="AB132" s="39">
        <v>155999358</v>
      </c>
      <c r="AC132" s="4">
        <v>2420236</v>
      </c>
      <c r="AD132" s="4">
        <v>4800818</v>
      </c>
      <c r="AE132" s="4">
        <v>0</v>
      </c>
      <c r="AF132" s="4">
        <v>51042081</v>
      </c>
      <c r="AG132" s="39">
        <v>58263135</v>
      </c>
      <c r="AH132" s="4">
        <v>18852259</v>
      </c>
      <c r="AI132" s="4">
        <v>0</v>
      </c>
      <c r="AJ132" s="4">
        <v>13255605</v>
      </c>
      <c r="AK132" s="39">
        <v>32107864</v>
      </c>
      <c r="AL132" s="39">
        <v>90370999</v>
      </c>
      <c r="AM132" s="4">
        <v>57558064</v>
      </c>
      <c r="AN132" s="4">
        <v>4100670</v>
      </c>
      <c r="AO132" s="4">
        <v>3969625</v>
      </c>
      <c r="AP132" s="39">
        <v>65628359</v>
      </c>
      <c r="AQ132" s="39">
        <v>155999358</v>
      </c>
      <c r="AR132" s="4">
        <v>264147615</v>
      </c>
      <c r="AS132" s="4">
        <v>1914766</v>
      </c>
      <c r="AT132" s="4">
        <v>51634868</v>
      </c>
      <c r="AU132" s="4">
        <v>0</v>
      </c>
      <c r="AV132" s="4">
        <v>0</v>
      </c>
      <c r="AW132" s="4">
        <v>27886</v>
      </c>
      <c r="AX132" s="39">
        <v>317725135</v>
      </c>
      <c r="AY132" s="4">
        <v>214244</v>
      </c>
      <c r="AZ132" s="4">
        <v>235544</v>
      </c>
      <c r="BA132" s="4"/>
      <c r="BB132" s="4">
        <v>203648</v>
      </c>
      <c r="BC132" s="4">
        <v>-31129447</v>
      </c>
      <c r="BD132" s="39">
        <v>-30608777</v>
      </c>
      <c r="BE132" s="39">
        <v>287116358</v>
      </c>
      <c r="BF132" s="4">
        <v>194631125</v>
      </c>
      <c r="BG132" s="4">
        <v>0</v>
      </c>
      <c r="BH132" s="4">
        <v>7229258</v>
      </c>
      <c r="BI132" s="4">
        <v>950771</v>
      </c>
      <c r="BJ132" s="4">
        <v>7022268</v>
      </c>
      <c r="BK132" s="4">
        <v>96161242</v>
      </c>
      <c r="BL132" s="4">
        <v>0</v>
      </c>
      <c r="BM132" s="39">
        <v>305994664</v>
      </c>
      <c r="BN132" s="39">
        <v>-18878306</v>
      </c>
      <c r="BO132" s="4">
        <v>0</v>
      </c>
      <c r="BP132" s="4">
        <v>35077</v>
      </c>
      <c r="BQ132" s="4">
        <v>-18843229</v>
      </c>
      <c r="BR132" s="4">
        <v>32091948</v>
      </c>
      <c r="BS132" s="4">
        <v>0</v>
      </c>
      <c r="BT132" s="39">
        <v>13248719</v>
      </c>
      <c r="BU132" s="20">
        <f t="shared" si="36"/>
        <v>4.0856157000988429E-2</v>
      </c>
      <c r="BV132" s="20">
        <f t="shared" si="37"/>
        <v>-0.10660756918628789</v>
      </c>
      <c r="BW132" s="20">
        <f t="shared" si="38"/>
        <v>-6.5751412185299452E-2</v>
      </c>
      <c r="BX132" s="21">
        <f t="shared" si="24"/>
        <v>56.046552436220182</v>
      </c>
      <c r="BY132" s="21">
        <f t="shared" si="25"/>
        <v>65.523125500531563</v>
      </c>
      <c r="BZ132" s="22">
        <f t="shared" si="26"/>
        <v>1.2391871635468981</v>
      </c>
      <c r="CA132" s="21">
        <v>24</v>
      </c>
      <c r="CB132" s="21">
        <f t="shared" si="27"/>
        <v>13.545874832520848</v>
      </c>
      <c r="CC132" s="23">
        <f t="shared" si="28"/>
        <v>-0.1510599556814817</v>
      </c>
      <c r="CD132" s="22">
        <f t="shared" si="29"/>
        <v>-3.1736145905362996</v>
      </c>
      <c r="CE132" s="20">
        <f t="shared" si="30"/>
        <v>0.36896346714452505</v>
      </c>
      <c r="CF132" s="20">
        <f t="shared" si="31"/>
        <v>0.24672397995228995</v>
      </c>
    </row>
    <row r="133" spans="1:84" ht="31.5">
      <c r="A133" s="1">
        <v>14428</v>
      </c>
      <c r="B133" s="1" t="s">
        <v>216</v>
      </c>
      <c r="C133" s="1" t="s">
        <v>94</v>
      </c>
      <c r="D133" s="1">
        <v>12767</v>
      </c>
      <c r="E133" s="1">
        <v>2025</v>
      </c>
      <c r="F133" s="1" t="s">
        <v>86</v>
      </c>
      <c r="G133" s="1">
        <v>5</v>
      </c>
      <c r="H133" s="1">
        <v>12</v>
      </c>
      <c r="I133" s="1" t="s">
        <v>87</v>
      </c>
      <c r="J133" s="6">
        <f t="shared" si="32"/>
        <v>365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39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39">
        <v>0</v>
      </c>
      <c r="Z133" s="2">
        <v>0</v>
      </c>
      <c r="AA133" s="39">
        <v>0</v>
      </c>
      <c r="AB133" s="39">
        <v>0</v>
      </c>
      <c r="AC133" s="2">
        <v>0</v>
      </c>
      <c r="AD133" s="2">
        <v>0</v>
      </c>
      <c r="AE133" s="2">
        <v>0</v>
      </c>
      <c r="AF133" s="2">
        <v>0</v>
      </c>
      <c r="AG133" s="39">
        <v>0</v>
      </c>
      <c r="AH133" s="2">
        <v>0</v>
      </c>
      <c r="AI133" s="2">
        <v>0</v>
      </c>
      <c r="AJ133" s="2">
        <v>0</v>
      </c>
      <c r="AK133" s="39">
        <v>0</v>
      </c>
      <c r="AL133" s="39">
        <v>0</v>
      </c>
      <c r="AM133" s="2">
        <v>0</v>
      </c>
      <c r="AN133" s="2">
        <v>0</v>
      </c>
      <c r="AO133" s="2">
        <v>0</v>
      </c>
      <c r="AP133" s="39">
        <v>0</v>
      </c>
      <c r="AQ133" s="39">
        <v>0</v>
      </c>
      <c r="AR133" s="2">
        <v>10122490</v>
      </c>
      <c r="AS133" s="2">
        <v>1914766</v>
      </c>
      <c r="AT133" s="2">
        <v>1712215</v>
      </c>
      <c r="AU133" s="2">
        <v>0</v>
      </c>
      <c r="AV133" s="2">
        <v>0</v>
      </c>
      <c r="AW133" s="2">
        <v>0</v>
      </c>
      <c r="AX133" s="39">
        <v>13749471</v>
      </c>
      <c r="AY133" s="2">
        <v>0</v>
      </c>
      <c r="AZ133" s="2">
        <v>0</v>
      </c>
      <c r="BA133" s="2"/>
      <c r="BB133" s="2">
        <v>0</v>
      </c>
      <c r="BC133" s="2">
        <v>0</v>
      </c>
      <c r="BD133" s="39">
        <v>0</v>
      </c>
      <c r="BE133" s="39">
        <v>13749471</v>
      </c>
      <c r="BF133" s="2">
        <v>12142067</v>
      </c>
      <c r="BG133" s="2">
        <v>0</v>
      </c>
      <c r="BH133" s="2">
        <v>6434</v>
      </c>
      <c r="BI133" s="2">
        <v>0</v>
      </c>
      <c r="BJ133" s="2">
        <v>0</v>
      </c>
      <c r="BK133" s="2">
        <v>2058574</v>
      </c>
      <c r="BL133" s="2">
        <v>0</v>
      </c>
      <c r="BM133" s="39">
        <v>14207075</v>
      </c>
      <c r="BN133" s="39">
        <v>-457604</v>
      </c>
      <c r="BO133" s="2">
        <v>250000</v>
      </c>
      <c r="BP133" s="2">
        <v>0</v>
      </c>
      <c r="BQ133" s="2">
        <v>-207604</v>
      </c>
      <c r="BR133" s="2">
        <v>0</v>
      </c>
      <c r="BS133" s="2">
        <v>0</v>
      </c>
      <c r="BT133" s="39">
        <v>-207604</v>
      </c>
      <c r="BU133" s="20">
        <f t="shared" si="36"/>
        <v>-3.3281571341908352E-2</v>
      </c>
      <c r="BV133" s="20">
        <f t="shared" si="37"/>
        <v>0</v>
      </c>
      <c r="BW133" s="20">
        <f t="shared" si="38"/>
        <v>-3.3281571341908352E-2</v>
      </c>
      <c r="BX133" s="21">
        <f t="shared" si="24"/>
        <v>0</v>
      </c>
      <c r="BY133" s="21">
        <f t="shared" si="25"/>
        <v>0</v>
      </c>
      <c r="BZ133" s="22" t="e">
        <f t="shared" si="26"/>
        <v>#DIV/0!</v>
      </c>
      <c r="CA133" s="21"/>
      <c r="CB133" s="21" t="str">
        <f t="shared" si="27"/>
        <v>-</v>
      </c>
      <c r="CC133" s="23" t="e">
        <f t="shared" si="28"/>
        <v>#DIV/0!</v>
      </c>
      <c r="CD133" s="22" t="e">
        <f t="shared" si="29"/>
        <v>#DIV/0!</v>
      </c>
      <c r="CE133" s="20" t="e">
        <f t="shared" si="30"/>
        <v>#DIV/0!</v>
      </c>
      <c r="CF133" s="20" t="e">
        <f t="shared" si="31"/>
        <v>#DIV/0!</v>
      </c>
    </row>
    <row r="134" spans="1:84" ht="31.5">
      <c r="A134" s="3">
        <v>138</v>
      </c>
      <c r="B134" s="3" t="s">
        <v>217</v>
      </c>
      <c r="C134" s="3" t="s">
        <v>85</v>
      </c>
      <c r="D134" s="3">
        <v>16665</v>
      </c>
      <c r="E134" s="3">
        <v>2025</v>
      </c>
      <c r="F134" s="3" t="s">
        <v>86</v>
      </c>
      <c r="G134" s="3">
        <v>5</v>
      </c>
      <c r="H134" s="3">
        <v>12</v>
      </c>
      <c r="I134" s="3" t="s">
        <v>87</v>
      </c>
      <c r="J134" s="6">
        <f t="shared" si="32"/>
        <v>365</v>
      </c>
      <c r="K134" s="4">
        <v>868000</v>
      </c>
      <c r="L134" s="4">
        <v>251228000</v>
      </c>
      <c r="M134" s="4">
        <v>0</v>
      </c>
      <c r="N134" s="4">
        <v>36238000</v>
      </c>
      <c r="O134" s="4">
        <v>146832000</v>
      </c>
      <c r="P134" s="4">
        <v>0</v>
      </c>
      <c r="Q134" s="4">
        <v>14313000</v>
      </c>
      <c r="R134" s="39">
        <v>449479000</v>
      </c>
      <c r="S134" s="4">
        <v>33577000</v>
      </c>
      <c r="T134" s="4">
        <v>0</v>
      </c>
      <c r="U134" s="4">
        <v>0</v>
      </c>
      <c r="V134" s="4">
        <v>0</v>
      </c>
      <c r="W134" s="4">
        <v>290384000</v>
      </c>
      <c r="X134" s="4">
        <v>183850000</v>
      </c>
      <c r="Y134" s="39">
        <v>106534000</v>
      </c>
      <c r="Z134" s="4">
        <v>43993000</v>
      </c>
      <c r="AA134" s="39">
        <v>184104000</v>
      </c>
      <c r="AB134" s="39">
        <v>633583000</v>
      </c>
      <c r="AC134" s="4">
        <v>3590000</v>
      </c>
      <c r="AD134" s="4">
        <v>7395000</v>
      </c>
      <c r="AE134" s="4">
        <v>0</v>
      </c>
      <c r="AF134" s="4">
        <v>41501000</v>
      </c>
      <c r="AG134" s="39">
        <v>52486000</v>
      </c>
      <c r="AH134" s="4">
        <v>72029000</v>
      </c>
      <c r="AI134" s="4">
        <v>0</v>
      </c>
      <c r="AJ134" s="4">
        <v>17524000</v>
      </c>
      <c r="AK134" s="39">
        <v>89553000</v>
      </c>
      <c r="AL134" s="39">
        <v>142039000</v>
      </c>
      <c r="AM134" s="4">
        <v>458647000</v>
      </c>
      <c r="AN134" s="4">
        <v>22138000</v>
      </c>
      <c r="AO134" s="4">
        <v>10759000</v>
      </c>
      <c r="AP134" s="39">
        <v>491544000</v>
      </c>
      <c r="AQ134" s="39">
        <v>633583000</v>
      </c>
      <c r="AR134" s="4">
        <v>366041000</v>
      </c>
      <c r="AS134" s="4">
        <v>0</v>
      </c>
      <c r="AT134" s="4">
        <v>30146000</v>
      </c>
      <c r="AU134" s="4">
        <v>0</v>
      </c>
      <c r="AV134" s="4">
        <v>0</v>
      </c>
      <c r="AW134" s="4">
        <v>0</v>
      </c>
      <c r="AX134" s="39">
        <v>396187000</v>
      </c>
      <c r="AY134" s="4">
        <v>1874000</v>
      </c>
      <c r="AZ134" s="4">
        <v>0</v>
      </c>
      <c r="BA134" s="4">
        <v>18759000</v>
      </c>
      <c r="BB134" s="4">
        <v>-244000</v>
      </c>
      <c r="BC134" s="4">
        <v>0</v>
      </c>
      <c r="BD134" s="39">
        <v>20389000</v>
      </c>
      <c r="BE134" s="39">
        <v>416576000</v>
      </c>
      <c r="BF134" s="4">
        <v>169516000</v>
      </c>
      <c r="BG134" s="4">
        <v>0</v>
      </c>
      <c r="BH134" s="4">
        <v>16688000</v>
      </c>
      <c r="BI134" s="4">
        <v>2272000</v>
      </c>
      <c r="BJ134" s="4">
        <v>9085000</v>
      </c>
      <c r="BK134" s="4">
        <v>153738000</v>
      </c>
      <c r="BL134" s="4">
        <v>0</v>
      </c>
      <c r="BM134" s="39">
        <v>351299000</v>
      </c>
      <c r="BN134" s="39">
        <v>65277000</v>
      </c>
      <c r="BO134" s="4">
        <v>0</v>
      </c>
      <c r="BP134" s="4">
        <v>542000</v>
      </c>
      <c r="BQ134" s="4">
        <v>65819000</v>
      </c>
      <c r="BR134" s="4">
        <v>0</v>
      </c>
      <c r="BS134" s="4">
        <v>0</v>
      </c>
      <c r="BT134" s="39">
        <v>65819000</v>
      </c>
      <c r="BU134" s="20">
        <f t="shared" si="36"/>
        <v>0.10775464741127669</v>
      </c>
      <c r="BV134" s="20">
        <f t="shared" si="37"/>
        <v>4.8944250268858507E-2</v>
      </c>
      <c r="BW134" s="20">
        <f t="shared" si="38"/>
        <v>0.1566988976801352</v>
      </c>
      <c r="BX134" s="21">
        <f t="shared" si="24"/>
        <v>36.134941167792675</v>
      </c>
      <c r="BY134" s="21">
        <f t="shared" si="25"/>
        <v>49.522370230397271</v>
      </c>
      <c r="BZ134" s="22">
        <f t="shared" si="26"/>
        <v>8.5637884388217813</v>
      </c>
      <c r="CA134" s="21"/>
      <c r="CB134" s="21">
        <f t="shared" si="27"/>
        <v>11.01689837008629</v>
      </c>
      <c r="CC134" s="23">
        <f t="shared" si="28"/>
        <v>0.50761755611773685</v>
      </c>
      <c r="CD134" s="22">
        <f t="shared" si="29"/>
        <v>11.169907881269191</v>
      </c>
      <c r="CE134" s="20">
        <f t="shared" si="30"/>
        <v>0.72389410700729029</v>
      </c>
      <c r="CF134" s="20">
        <f t="shared" si="31"/>
        <v>0.1357306529784652</v>
      </c>
    </row>
    <row r="135" spans="1:84" ht="31.5">
      <c r="A135" s="3">
        <v>12022</v>
      </c>
      <c r="B135" s="3" t="s">
        <v>218</v>
      </c>
      <c r="C135" s="3" t="s">
        <v>94</v>
      </c>
      <c r="D135" s="3">
        <v>16665</v>
      </c>
      <c r="E135" s="3">
        <v>2025</v>
      </c>
      <c r="F135" s="3" t="s">
        <v>86</v>
      </c>
      <c r="G135" s="3">
        <v>5</v>
      </c>
      <c r="H135" s="3">
        <v>12</v>
      </c>
      <c r="I135" s="3" t="s">
        <v>87</v>
      </c>
      <c r="J135" s="6">
        <f t="shared" si="32"/>
        <v>365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39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39">
        <v>0</v>
      </c>
      <c r="Z135" s="4">
        <v>0</v>
      </c>
      <c r="AA135" s="39">
        <v>0</v>
      </c>
      <c r="AB135" s="39">
        <v>0</v>
      </c>
      <c r="AC135" s="4">
        <v>0</v>
      </c>
      <c r="AD135" s="4">
        <v>0</v>
      </c>
      <c r="AE135" s="4">
        <v>0</v>
      </c>
      <c r="AF135" s="4">
        <v>0</v>
      </c>
      <c r="AG135" s="39">
        <v>0</v>
      </c>
      <c r="AH135" s="4">
        <v>0</v>
      </c>
      <c r="AI135" s="4">
        <v>0</v>
      </c>
      <c r="AJ135" s="4">
        <v>0</v>
      </c>
      <c r="AK135" s="39">
        <v>0</v>
      </c>
      <c r="AL135" s="39">
        <v>0</v>
      </c>
      <c r="AM135" s="4">
        <v>0</v>
      </c>
      <c r="AN135" s="4">
        <v>0</v>
      </c>
      <c r="AO135" s="4">
        <v>0</v>
      </c>
      <c r="AP135" s="39">
        <v>0</v>
      </c>
      <c r="AQ135" s="39">
        <v>0</v>
      </c>
      <c r="AR135" s="4">
        <v>17719000</v>
      </c>
      <c r="AS135" s="4">
        <v>0</v>
      </c>
      <c r="AT135" s="4">
        <v>1436000</v>
      </c>
      <c r="AU135" s="4">
        <v>0</v>
      </c>
      <c r="AV135" s="4">
        <v>0</v>
      </c>
      <c r="AW135" s="4">
        <v>0</v>
      </c>
      <c r="AX135" s="39">
        <v>19155000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39">
        <v>0</v>
      </c>
      <c r="BE135" s="39">
        <v>19155000</v>
      </c>
      <c r="BF135" s="4">
        <v>14705000</v>
      </c>
      <c r="BG135" s="4">
        <v>0</v>
      </c>
      <c r="BH135" s="4">
        <v>110000</v>
      </c>
      <c r="BI135" s="4">
        <v>0</v>
      </c>
      <c r="BJ135" s="4">
        <v>0</v>
      </c>
      <c r="BK135" s="4">
        <v>5909000</v>
      </c>
      <c r="BL135" s="4">
        <v>0</v>
      </c>
      <c r="BM135" s="39">
        <v>20724000</v>
      </c>
      <c r="BN135" s="39">
        <v>-1569000</v>
      </c>
      <c r="BO135" s="4">
        <v>0</v>
      </c>
      <c r="BP135" s="4">
        <v>0</v>
      </c>
      <c r="BQ135" s="4">
        <v>-1569000</v>
      </c>
      <c r="BR135" s="4">
        <v>0</v>
      </c>
      <c r="BS135" s="4">
        <v>0</v>
      </c>
      <c r="BT135" s="39">
        <v>-1569000</v>
      </c>
      <c r="BU135" s="20">
        <f t="shared" si="36"/>
        <v>-8.1910728269381367E-2</v>
      </c>
      <c r="BV135" s="20">
        <f t="shared" si="37"/>
        <v>0</v>
      </c>
      <c r="BW135" s="20">
        <f t="shared" si="38"/>
        <v>-8.1910728269381367E-2</v>
      </c>
      <c r="BX135" s="21">
        <f t="shared" si="24"/>
        <v>0</v>
      </c>
      <c r="BY135" s="21">
        <f t="shared" si="25"/>
        <v>0</v>
      </c>
      <c r="BZ135" s="22" t="e">
        <f t="shared" si="26"/>
        <v>#DIV/0!</v>
      </c>
      <c r="CA135" s="21"/>
      <c r="CB135" s="21" t="str">
        <f t="shared" si="27"/>
        <v>-</v>
      </c>
      <c r="CC135" s="23" t="e">
        <f t="shared" si="28"/>
        <v>#DIV/0!</v>
      </c>
      <c r="CD135" s="22" t="e">
        <f t="shared" si="29"/>
        <v>#DIV/0!</v>
      </c>
      <c r="CE135" s="20" t="e">
        <f t="shared" si="30"/>
        <v>#DIV/0!</v>
      </c>
      <c r="CF135" s="20" t="e">
        <f t="shared" si="31"/>
        <v>#DIV/0!</v>
      </c>
    </row>
    <row r="142" spans="1:84">
      <c r="A142" s="37" t="s">
        <v>219</v>
      </c>
    </row>
    <row r="143" spans="1:84">
      <c r="A143" s="38" t="s">
        <v>220</v>
      </c>
    </row>
    <row r="144" spans="1:84">
      <c r="A144" s="38" t="s">
        <v>221</v>
      </c>
    </row>
    <row r="145" spans="1:1">
      <c r="A145" s="38" t="s">
        <v>222</v>
      </c>
    </row>
    <row r="146" spans="1:1">
      <c r="A146" s="38"/>
    </row>
    <row r="147" spans="1:1">
      <c r="A147" s="38"/>
    </row>
    <row r="148" spans="1:1">
      <c r="A148" s="38"/>
    </row>
    <row r="149" spans="1:1">
      <c r="A149" s="38"/>
    </row>
    <row r="150" spans="1:1">
      <c r="A150" s="38"/>
    </row>
    <row r="151" spans="1:1">
      <c r="A151" s="38"/>
    </row>
    <row r="152" spans="1:1">
      <c r="A152" s="38"/>
    </row>
  </sheetData>
  <sortState xmlns:xlrd2="http://schemas.microsoft.com/office/spreadsheetml/2017/richdata2" ref="A2:BT130">
    <sortCondition ref="C2:C130" customList="HHS,AcuteHospital,PhysicianOrganization"/>
    <sortCondition ref="B2:B130"/>
  </sortState>
  <pageMargins left="1" right="1" top="1" bottom="1.25" header="1" footer="1"/>
  <pageSetup orientation="portrait" horizontalDpi="300" verticalDpi="300"/>
  <headerFooter alignWithMargins="0">
    <oddFooter>&amp;L&amp;"Segoe UI,Regular"&amp;8 Report generated on 22/09/2025 9:34:24 AM by HHS Annual Financial Report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0C1EB-C1A5-4AA7-8BB7-5A7DBECFD6AB}">
  <dimension ref="A1:K34"/>
  <sheetViews>
    <sheetView workbookViewId="0"/>
  </sheetViews>
  <sheetFormatPr defaultColWidth="9.140625" defaultRowHeight="12.75"/>
  <cols>
    <col min="1" max="1" width="61.42578125" style="13" bestFit="1" customWidth="1"/>
    <col min="2" max="2" width="24.85546875" style="13" bestFit="1" customWidth="1"/>
    <col min="3" max="11" width="17.140625" style="13" customWidth="1"/>
    <col min="12" max="16384" width="9.140625" style="13"/>
  </cols>
  <sheetData>
    <row r="1" spans="1:11" ht="39" thickBot="1">
      <c r="A1" s="8" t="s">
        <v>223</v>
      </c>
      <c r="B1" s="9" t="s">
        <v>224</v>
      </c>
      <c r="C1" s="10" t="s">
        <v>225</v>
      </c>
      <c r="D1" s="11" t="s">
        <v>43</v>
      </c>
      <c r="E1" s="11" t="s">
        <v>45</v>
      </c>
      <c r="F1" s="11" t="s">
        <v>226</v>
      </c>
      <c r="G1" s="12" t="s">
        <v>57</v>
      </c>
      <c r="H1" s="11" t="s">
        <v>227</v>
      </c>
      <c r="I1" s="11" t="s">
        <v>228</v>
      </c>
      <c r="J1" s="11" t="s">
        <v>229</v>
      </c>
      <c r="K1" s="12" t="s">
        <v>74</v>
      </c>
    </row>
    <row r="2" spans="1:11">
      <c r="A2" s="14" t="s">
        <v>230</v>
      </c>
      <c r="B2" s="14" t="s">
        <v>231</v>
      </c>
      <c r="C2" s="15">
        <v>44926</v>
      </c>
      <c r="D2" s="16">
        <v>57769798</v>
      </c>
      <c r="E2" s="16">
        <v>202921</v>
      </c>
      <c r="F2" s="16">
        <v>57972719</v>
      </c>
      <c r="G2" s="17">
        <v>32056588</v>
      </c>
      <c r="H2" s="17">
        <v>19061855</v>
      </c>
      <c r="I2" s="16">
        <v>51118443</v>
      </c>
      <c r="J2" s="18">
        <v>6854276</v>
      </c>
      <c r="K2" s="19">
        <f>(F2-I2)/F2</f>
        <v>0.1182327846309917</v>
      </c>
    </row>
    <row r="3" spans="1:11">
      <c r="A3" s="14" t="s">
        <v>232</v>
      </c>
      <c r="B3" s="14" t="s">
        <v>231</v>
      </c>
      <c r="C3" s="15">
        <v>44926</v>
      </c>
      <c r="D3" s="16">
        <v>46801717</v>
      </c>
      <c r="E3" s="16">
        <v>201171</v>
      </c>
      <c r="F3" s="16">
        <v>47002888</v>
      </c>
      <c r="G3" s="17">
        <v>26552567</v>
      </c>
      <c r="H3" s="17">
        <v>11947150</v>
      </c>
      <c r="I3" s="16">
        <v>38499717</v>
      </c>
      <c r="J3" s="18">
        <v>8503171</v>
      </c>
      <c r="K3" s="19">
        <f t="shared" ref="K3:K30" si="0">(F3-I3)/F3</f>
        <v>0.18090741573156099</v>
      </c>
    </row>
    <row r="4" spans="1:11">
      <c r="A4" s="14" t="s">
        <v>233</v>
      </c>
      <c r="B4" s="14" t="s">
        <v>231</v>
      </c>
      <c r="C4" s="15">
        <v>44926</v>
      </c>
      <c r="D4" s="16">
        <v>35663576</v>
      </c>
      <c r="E4" s="16">
        <v>387</v>
      </c>
      <c r="F4" s="16">
        <v>35663963</v>
      </c>
      <c r="G4" s="17">
        <v>18819636</v>
      </c>
      <c r="H4" s="17">
        <v>10793769</v>
      </c>
      <c r="I4" s="16">
        <v>29613405</v>
      </c>
      <c r="J4" s="18">
        <v>6050558</v>
      </c>
      <c r="K4" s="19">
        <f t="shared" si="0"/>
        <v>0.16965467354258976</v>
      </c>
    </row>
    <row r="5" spans="1:11">
      <c r="A5" s="14" t="s">
        <v>234</v>
      </c>
      <c r="B5" s="14" t="s">
        <v>231</v>
      </c>
      <c r="C5" s="15">
        <v>44926</v>
      </c>
      <c r="D5" s="16">
        <v>33923037</v>
      </c>
      <c r="E5" s="16">
        <v>2158215</v>
      </c>
      <c r="F5" s="16">
        <v>36081252</v>
      </c>
      <c r="G5" s="17">
        <v>25413001</v>
      </c>
      <c r="H5" s="17">
        <v>12510346</v>
      </c>
      <c r="I5" s="16">
        <v>37923347</v>
      </c>
      <c r="J5" s="18">
        <v>-1842095</v>
      </c>
      <c r="K5" s="19">
        <f t="shared" si="0"/>
        <v>-5.1054076504884034E-2</v>
      </c>
    </row>
    <row r="6" spans="1:11">
      <c r="A6" s="14" t="s">
        <v>235</v>
      </c>
      <c r="B6" s="14" t="s">
        <v>231</v>
      </c>
      <c r="C6" s="15">
        <v>44926</v>
      </c>
      <c r="D6" s="16">
        <v>25437467</v>
      </c>
      <c r="E6" s="16">
        <v>583902</v>
      </c>
      <c r="F6" s="16">
        <v>26021369</v>
      </c>
      <c r="G6" s="17">
        <v>16589845</v>
      </c>
      <c r="H6" s="17">
        <v>8972830</v>
      </c>
      <c r="I6" s="16">
        <v>25562675</v>
      </c>
      <c r="J6" s="18">
        <v>458694</v>
      </c>
      <c r="K6" s="19">
        <f t="shared" si="0"/>
        <v>1.7627589078806731E-2</v>
      </c>
    </row>
    <row r="7" spans="1:11">
      <c r="A7" s="14" t="s">
        <v>236</v>
      </c>
      <c r="B7" s="14" t="s">
        <v>231</v>
      </c>
      <c r="C7" s="15">
        <v>44926</v>
      </c>
      <c r="D7" s="16">
        <v>40748894</v>
      </c>
      <c r="E7" s="16">
        <v>3047341</v>
      </c>
      <c r="F7" s="16">
        <v>44076535</v>
      </c>
      <c r="G7" s="17">
        <v>21919831</v>
      </c>
      <c r="H7" s="17">
        <v>14711728</v>
      </c>
      <c r="I7" s="16">
        <v>36631559</v>
      </c>
      <c r="J7" s="18">
        <v>7444976</v>
      </c>
      <c r="K7" s="19">
        <f t="shared" si="0"/>
        <v>0.16891019223720741</v>
      </c>
    </row>
    <row r="8" spans="1:11">
      <c r="A8" s="14" t="s">
        <v>237</v>
      </c>
      <c r="B8" s="14" t="s">
        <v>231</v>
      </c>
      <c r="C8" s="15">
        <v>44834</v>
      </c>
      <c r="D8" s="16">
        <v>247145460</v>
      </c>
      <c r="E8" s="16">
        <v>108579774</v>
      </c>
      <c r="F8" s="16">
        <v>365470160</v>
      </c>
      <c r="G8" s="17">
        <v>234488534</v>
      </c>
      <c r="H8" s="17">
        <v>166434946</v>
      </c>
      <c r="I8" s="16">
        <v>400923480</v>
      </c>
      <c r="J8" s="18">
        <v>-35453320</v>
      </c>
      <c r="K8" s="19">
        <f t="shared" si="0"/>
        <v>-9.7007427364247736E-2</v>
      </c>
    </row>
    <row r="9" spans="1:11">
      <c r="A9" s="14" t="s">
        <v>238</v>
      </c>
      <c r="B9" s="14" t="s">
        <v>231</v>
      </c>
      <c r="C9" s="15">
        <v>44926</v>
      </c>
      <c r="D9" s="16">
        <v>37461973</v>
      </c>
      <c r="E9" s="16">
        <v>3146619</v>
      </c>
      <c r="F9" s="16">
        <v>40608592</v>
      </c>
      <c r="G9" s="17">
        <v>23642250</v>
      </c>
      <c r="H9" s="17">
        <v>14230660</v>
      </c>
      <c r="I9" s="16">
        <v>37872910</v>
      </c>
      <c r="J9" s="18">
        <v>2735682</v>
      </c>
      <c r="K9" s="19">
        <f t="shared" si="0"/>
        <v>6.7367073450859863E-2</v>
      </c>
    </row>
    <row r="10" spans="1:11">
      <c r="A10" s="14" t="s">
        <v>239</v>
      </c>
      <c r="B10" s="14" t="s">
        <v>231</v>
      </c>
      <c r="C10" s="15">
        <v>44926</v>
      </c>
      <c r="D10" s="16">
        <v>68543860</v>
      </c>
      <c r="E10" s="16">
        <v>836698</v>
      </c>
      <c r="F10" s="16">
        <v>69380558</v>
      </c>
      <c r="G10" s="17">
        <v>39321521</v>
      </c>
      <c r="H10" s="17">
        <v>10323945</v>
      </c>
      <c r="I10" s="16">
        <v>49645466</v>
      </c>
      <c r="J10" s="18">
        <v>19735092</v>
      </c>
      <c r="K10" s="19">
        <f t="shared" si="0"/>
        <v>0.28444700603301576</v>
      </c>
    </row>
    <row r="11" spans="1:11">
      <c r="A11" s="14" t="s">
        <v>240</v>
      </c>
      <c r="B11" s="14" t="s">
        <v>231</v>
      </c>
      <c r="C11" s="15">
        <v>44926</v>
      </c>
      <c r="D11" s="16">
        <v>44944452</v>
      </c>
      <c r="E11" s="16">
        <v>3613779</v>
      </c>
      <c r="F11" s="16">
        <v>48558231</v>
      </c>
      <c r="G11" s="17">
        <v>29290014</v>
      </c>
      <c r="H11" s="17">
        <v>13528669</v>
      </c>
      <c r="I11" s="16">
        <v>42818683</v>
      </c>
      <c r="J11" s="18">
        <v>5739548</v>
      </c>
      <c r="K11" s="19">
        <f t="shared" si="0"/>
        <v>0.11819928118880607</v>
      </c>
    </row>
    <row r="12" spans="1:11">
      <c r="A12" s="14" t="s">
        <v>241</v>
      </c>
      <c r="B12" s="14" t="s">
        <v>231</v>
      </c>
      <c r="C12" s="15">
        <v>46022</v>
      </c>
      <c r="D12" s="16">
        <v>20418679</v>
      </c>
      <c r="E12" s="16">
        <v>4859</v>
      </c>
      <c r="F12" s="16">
        <v>20423538</v>
      </c>
      <c r="G12" s="17">
        <v>21788044</v>
      </c>
      <c r="H12" s="17">
        <v>0</v>
      </c>
      <c r="I12" s="16">
        <v>21788044</v>
      </c>
      <c r="J12" s="18">
        <v>-1364506</v>
      </c>
      <c r="K12" s="19">
        <f t="shared" si="0"/>
        <v>-6.6810461537075511E-2</v>
      </c>
    </row>
    <row r="13" spans="1:11">
      <c r="A13" s="14" t="s">
        <v>242</v>
      </c>
      <c r="B13" s="14" t="s">
        <v>231</v>
      </c>
      <c r="C13" s="15">
        <v>44926</v>
      </c>
      <c r="D13" s="16">
        <v>23200751</v>
      </c>
      <c r="E13" s="16">
        <v>0</v>
      </c>
      <c r="F13" s="16">
        <v>23200751</v>
      </c>
      <c r="G13" s="17">
        <v>24649224</v>
      </c>
      <c r="H13" s="17">
        <v>0</v>
      </c>
      <c r="I13" s="16">
        <v>24649224</v>
      </c>
      <c r="J13" s="18">
        <v>-1448473</v>
      </c>
      <c r="K13" s="19">
        <f t="shared" si="0"/>
        <v>-6.2432160062404873E-2</v>
      </c>
    </row>
    <row r="14" spans="1:11">
      <c r="A14" s="14" t="s">
        <v>243</v>
      </c>
      <c r="B14" s="14" t="s">
        <v>231</v>
      </c>
      <c r="C14" s="15">
        <v>44926</v>
      </c>
      <c r="D14" s="16">
        <v>43620093</v>
      </c>
      <c r="E14" s="16">
        <v>1559073</v>
      </c>
      <c r="F14" s="16">
        <v>45179166</v>
      </c>
      <c r="G14" s="17">
        <v>23576699</v>
      </c>
      <c r="H14" s="17">
        <v>19207819</v>
      </c>
      <c r="I14" s="16">
        <v>42784518</v>
      </c>
      <c r="J14" s="18">
        <v>2394648</v>
      </c>
      <c r="K14" s="19">
        <f t="shared" si="0"/>
        <v>5.3003368853688004E-2</v>
      </c>
    </row>
    <row r="15" spans="1:11">
      <c r="A15" s="14" t="s">
        <v>244</v>
      </c>
      <c r="B15" s="14" t="s">
        <v>231</v>
      </c>
      <c r="C15" s="15">
        <v>44926</v>
      </c>
      <c r="D15" s="16">
        <v>45463791</v>
      </c>
      <c r="E15" s="16">
        <v>245332</v>
      </c>
      <c r="F15" s="16">
        <v>45709123</v>
      </c>
      <c r="G15" s="17">
        <v>22902439</v>
      </c>
      <c r="H15" s="17">
        <v>11809672</v>
      </c>
      <c r="I15" s="16">
        <v>34712111</v>
      </c>
      <c r="J15" s="18">
        <v>10997012</v>
      </c>
      <c r="K15" s="19">
        <f t="shared" si="0"/>
        <v>0.24058680802079707</v>
      </c>
    </row>
    <row r="16" spans="1:11">
      <c r="A16" s="14" t="s">
        <v>245</v>
      </c>
      <c r="B16" s="14" t="s">
        <v>246</v>
      </c>
      <c r="C16" s="15">
        <v>44742</v>
      </c>
      <c r="D16" s="16">
        <v>21015134</v>
      </c>
      <c r="E16" s="16">
        <v>6833346</v>
      </c>
      <c r="F16" s="16">
        <v>27848480</v>
      </c>
      <c r="G16" s="17">
        <v>11882461</v>
      </c>
      <c r="H16" s="17">
        <v>15201615</v>
      </c>
      <c r="I16" s="16">
        <v>27084076</v>
      </c>
      <c r="J16" s="18">
        <v>764404</v>
      </c>
      <c r="K16" s="19">
        <f t="shared" si="0"/>
        <v>2.7448679425232544E-2</v>
      </c>
    </row>
    <row r="17" spans="1:11">
      <c r="A17" s="14" t="s">
        <v>247</v>
      </c>
      <c r="B17" s="14" t="s">
        <v>246</v>
      </c>
      <c r="C17" s="15">
        <v>44834</v>
      </c>
      <c r="D17" s="16">
        <v>83621768</v>
      </c>
      <c r="E17" s="16">
        <v>2949137</v>
      </c>
      <c r="F17" s="16">
        <v>86570905</v>
      </c>
      <c r="G17" s="17">
        <v>65690377</v>
      </c>
      <c r="H17" s="17">
        <v>44784976</v>
      </c>
      <c r="I17" s="16">
        <v>110475353</v>
      </c>
      <c r="J17" s="18">
        <v>-23904448</v>
      </c>
      <c r="K17" s="19">
        <f t="shared" si="0"/>
        <v>-0.27612565676655454</v>
      </c>
    </row>
    <row r="18" spans="1:11">
      <c r="A18" s="14" t="s">
        <v>248</v>
      </c>
      <c r="B18" s="14" t="s">
        <v>246</v>
      </c>
      <c r="C18" s="15">
        <v>44926</v>
      </c>
      <c r="D18" s="16">
        <v>25848033</v>
      </c>
      <c r="E18" s="16">
        <v>280636</v>
      </c>
      <c r="F18" s="16">
        <v>26128939</v>
      </c>
      <c r="G18" s="17">
        <v>13682518</v>
      </c>
      <c r="H18" s="17">
        <v>14437394</v>
      </c>
      <c r="I18" s="16">
        <v>28119912</v>
      </c>
      <c r="J18" s="18">
        <v>-1990973</v>
      </c>
      <c r="K18" s="19">
        <f t="shared" si="0"/>
        <v>-7.6198004059789798E-2</v>
      </c>
    </row>
    <row r="19" spans="1:11">
      <c r="A19" s="14" t="s">
        <v>249</v>
      </c>
      <c r="B19" s="14" t="s">
        <v>246</v>
      </c>
      <c r="C19" s="15">
        <v>44804</v>
      </c>
      <c r="D19" s="16">
        <v>9610635</v>
      </c>
      <c r="E19" s="16">
        <v>-336244</v>
      </c>
      <c r="F19" s="16">
        <v>9274391</v>
      </c>
      <c r="G19" s="17">
        <v>0</v>
      </c>
      <c r="H19" s="17">
        <v>0</v>
      </c>
      <c r="I19" s="16">
        <v>0</v>
      </c>
      <c r="J19" s="18">
        <v>9274391</v>
      </c>
      <c r="K19" s="19">
        <f t="shared" si="0"/>
        <v>1</v>
      </c>
    </row>
    <row r="20" spans="1:11">
      <c r="A20" s="14" t="s">
        <v>250</v>
      </c>
      <c r="B20" s="14" t="s">
        <v>251</v>
      </c>
      <c r="C20" s="15">
        <v>44742</v>
      </c>
      <c r="D20" s="16">
        <v>78827334</v>
      </c>
      <c r="E20" s="16">
        <v>1237264</v>
      </c>
      <c r="F20" s="16">
        <v>80064598</v>
      </c>
      <c r="G20" s="17">
        <v>39376449</v>
      </c>
      <c r="H20" s="17">
        <v>25991629</v>
      </c>
      <c r="I20" s="16">
        <v>65368078</v>
      </c>
      <c r="J20" s="18">
        <v>14696520</v>
      </c>
      <c r="K20" s="19">
        <f t="shared" si="0"/>
        <v>0.183558281276826</v>
      </c>
    </row>
    <row r="21" spans="1:11">
      <c r="A21" s="14" t="s">
        <v>252</v>
      </c>
      <c r="B21" s="14" t="s">
        <v>251</v>
      </c>
      <c r="C21" s="15">
        <v>44926</v>
      </c>
      <c r="D21" s="16">
        <v>83947589</v>
      </c>
      <c r="E21" s="16">
        <v>1333982</v>
      </c>
      <c r="F21" s="16">
        <v>85281571</v>
      </c>
      <c r="G21" s="17">
        <v>41296886</v>
      </c>
      <c r="H21" s="17">
        <v>27390500</v>
      </c>
      <c r="I21" s="16">
        <v>68687386</v>
      </c>
      <c r="J21" s="18">
        <v>16594185</v>
      </c>
      <c r="K21" s="19">
        <f t="shared" si="0"/>
        <v>0.19458113640988156</v>
      </c>
    </row>
    <row r="22" spans="1:11">
      <c r="A22" s="14" t="s">
        <v>253</v>
      </c>
      <c r="B22" s="14" t="s">
        <v>251</v>
      </c>
      <c r="C22" s="15">
        <v>44926</v>
      </c>
      <c r="D22" s="16">
        <v>38231017</v>
      </c>
      <c r="E22" s="16">
        <v>371520</v>
      </c>
      <c r="F22" s="16">
        <v>38602537</v>
      </c>
      <c r="G22" s="17">
        <v>18143389</v>
      </c>
      <c r="H22" s="17">
        <v>12187476</v>
      </c>
      <c r="I22" s="16">
        <v>30330865</v>
      </c>
      <c r="J22" s="18">
        <v>8271672</v>
      </c>
      <c r="K22" s="19">
        <f t="shared" si="0"/>
        <v>0.21427793722469587</v>
      </c>
    </row>
    <row r="23" spans="1:11">
      <c r="A23" s="14" t="s">
        <v>254</v>
      </c>
      <c r="B23" s="14" t="s">
        <v>251</v>
      </c>
      <c r="C23" s="15">
        <v>44834</v>
      </c>
      <c r="D23" s="16">
        <v>50877733</v>
      </c>
      <c r="E23" s="16">
        <v>1468720</v>
      </c>
      <c r="F23" s="16">
        <v>52346453</v>
      </c>
      <c r="G23" s="17">
        <v>26812033</v>
      </c>
      <c r="H23" s="17">
        <v>15281368</v>
      </c>
      <c r="I23" s="16">
        <v>42093401</v>
      </c>
      <c r="J23" s="18">
        <v>10253052</v>
      </c>
      <c r="K23" s="19">
        <f t="shared" si="0"/>
        <v>0.19586908782530116</v>
      </c>
    </row>
    <row r="24" spans="1:11">
      <c r="A24" s="14" t="s">
        <v>255</v>
      </c>
      <c r="B24" s="14" t="s">
        <v>251</v>
      </c>
      <c r="C24" s="15">
        <v>44834</v>
      </c>
      <c r="D24" s="16">
        <v>194181907</v>
      </c>
      <c r="E24" s="16">
        <v>26237802</v>
      </c>
      <c r="F24" s="16">
        <v>231617046</v>
      </c>
      <c r="G24" s="17">
        <v>133639043</v>
      </c>
      <c r="H24" s="17">
        <v>104616430</v>
      </c>
      <c r="I24" s="16">
        <v>238255473</v>
      </c>
      <c r="J24" s="18">
        <v>-6638427</v>
      </c>
      <c r="K24" s="19">
        <f t="shared" si="0"/>
        <v>-2.8661219520086618E-2</v>
      </c>
    </row>
    <row r="25" spans="1:11">
      <c r="A25" s="14" t="s">
        <v>256</v>
      </c>
      <c r="B25" s="14" t="s">
        <v>251</v>
      </c>
      <c r="C25" s="15">
        <v>44834</v>
      </c>
      <c r="D25" s="16">
        <v>59447671</v>
      </c>
      <c r="E25" s="16">
        <v>552776</v>
      </c>
      <c r="F25" s="16">
        <v>60318229</v>
      </c>
      <c r="G25" s="17">
        <v>40961839</v>
      </c>
      <c r="H25" s="17">
        <v>23172758</v>
      </c>
      <c r="I25" s="16">
        <v>64134597</v>
      </c>
      <c r="J25" s="18">
        <v>-3816368</v>
      </c>
      <c r="K25" s="19">
        <f t="shared" si="0"/>
        <v>-6.3270557893866541E-2</v>
      </c>
    </row>
    <row r="26" spans="1:11">
      <c r="A26" s="14" t="s">
        <v>257</v>
      </c>
      <c r="B26" s="14" t="s">
        <v>251</v>
      </c>
      <c r="C26" s="15">
        <v>44834</v>
      </c>
      <c r="D26" s="16">
        <v>29667351</v>
      </c>
      <c r="E26" s="16">
        <v>1417326</v>
      </c>
      <c r="F26" s="16">
        <v>31084677</v>
      </c>
      <c r="G26" s="17">
        <v>20591532</v>
      </c>
      <c r="H26" s="17">
        <v>10489042</v>
      </c>
      <c r="I26" s="16">
        <v>31080574</v>
      </c>
      <c r="J26" s="18">
        <v>4103</v>
      </c>
      <c r="K26" s="19">
        <f t="shared" si="0"/>
        <v>1.3199429416622217E-4</v>
      </c>
    </row>
    <row r="27" spans="1:11">
      <c r="A27" s="14" t="s">
        <v>258</v>
      </c>
      <c r="B27" s="14" t="s">
        <v>251</v>
      </c>
      <c r="C27" s="15">
        <v>44834</v>
      </c>
      <c r="D27" s="16">
        <v>31712166</v>
      </c>
      <c r="E27" s="16">
        <v>941890</v>
      </c>
      <c r="F27" s="16">
        <v>32654056</v>
      </c>
      <c r="G27" s="17">
        <v>20581180</v>
      </c>
      <c r="H27" s="17">
        <v>9584408</v>
      </c>
      <c r="I27" s="16">
        <v>30165588</v>
      </c>
      <c r="J27" s="18">
        <v>2488468</v>
      </c>
      <c r="K27" s="19">
        <f t="shared" si="0"/>
        <v>7.6207010853414345E-2</v>
      </c>
    </row>
    <row r="28" spans="1:11">
      <c r="A28" s="14" t="s">
        <v>259</v>
      </c>
      <c r="B28" s="14" t="s">
        <v>260</v>
      </c>
      <c r="C28" s="15">
        <v>44834</v>
      </c>
      <c r="D28" s="16">
        <v>36844943</v>
      </c>
      <c r="E28" s="16">
        <v>206434</v>
      </c>
      <c r="F28" s="16">
        <v>37051869</v>
      </c>
      <c r="G28" s="17">
        <v>20923001</v>
      </c>
      <c r="H28" s="17">
        <v>11071995</v>
      </c>
      <c r="I28" s="16">
        <v>31994996</v>
      </c>
      <c r="J28" s="18">
        <v>5056873</v>
      </c>
      <c r="K28" s="19">
        <f t="shared" si="0"/>
        <v>0.13648091544315888</v>
      </c>
    </row>
    <row r="29" spans="1:11">
      <c r="A29" s="14" t="s">
        <v>261</v>
      </c>
      <c r="B29" s="14" t="s">
        <v>260</v>
      </c>
      <c r="C29" s="15">
        <v>44834</v>
      </c>
      <c r="D29" s="16">
        <v>79321000</v>
      </c>
      <c r="E29" s="16">
        <v>21670000</v>
      </c>
      <c r="F29" s="16">
        <v>102177000</v>
      </c>
      <c r="G29" s="17">
        <v>64799000</v>
      </c>
      <c r="H29" s="17">
        <v>36627000</v>
      </c>
      <c r="I29" s="16">
        <v>101426000</v>
      </c>
      <c r="J29" s="18">
        <v>751000</v>
      </c>
      <c r="K29" s="19">
        <f t="shared" si="0"/>
        <v>7.3499907024085652E-3</v>
      </c>
    </row>
    <row r="30" spans="1:11">
      <c r="A30" s="14" t="s">
        <v>262</v>
      </c>
      <c r="B30" s="14" t="s">
        <v>260</v>
      </c>
      <c r="C30" s="15">
        <v>44834</v>
      </c>
      <c r="D30" s="16">
        <v>147172700</v>
      </c>
      <c r="E30" s="16">
        <v>19746621</v>
      </c>
      <c r="F30" s="16">
        <v>168029081</v>
      </c>
      <c r="G30" s="17">
        <v>90140308</v>
      </c>
      <c r="H30" s="17">
        <v>78876845</v>
      </c>
      <c r="I30" s="16">
        <v>169017153</v>
      </c>
      <c r="J30" s="18">
        <v>-988072</v>
      </c>
      <c r="K30" s="19">
        <f t="shared" si="0"/>
        <v>-5.88036305453578E-3</v>
      </c>
    </row>
    <row r="32" spans="1:11">
      <c r="A32" s="27" t="s">
        <v>219</v>
      </c>
    </row>
    <row r="33" spans="1:1">
      <c r="A33" s="13" t="s">
        <v>263</v>
      </c>
    </row>
    <row r="34" spans="1:1">
      <c r="A34" s="13" t="s">
        <v>264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B38D-35A8-4A3C-ADCD-8392CAB89477}">
  <dimension ref="A1:O132"/>
  <sheetViews>
    <sheetView zoomScaleNormal="100" workbookViewId="0"/>
  </sheetViews>
  <sheetFormatPr defaultRowHeight="15"/>
  <cols>
    <col min="1" max="15" width="17.140625" customWidth="1"/>
  </cols>
  <sheetData>
    <row r="1" spans="1:15" ht="63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265</v>
      </c>
      <c r="G1" s="28" t="s">
        <v>6</v>
      </c>
      <c r="H1" s="28" t="s">
        <v>7</v>
      </c>
      <c r="I1" s="28" t="s">
        <v>8</v>
      </c>
      <c r="J1" s="28" t="s">
        <v>266</v>
      </c>
      <c r="K1" s="28" t="s">
        <v>267</v>
      </c>
      <c r="L1" s="28" t="s">
        <v>268</v>
      </c>
      <c r="M1" s="28" t="s">
        <v>269</v>
      </c>
      <c r="N1" s="28" t="s">
        <v>270</v>
      </c>
      <c r="O1" s="28" t="s">
        <v>271</v>
      </c>
    </row>
    <row r="2" spans="1:15" ht="31.5">
      <c r="A2" s="1">
        <v>1</v>
      </c>
      <c r="B2" s="1" t="s">
        <v>84</v>
      </c>
      <c r="C2" s="1" t="s">
        <v>85</v>
      </c>
      <c r="D2" s="1">
        <v>16665</v>
      </c>
      <c r="E2" s="1">
        <v>2025</v>
      </c>
      <c r="F2" s="1" t="s">
        <v>86</v>
      </c>
      <c r="G2" s="1">
        <v>5</v>
      </c>
      <c r="H2" s="1">
        <v>12</v>
      </c>
      <c r="I2" s="1" t="s">
        <v>87</v>
      </c>
      <c r="J2" s="2">
        <v>2178491.81</v>
      </c>
      <c r="K2" s="35" t="s">
        <v>272</v>
      </c>
      <c r="L2" s="2">
        <v>783961.53</v>
      </c>
      <c r="M2" s="35" t="s">
        <v>272</v>
      </c>
      <c r="N2" s="2">
        <v>0</v>
      </c>
      <c r="O2" s="35" t="s">
        <v>272</v>
      </c>
    </row>
    <row r="3" spans="1:15" ht="31.5">
      <c r="A3" s="3">
        <v>2</v>
      </c>
      <c r="B3" s="3" t="s">
        <v>88</v>
      </c>
      <c r="C3" s="3" t="s">
        <v>85</v>
      </c>
      <c r="D3" s="3">
        <v>12807</v>
      </c>
      <c r="E3" s="3">
        <v>2025</v>
      </c>
      <c r="F3" s="3" t="s">
        <v>86</v>
      </c>
      <c r="G3" s="3">
        <v>5</v>
      </c>
      <c r="H3" s="3">
        <v>12</v>
      </c>
      <c r="I3" s="3" t="s">
        <v>87</v>
      </c>
      <c r="J3" s="4">
        <v>13875</v>
      </c>
      <c r="K3" s="36" t="s">
        <v>273</v>
      </c>
      <c r="L3" s="4">
        <v>108663.75</v>
      </c>
      <c r="M3" s="36" t="s">
        <v>273</v>
      </c>
      <c r="N3" s="4">
        <v>456845.48</v>
      </c>
      <c r="O3" s="36" t="s">
        <v>273</v>
      </c>
    </row>
    <row r="4" spans="1:15" ht="31.5">
      <c r="A4" s="1">
        <v>11794</v>
      </c>
      <c r="B4" s="1" t="s">
        <v>97</v>
      </c>
      <c r="C4" s="1" t="s">
        <v>94</v>
      </c>
      <c r="D4" s="1">
        <v>3106</v>
      </c>
      <c r="E4" s="1">
        <v>2025</v>
      </c>
      <c r="F4" s="1" t="s">
        <v>86</v>
      </c>
      <c r="G4" s="1">
        <v>5</v>
      </c>
      <c r="H4" s="1">
        <v>12</v>
      </c>
      <c r="I4" s="1" t="s">
        <v>87</v>
      </c>
      <c r="J4" s="2">
        <v>0</v>
      </c>
      <c r="K4" s="35"/>
      <c r="L4" s="2">
        <v>44039.5</v>
      </c>
      <c r="M4" s="35" t="s">
        <v>273</v>
      </c>
      <c r="N4" s="2">
        <v>9941854.5299999993</v>
      </c>
      <c r="O4" s="35" t="s">
        <v>273</v>
      </c>
    </row>
    <row r="5" spans="1:15" ht="31.5">
      <c r="A5" s="1">
        <v>3106</v>
      </c>
      <c r="B5" s="1" t="s">
        <v>98</v>
      </c>
      <c r="C5" s="1" t="s">
        <v>91</v>
      </c>
      <c r="D5" s="1">
        <v>3106</v>
      </c>
      <c r="E5" s="1">
        <v>2025</v>
      </c>
      <c r="F5" s="1" t="s">
        <v>86</v>
      </c>
      <c r="G5" s="1">
        <v>5</v>
      </c>
      <c r="H5" s="1">
        <v>12</v>
      </c>
      <c r="I5" s="1" t="s">
        <v>87</v>
      </c>
      <c r="J5" s="2">
        <v>11768327.949999999</v>
      </c>
      <c r="K5" s="35" t="s">
        <v>273</v>
      </c>
      <c r="L5" s="2">
        <v>18457998.809999999</v>
      </c>
      <c r="M5" s="35" t="s">
        <v>273</v>
      </c>
      <c r="N5" s="2">
        <v>20766732.68</v>
      </c>
      <c r="O5" s="35" t="s">
        <v>273</v>
      </c>
    </row>
    <row r="6" spans="1:15" ht="31.5">
      <c r="A6" s="1">
        <v>6309</v>
      </c>
      <c r="B6" s="1" t="s">
        <v>99</v>
      </c>
      <c r="C6" s="1" t="s">
        <v>85</v>
      </c>
      <c r="D6" s="1">
        <v>3106</v>
      </c>
      <c r="E6" s="1">
        <v>2025</v>
      </c>
      <c r="F6" s="1" t="s">
        <v>86</v>
      </c>
      <c r="G6" s="1">
        <v>5</v>
      </c>
      <c r="H6" s="1">
        <v>12</v>
      </c>
      <c r="I6" s="1" t="s">
        <v>87</v>
      </c>
      <c r="J6" s="2">
        <v>9893475.8000000007</v>
      </c>
      <c r="K6" s="35" t="s">
        <v>273</v>
      </c>
      <c r="L6" s="2">
        <v>16509741.300000001</v>
      </c>
      <c r="M6" s="35" t="s">
        <v>273</v>
      </c>
      <c r="N6" s="2">
        <v>9292676.2300000004</v>
      </c>
      <c r="O6" s="35" t="s">
        <v>273</v>
      </c>
    </row>
    <row r="7" spans="1:15" ht="31.5">
      <c r="A7" s="3">
        <v>12118</v>
      </c>
      <c r="B7" s="3" t="s">
        <v>100</v>
      </c>
      <c r="C7" s="3" t="s">
        <v>94</v>
      </c>
      <c r="D7" s="3">
        <v>3106</v>
      </c>
      <c r="E7" s="3">
        <v>2025</v>
      </c>
      <c r="F7" s="3" t="s">
        <v>86</v>
      </c>
      <c r="G7" s="3">
        <v>5</v>
      </c>
      <c r="H7" s="3">
        <v>12</v>
      </c>
      <c r="I7" s="3" t="s">
        <v>87</v>
      </c>
      <c r="J7" s="4">
        <v>0</v>
      </c>
      <c r="K7" s="36"/>
      <c r="L7" s="4">
        <v>0</v>
      </c>
      <c r="M7" s="36"/>
      <c r="N7" s="4">
        <v>149100</v>
      </c>
      <c r="O7" s="36" t="s">
        <v>273</v>
      </c>
    </row>
    <row r="8" spans="1:15" ht="31.5">
      <c r="A8" s="1">
        <v>98</v>
      </c>
      <c r="B8" s="1" t="s">
        <v>101</v>
      </c>
      <c r="C8" s="1" t="s">
        <v>85</v>
      </c>
      <c r="D8" s="1">
        <v>16665</v>
      </c>
      <c r="E8" s="1">
        <v>2025</v>
      </c>
      <c r="F8" s="1" t="s">
        <v>86</v>
      </c>
      <c r="G8" s="1">
        <v>5</v>
      </c>
      <c r="H8" s="1">
        <v>12</v>
      </c>
      <c r="I8" s="1" t="s">
        <v>87</v>
      </c>
      <c r="J8" s="2">
        <v>3358124.71</v>
      </c>
      <c r="K8" s="35" t="s">
        <v>272</v>
      </c>
      <c r="L8" s="2">
        <v>461199.55</v>
      </c>
      <c r="M8" s="35" t="s">
        <v>272</v>
      </c>
      <c r="N8" s="2">
        <v>16788813</v>
      </c>
      <c r="O8" s="35" t="s">
        <v>272</v>
      </c>
    </row>
    <row r="9" spans="1:15" ht="31.5">
      <c r="A9" s="3">
        <v>53</v>
      </c>
      <c r="B9" s="3" t="s">
        <v>102</v>
      </c>
      <c r="C9" s="3" t="s">
        <v>85</v>
      </c>
      <c r="D9" s="3">
        <v>16665</v>
      </c>
      <c r="E9" s="3">
        <v>2025</v>
      </c>
      <c r="F9" s="3" t="s">
        <v>86</v>
      </c>
      <c r="G9" s="3">
        <v>5</v>
      </c>
      <c r="H9" s="3">
        <v>12</v>
      </c>
      <c r="I9" s="3" t="s">
        <v>87</v>
      </c>
      <c r="J9" s="4">
        <v>482867</v>
      </c>
      <c r="K9" s="36" t="s">
        <v>272</v>
      </c>
      <c r="L9" s="4">
        <v>79207</v>
      </c>
      <c r="M9" s="36" t="s">
        <v>272</v>
      </c>
      <c r="N9" s="4">
        <v>13793099</v>
      </c>
      <c r="O9" s="36" t="s">
        <v>272</v>
      </c>
    </row>
    <row r="10" spans="1:15" ht="31.5">
      <c r="A10" s="1">
        <v>79</v>
      </c>
      <c r="B10" s="1" t="s">
        <v>103</v>
      </c>
      <c r="C10" s="1" t="s">
        <v>85</v>
      </c>
      <c r="D10" s="1">
        <v>16665</v>
      </c>
      <c r="E10" s="1">
        <v>2025</v>
      </c>
      <c r="F10" s="1" t="s">
        <v>86</v>
      </c>
      <c r="G10" s="1">
        <v>5</v>
      </c>
      <c r="H10" s="1">
        <v>12</v>
      </c>
      <c r="I10" s="1" t="s">
        <v>87</v>
      </c>
      <c r="J10" s="2">
        <v>5551886.9699999997</v>
      </c>
      <c r="K10" s="35" t="s">
        <v>272</v>
      </c>
      <c r="L10" s="2">
        <v>2708811.13</v>
      </c>
      <c r="M10" s="35" t="s">
        <v>272</v>
      </c>
      <c r="N10" s="2">
        <v>26353838</v>
      </c>
      <c r="O10" s="35" t="s">
        <v>272</v>
      </c>
    </row>
    <row r="11" spans="1:15" ht="31.5">
      <c r="A11" s="3">
        <v>8702</v>
      </c>
      <c r="B11" s="3" t="s">
        <v>104</v>
      </c>
      <c r="C11" s="3" t="s">
        <v>85</v>
      </c>
      <c r="D11" s="3">
        <v>16665</v>
      </c>
      <c r="E11" s="3">
        <v>2025</v>
      </c>
      <c r="F11" s="3" t="s">
        <v>86</v>
      </c>
      <c r="G11" s="3">
        <v>5</v>
      </c>
      <c r="H11" s="3">
        <v>12</v>
      </c>
      <c r="I11" s="3" t="s">
        <v>87</v>
      </c>
      <c r="J11" s="4">
        <v>2434546.4500000002</v>
      </c>
      <c r="K11" s="36" t="s">
        <v>272</v>
      </c>
      <c r="L11" s="4">
        <v>2805459.05</v>
      </c>
      <c r="M11" s="36" t="s">
        <v>272</v>
      </c>
      <c r="N11" s="4">
        <v>0</v>
      </c>
      <c r="O11" s="36" t="s">
        <v>272</v>
      </c>
    </row>
    <row r="12" spans="1:15" ht="31.5">
      <c r="A12" s="3">
        <v>16665</v>
      </c>
      <c r="B12" s="3" t="s">
        <v>105</v>
      </c>
      <c r="C12" s="3" t="s">
        <v>91</v>
      </c>
      <c r="D12" s="3">
        <v>16665</v>
      </c>
      <c r="E12" s="3">
        <v>2025</v>
      </c>
      <c r="F12" s="3" t="s">
        <v>86</v>
      </c>
      <c r="G12" s="3">
        <v>5</v>
      </c>
      <c r="H12" s="3">
        <v>12</v>
      </c>
      <c r="I12" s="3" t="s">
        <v>87</v>
      </c>
      <c r="J12" s="4">
        <v>36262183.3882192</v>
      </c>
      <c r="K12" s="36" t="s">
        <v>272</v>
      </c>
      <c r="L12" s="4">
        <v>19912693.943835601</v>
      </c>
      <c r="M12" s="36" t="s">
        <v>272</v>
      </c>
      <c r="N12" s="4">
        <v>82556414.599999994</v>
      </c>
      <c r="O12" s="36" t="s">
        <v>272</v>
      </c>
    </row>
    <row r="13" spans="1:15" ht="31.5">
      <c r="A13" s="1">
        <v>14418</v>
      </c>
      <c r="B13" s="1" t="s">
        <v>109</v>
      </c>
      <c r="C13" s="1" t="s">
        <v>94</v>
      </c>
      <c r="D13" s="1">
        <v>14287</v>
      </c>
      <c r="E13" s="1">
        <v>2025</v>
      </c>
      <c r="F13" s="1" t="s">
        <v>86</v>
      </c>
      <c r="G13" s="1">
        <v>5</v>
      </c>
      <c r="H13" s="1">
        <v>12</v>
      </c>
      <c r="I13" s="1" t="s">
        <v>87</v>
      </c>
      <c r="J13" s="2">
        <v>0</v>
      </c>
      <c r="K13" s="35"/>
      <c r="L13" s="2">
        <v>788029</v>
      </c>
      <c r="M13" s="35" t="s">
        <v>272</v>
      </c>
      <c r="N13" s="2">
        <v>4002048</v>
      </c>
      <c r="O13" s="35" t="s">
        <v>272</v>
      </c>
    </row>
    <row r="14" spans="1:15" ht="31.5">
      <c r="A14" s="3">
        <v>126</v>
      </c>
      <c r="B14" s="3" t="s">
        <v>274</v>
      </c>
      <c r="C14" s="3" t="s">
        <v>85</v>
      </c>
      <c r="D14" s="3">
        <v>14287</v>
      </c>
      <c r="E14" s="3">
        <v>2025</v>
      </c>
      <c r="F14" s="3" t="s">
        <v>86</v>
      </c>
      <c r="G14" s="3">
        <v>5</v>
      </c>
      <c r="H14" s="3">
        <v>12</v>
      </c>
      <c r="I14" s="3" t="s">
        <v>87</v>
      </c>
      <c r="J14" s="4">
        <v>14654796</v>
      </c>
      <c r="K14" s="36" t="s">
        <v>272</v>
      </c>
      <c r="L14" s="4">
        <v>221348</v>
      </c>
      <c r="M14" s="36" t="s">
        <v>272</v>
      </c>
      <c r="N14" s="4">
        <v>354786</v>
      </c>
      <c r="O14" s="36" t="s">
        <v>272</v>
      </c>
    </row>
    <row r="15" spans="1:15" ht="31.5">
      <c r="A15" s="3">
        <v>8701</v>
      </c>
      <c r="B15" s="3" t="s">
        <v>275</v>
      </c>
      <c r="C15" s="3" t="s">
        <v>85</v>
      </c>
      <c r="D15" s="3">
        <v>14287</v>
      </c>
      <c r="E15" s="3">
        <v>2025</v>
      </c>
      <c r="F15" s="3" t="s">
        <v>86</v>
      </c>
      <c r="G15" s="3">
        <v>5</v>
      </c>
      <c r="H15" s="3">
        <v>12</v>
      </c>
      <c r="I15" s="3" t="s">
        <v>87</v>
      </c>
      <c r="J15" s="4">
        <v>5474367</v>
      </c>
      <c r="K15" s="36" t="s">
        <v>272</v>
      </c>
      <c r="L15" s="4">
        <v>277780</v>
      </c>
      <c r="M15" s="36"/>
      <c r="N15" s="4">
        <v>0</v>
      </c>
      <c r="O15" s="36"/>
    </row>
    <row r="16" spans="1:15" ht="31.5">
      <c r="A16" s="3">
        <v>46</v>
      </c>
      <c r="B16" s="3" t="s">
        <v>110</v>
      </c>
      <c r="C16" s="3" t="s">
        <v>85</v>
      </c>
      <c r="D16" s="3">
        <v>14286</v>
      </c>
      <c r="E16" s="3">
        <v>2025</v>
      </c>
      <c r="F16" s="3" t="s">
        <v>86</v>
      </c>
      <c r="G16" s="3">
        <v>5</v>
      </c>
      <c r="H16" s="3">
        <v>12</v>
      </c>
      <c r="I16" s="3" t="s">
        <v>87</v>
      </c>
      <c r="J16" s="4">
        <v>22566700.190000001</v>
      </c>
      <c r="K16" s="36" t="s">
        <v>272</v>
      </c>
      <c r="L16" s="4">
        <v>31358351.539999999</v>
      </c>
      <c r="M16" s="36" t="s">
        <v>272</v>
      </c>
      <c r="N16" s="4">
        <v>17985.97</v>
      </c>
      <c r="O16" s="36" t="s">
        <v>272</v>
      </c>
    </row>
    <row r="17" spans="1:15" ht="31.5">
      <c r="A17" s="1">
        <v>14286</v>
      </c>
      <c r="B17" s="1" t="s">
        <v>111</v>
      </c>
      <c r="C17" s="1" t="s">
        <v>91</v>
      </c>
      <c r="D17" s="1">
        <v>14286</v>
      </c>
      <c r="E17" s="1">
        <v>2025</v>
      </c>
      <c r="F17" s="1" t="s">
        <v>86</v>
      </c>
      <c r="G17" s="1">
        <v>5</v>
      </c>
      <c r="H17" s="1">
        <v>12</v>
      </c>
      <c r="I17" s="1" t="s">
        <v>87</v>
      </c>
      <c r="J17" s="2">
        <v>23923258.968571398</v>
      </c>
      <c r="K17" s="35" t="s">
        <v>272</v>
      </c>
      <c r="L17" s="2">
        <v>32867076.3851429</v>
      </c>
      <c r="M17" s="35" t="s">
        <v>272</v>
      </c>
      <c r="N17" s="2">
        <v>1089879.2250000001</v>
      </c>
      <c r="O17" s="35" t="s">
        <v>272</v>
      </c>
    </row>
    <row r="18" spans="1:15" ht="31.5">
      <c r="A18" s="1">
        <v>3107</v>
      </c>
      <c r="B18" s="1" t="s">
        <v>112</v>
      </c>
      <c r="C18" s="1" t="s">
        <v>85</v>
      </c>
      <c r="D18" s="1">
        <v>14287</v>
      </c>
      <c r="E18" s="1">
        <v>2025</v>
      </c>
      <c r="F18" s="1" t="s">
        <v>86</v>
      </c>
      <c r="G18" s="1">
        <v>5</v>
      </c>
      <c r="H18" s="1">
        <v>12</v>
      </c>
      <c r="I18" s="1" t="s">
        <v>87</v>
      </c>
      <c r="J18" s="2">
        <v>25482688.579999998</v>
      </c>
      <c r="K18" s="35" t="s">
        <v>272</v>
      </c>
      <c r="L18" s="2">
        <v>12885888.64875</v>
      </c>
      <c r="M18" s="35" t="s">
        <v>272</v>
      </c>
      <c r="N18" s="2">
        <v>0</v>
      </c>
      <c r="O18" s="35"/>
    </row>
    <row r="19" spans="1:15" ht="31.5">
      <c r="A19" s="1">
        <v>14287</v>
      </c>
      <c r="B19" s="1" t="s">
        <v>113</v>
      </c>
      <c r="C19" s="1" t="s">
        <v>91</v>
      </c>
      <c r="D19" s="1">
        <v>14287</v>
      </c>
      <c r="E19" s="1">
        <v>2025</v>
      </c>
      <c r="F19" s="1" t="s">
        <v>86</v>
      </c>
      <c r="G19" s="1">
        <v>5</v>
      </c>
      <c r="H19" s="1">
        <v>12</v>
      </c>
      <c r="I19" s="1" t="s">
        <v>87</v>
      </c>
      <c r="J19" s="2">
        <v>45611851.579999998</v>
      </c>
      <c r="K19" s="35" t="s">
        <v>272</v>
      </c>
      <c r="L19" s="2">
        <v>14307720.64875</v>
      </c>
      <c r="M19" s="35" t="s">
        <v>272</v>
      </c>
      <c r="N19" s="2">
        <v>4356834</v>
      </c>
      <c r="O19" s="35" t="s">
        <v>272</v>
      </c>
    </row>
    <row r="20" spans="1:15" ht="31.5">
      <c r="A20" s="3">
        <v>13198</v>
      </c>
      <c r="B20" s="3" t="s">
        <v>276</v>
      </c>
      <c r="C20" s="3" t="s">
        <v>94</v>
      </c>
      <c r="D20" s="3">
        <v>14287</v>
      </c>
      <c r="E20" s="3">
        <v>2025</v>
      </c>
      <c r="F20" s="3" t="s">
        <v>86</v>
      </c>
      <c r="G20" s="3">
        <v>5</v>
      </c>
      <c r="H20" s="3">
        <v>12</v>
      </c>
      <c r="I20" s="3" t="s">
        <v>87</v>
      </c>
      <c r="J20" s="4">
        <v>0</v>
      </c>
      <c r="K20" s="36"/>
      <c r="L20" s="4">
        <v>134675</v>
      </c>
      <c r="M20" s="36" t="s">
        <v>272</v>
      </c>
      <c r="N20" s="4">
        <v>0</v>
      </c>
      <c r="O20" s="36"/>
    </row>
    <row r="21" spans="1:15" ht="31.5">
      <c r="A21" s="1">
        <v>59</v>
      </c>
      <c r="B21" s="1" t="s">
        <v>114</v>
      </c>
      <c r="C21" s="1" t="s">
        <v>85</v>
      </c>
      <c r="D21" s="1">
        <v>3791</v>
      </c>
      <c r="E21" s="1">
        <v>2025</v>
      </c>
      <c r="F21" s="1" t="s">
        <v>86</v>
      </c>
      <c r="G21" s="1">
        <v>5</v>
      </c>
      <c r="H21" s="1">
        <v>12</v>
      </c>
      <c r="I21" s="1" t="s">
        <v>87</v>
      </c>
      <c r="J21" s="2">
        <v>4714052.8600000003</v>
      </c>
      <c r="K21" s="35"/>
      <c r="L21" s="2">
        <v>13207705.186899999</v>
      </c>
      <c r="M21" s="35"/>
      <c r="N21" s="2">
        <v>0</v>
      </c>
      <c r="O21" s="35"/>
    </row>
    <row r="22" spans="1:15" ht="31.5">
      <c r="A22" s="3">
        <v>22</v>
      </c>
      <c r="B22" s="3" t="s">
        <v>115</v>
      </c>
      <c r="C22" s="3" t="s">
        <v>85</v>
      </c>
      <c r="D22" s="3">
        <v>3791</v>
      </c>
      <c r="E22" s="3">
        <v>2025</v>
      </c>
      <c r="F22" s="3" t="s">
        <v>86</v>
      </c>
      <c r="G22" s="3">
        <v>5</v>
      </c>
      <c r="H22" s="3">
        <v>12</v>
      </c>
      <c r="I22" s="3" t="s">
        <v>87</v>
      </c>
      <c r="J22" s="4">
        <v>14742544.079299999</v>
      </c>
      <c r="K22" s="36"/>
      <c r="L22" s="4">
        <v>35281140.602399997</v>
      </c>
      <c r="M22" s="36"/>
      <c r="N22" s="4">
        <v>0</v>
      </c>
      <c r="O22" s="36"/>
    </row>
    <row r="23" spans="1:15" ht="31.5">
      <c r="A23" s="1">
        <v>10996</v>
      </c>
      <c r="B23" s="1" t="s">
        <v>116</v>
      </c>
      <c r="C23" s="1" t="s">
        <v>94</v>
      </c>
      <c r="D23" s="1">
        <v>3791</v>
      </c>
      <c r="E23" s="1">
        <v>2025</v>
      </c>
      <c r="F23" s="1" t="s">
        <v>86</v>
      </c>
      <c r="G23" s="1">
        <v>5</v>
      </c>
      <c r="H23" s="1">
        <v>12</v>
      </c>
      <c r="I23" s="1" t="s">
        <v>87</v>
      </c>
      <c r="J23" s="2">
        <v>4959112.71</v>
      </c>
      <c r="K23" s="35"/>
      <c r="L23" s="2">
        <v>2391986.17</v>
      </c>
      <c r="M23" s="35"/>
      <c r="N23" s="2">
        <v>0</v>
      </c>
      <c r="O23" s="35"/>
    </row>
    <row r="24" spans="1:15" ht="31.5">
      <c r="A24" s="3">
        <v>22350</v>
      </c>
      <c r="B24" s="3" t="s">
        <v>117</v>
      </c>
      <c r="C24" s="3" t="s">
        <v>91</v>
      </c>
      <c r="D24" s="3">
        <v>22350</v>
      </c>
      <c r="E24" s="3">
        <v>2025</v>
      </c>
      <c r="F24" s="3" t="s">
        <v>86</v>
      </c>
      <c r="G24" s="3">
        <v>5</v>
      </c>
      <c r="H24" s="3">
        <v>12</v>
      </c>
      <c r="I24" s="3" t="s">
        <v>87</v>
      </c>
      <c r="J24" s="4">
        <v>0</v>
      </c>
      <c r="K24" s="36"/>
      <c r="L24" s="4">
        <v>0</v>
      </c>
      <c r="M24" s="36"/>
      <c r="N24" s="4">
        <v>0</v>
      </c>
      <c r="O24" s="36"/>
    </row>
    <row r="25" spans="1:15" ht="31.5">
      <c r="A25" s="3">
        <v>3108</v>
      </c>
      <c r="B25" s="3" t="s">
        <v>118</v>
      </c>
      <c r="C25" s="3" t="s">
        <v>85</v>
      </c>
      <c r="D25" s="3">
        <v>13159</v>
      </c>
      <c r="E25" s="3">
        <v>2025</v>
      </c>
      <c r="F25" s="3" t="s">
        <v>119</v>
      </c>
      <c r="G25" s="3">
        <v>5</v>
      </c>
      <c r="H25" s="3">
        <v>12</v>
      </c>
      <c r="I25" s="3" t="s">
        <v>120</v>
      </c>
      <c r="J25" s="4">
        <v>0</v>
      </c>
      <c r="K25" s="36"/>
      <c r="L25" s="4">
        <v>0</v>
      </c>
      <c r="M25" s="36"/>
      <c r="N25" s="4">
        <v>0</v>
      </c>
      <c r="O25" s="36"/>
    </row>
    <row r="26" spans="1:15" ht="31.5">
      <c r="A26" s="1">
        <v>13159</v>
      </c>
      <c r="B26" s="1" t="s">
        <v>118</v>
      </c>
      <c r="C26" s="1" t="s">
        <v>91</v>
      </c>
      <c r="D26" s="1">
        <v>13159</v>
      </c>
      <c r="E26" s="1">
        <v>2025</v>
      </c>
      <c r="F26" s="1" t="s">
        <v>119</v>
      </c>
      <c r="G26" s="1">
        <v>5</v>
      </c>
      <c r="H26" s="1">
        <v>12</v>
      </c>
      <c r="I26" s="1" t="s">
        <v>120</v>
      </c>
      <c r="J26" s="2">
        <v>18367373.670000002</v>
      </c>
      <c r="K26" s="35" t="s">
        <v>273</v>
      </c>
      <c r="L26" s="2">
        <v>9669983.9900000002</v>
      </c>
      <c r="M26" s="35" t="s">
        <v>273</v>
      </c>
      <c r="N26" s="2">
        <v>7966795</v>
      </c>
      <c r="O26" s="35" t="s">
        <v>273</v>
      </c>
    </row>
    <row r="27" spans="1:15" ht="31.5">
      <c r="A27" s="1">
        <v>3109</v>
      </c>
      <c r="B27" s="1" t="s">
        <v>121</v>
      </c>
      <c r="C27" s="1" t="s">
        <v>91</v>
      </c>
      <c r="D27" s="1">
        <v>3109</v>
      </c>
      <c r="E27" s="1">
        <v>2025</v>
      </c>
      <c r="F27" s="1" t="s">
        <v>86</v>
      </c>
      <c r="G27" s="1">
        <v>5</v>
      </c>
      <c r="H27" s="1">
        <v>12</v>
      </c>
      <c r="I27" s="1" t="s">
        <v>87</v>
      </c>
      <c r="J27" s="2">
        <v>28036094.789999999</v>
      </c>
      <c r="K27" s="35" t="s">
        <v>272</v>
      </c>
      <c r="L27" s="2">
        <v>21853197.300000001</v>
      </c>
      <c r="M27" s="35" t="s">
        <v>272</v>
      </c>
      <c r="N27" s="2">
        <v>0</v>
      </c>
      <c r="O27" s="35"/>
    </row>
    <row r="28" spans="1:15" ht="31.5">
      <c r="A28" s="1">
        <v>39</v>
      </c>
      <c r="B28" s="1" t="s">
        <v>122</v>
      </c>
      <c r="C28" s="1" t="s">
        <v>85</v>
      </c>
      <c r="D28" s="1">
        <v>3109</v>
      </c>
      <c r="E28" s="1">
        <v>2025</v>
      </c>
      <c r="F28" s="1" t="s">
        <v>86</v>
      </c>
      <c r="G28" s="1">
        <v>5</v>
      </c>
      <c r="H28" s="1">
        <v>12</v>
      </c>
      <c r="I28" s="1" t="s">
        <v>87</v>
      </c>
      <c r="J28" s="2">
        <v>13670560.5</v>
      </c>
      <c r="K28" s="35" t="s">
        <v>272</v>
      </c>
      <c r="L28" s="2">
        <v>13518194.539999999</v>
      </c>
      <c r="M28" s="35" t="s">
        <v>272</v>
      </c>
      <c r="N28" s="2">
        <v>0</v>
      </c>
      <c r="O28" s="35"/>
    </row>
    <row r="29" spans="1:15" ht="31.5">
      <c r="A29" s="3">
        <v>9323</v>
      </c>
      <c r="B29" s="3" t="s">
        <v>123</v>
      </c>
      <c r="C29" s="3" t="s">
        <v>94</v>
      </c>
      <c r="D29" s="3">
        <v>3791</v>
      </c>
      <c r="E29" s="3">
        <v>2025</v>
      </c>
      <c r="F29" s="3" t="s">
        <v>86</v>
      </c>
      <c r="G29" s="3">
        <v>5</v>
      </c>
      <c r="H29" s="3">
        <v>12</v>
      </c>
      <c r="I29" s="3" t="s">
        <v>87</v>
      </c>
      <c r="J29" s="4">
        <v>58087</v>
      </c>
      <c r="K29" s="36"/>
      <c r="L29" s="4">
        <v>0</v>
      </c>
      <c r="M29" s="36"/>
      <c r="N29" s="4">
        <v>461804</v>
      </c>
      <c r="O29" s="36"/>
    </row>
    <row r="30" spans="1:15" ht="31.5">
      <c r="A30" s="1">
        <v>14420</v>
      </c>
      <c r="B30" s="1" t="s">
        <v>124</v>
      </c>
      <c r="C30" s="1" t="s">
        <v>94</v>
      </c>
      <c r="D30" s="1">
        <v>12775</v>
      </c>
      <c r="E30" s="1">
        <v>2025</v>
      </c>
      <c r="F30" s="1" t="s">
        <v>86</v>
      </c>
      <c r="G30" s="1">
        <v>5</v>
      </c>
      <c r="H30" s="1">
        <v>12</v>
      </c>
      <c r="I30" s="1" t="s">
        <v>87</v>
      </c>
      <c r="J30" s="2">
        <v>0</v>
      </c>
      <c r="K30" s="35" t="s">
        <v>273</v>
      </c>
      <c r="L30" s="2">
        <v>0</v>
      </c>
      <c r="M30" s="35" t="s">
        <v>273</v>
      </c>
      <c r="N30" s="2">
        <v>61532</v>
      </c>
      <c r="O30" s="35" t="s">
        <v>273</v>
      </c>
    </row>
    <row r="31" spans="1:15" ht="31.5">
      <c r="A31" s="1">
        <v>13120</v>
      </c>
      <c r="B31" s="1" t="s">
        <v>125</v>
      </c>
      <c r="C31" s="1" t="s">
        <v>94</v>
      </c>
      <c r="D31" s="1">
        <v>12759</v>
      </c>
      <c r="E31" s="1">
        <v>2025</v>
      </c>
      <c r="F31" s="1" t="s">
        <v>86</v>
      </c>
      <c r="G31" s="1">
        <v>5</v>
      </c>
      <c r="H31" s="1">
        <v>12</v>
      </c>
      <c r="I31" s="1" t="s">
        <v>87</v>
      </c>
      <c r="J31" s="2">
        <v>88168.42</v>
      </c>
      <c r="K31" s="35" t="s">
        <v>273</v>
      </c>
      <c r="L31" s="2">
        <v>0</v>
      </c>
      <c r="M31" s="35"/>
      <c r="N31" s="2">
        <v>0</v>
      </c>
      <c r="O31" s="35"/>
    </row>
    <row r="32" spans="1:15" ht="31.5">
      <c r="A32" s="3">
        <v>13118</v>
      </c>
      <c r="B32" s="3" t="s">
        <v>126</v>
      </c>
      <c r="C32" s="3" t="s">
        <v>94</v>
      </c>
      <c r="D32" s="3">
        <v>13156</v>
      </c>
      <c r="E32" s="3">
        <v>2025</v>
      </c>
      <c r="F32" s="3" t="s">
        <v>86</v>
      </c>
      <c r="G32" s="3">
        <v>5</v>
      </c>
      <c r="H32" s="3">
        <v>12</v>
      </c>
      <c r="I32" s="3" t="s">
        <v>87</v>
      </c>
      <c r="J32" s="4">
        <v>0</v>
      </c>
      <c r="K32" s="36"/>
      <c r="L32" s="4">
        <v>0</v>
      </c>
      <c r="M32" s="36"/>
      <c r="N32" s="4">
        <v>1371732.28</v>
      </c>
      <c r="O32" s="36" t="s">
        <v>273</v>
      </c>
    </row>
    <row r="33" spans="1:15" ht="31.5">
      <c r="A33" s="3">
        <v>11761</v>
      </c>
      <c r="B33" s="3" t="s">
        <v>127</v>
      </c>
      <c r="C33" s="3" t="s">
        <v>94</v>
      </c>
      <c r="D33" s="3">
        <v>16665</v>
      </c>
      <c r="E33" s="3">
        <v>2025</v>
      </c>
      <c r="F33" s="3" t="s">
        <v>86</v>
      </c>
      <c r="G33" s="3">
        <v>5</v>
      </c>
      <c r="H33" s="3">
        <v>12</v>
      </c>
      <c r="I33" s="3" t="s">
        <v>87</v>
      </c>
      <c r="J33" s="4">
        <v>0</v>
      </c>
      <c r="K33" s="36" t="s">
        <v>272</v>
      </c>
      <c r="L33" s="4">
        <v>0</v>
      </c>
      <c r="M33" s="36" t="s">
        <v>272</v>
      </c>
      <c r="N33" s="4">
        <v>541637</v>
      </c>
      <c r="O33" s="36" t="s">
        <v>272</v>
      </c>
    </row>
    <row r="34" spans="1:15" ht="31.5">
      <c r="A34" s="3">
        <v>50</v>
      </c>
      <c r="B34" s="3" t="s">
        <v>128</v>
      </c>
      <c r="C34" s="3" t="s">
        <v>85</v>
      </c>
      <c r="D34" s="3">
        <v>3791</v>
      </c>
      <c r="E34" s="3">
        <v>2025</v>
      </c>
      <c r="F34" s="3" t="s">
        <v>86</v>
      </c>
      <c r="G34" s="3">
        <v>5</v>
      </c>
      <c r="H34" s="3">
        <v>12</v>
      </c>
      <c r="I34" s="3" t="s">
        <v>87</v>
      </c>
      <c r="J34" s="4">
        <v>4191381.99285714</v>
      </c>
      <c r="K34" s="36"/>
      <c r="L34" s="4">
        <v>1730923.7705590101</v>
      </c>
      <c r="M34" s="36"/>
      <c r="N34" s="4">
        <v>1732839.26045996</v>
      </c>
      <c r="O34" s="36"/>
    </row>
    <row r="35" spans="1:15" ht="31.5">
      <c r="A35" s="1">
        <v>51</v>
      </c>
      <c r="B35" s="1" t="s">
        <v>129</v>
      </c>
      <c r="C35" s="1" t="s">
        <v>85</v>
      </c>
      <c r="D35" s="1">
        <v>13155</v>
      </c>
      <c r="E35" s="1">
        <v>2025</v>
      </c>
      <c r="F35" s="1" t="s">
        <v>86</v>
      </c>
      <c r="G35" s="1">
        <v>5</v>
      </c>
      <c r="H35" s="1">
        <v>12</v>
      </c>
      <c r="I35" s="1" t="s">
        <v>87</v>
      </c>
      <c r="J35" s="2">
        <v>544904.18999999994</v>
      </c>
      <c r="K35" s="35" t="s">
        <v>272</v>
      </c>
      <c r="L35" s="2">
        <v>6288256.7300000004</v>
      </c>
      <c r="M35" s="35" t="s">
        <v>272</v>
      </c>
      <c r="N35" s="2">
        <v>0</v>
      </c>
      <c r="O35" s="35"/>
    </row>
    <row r="36" spans="1:15" ht="31.5">
      <c r="A36" s="3">
        <v>13155</v>
      </c>
      <c r="B36" s="3" t="s">
        <v>130</v>
      </c>
      <c r="C36" s="3" t="s">
        <v>91</v>
      </c>
      <c r="D36" s="3">
        <v>13155</v>
      </c>
      <c r="E36" s="3">
        <v>2025</v>
      </c>
      <c r="F36" s="3" t="s">
        <v>86</v>
      </c>
      <c r="G36" s="3">
        <v>5</v>
      </c>
      <c r="H36" s="3">
        <v>12</v>
      </c>
      <c r="I36" s="3" t="s">
        <v>87</v>
      </c>
      <c r="J36" s="4">
        <v>544904.18999999994</v>
      </c>
      <c r="K36" s="36" t="s">
        <v>272</v>
      </c>
      <c r="L36" s="4">
        <v>6288256.7300000004</v>
      </c>
      <c r="M36" s="36" t="s">
        <v>272</v>
      </c>
      <c r="N36" s="4">
        <v>0</v>
      </c>
      <c r="O36" s="36"/>
    </row>
    <row r="37" spans="1:15" ht="31.5">
      <c r="A37" s="3">
        <v>12776</v>
      </c>
      <c r="B37" s="3" t="s">
        <v>131</v>
      </c>
      <c r="C37" s="3" t="s">
        <v>91</v>
      </c>
      <c r="D37" s="3">
        <v>12776</v>
      </c>
      <c r="E37" s="3">
        <v>2025</v>
      </c>
      <c r="F37" s="3" t="s">
        <v>86</v>
      </c>
      <c r="G37" s="3">
        <v>5</v>
      </c>
      <c r="H37" s="3">
        <v>12</v>
      </c>
      <c r="I37" s="3" t="s">
        <v>87</v>
      </c>
      <c r="J37" s="4">
        <v>0</v>
      </c>
      <c r="K37" s="36"/>
      <c r="L37" s="4">
        <v>0</v>
      </c>
      <c r="M37" s="36"/>
      <c r="N37" s="4">
        <v>0</v>
      </c>
      <c r="O37" s="36"/>
    </row>
    <row r="38" spans="1:15" ht="31.5">
      <c r="A38" s="1">
        <v>57</v>
      </c>
      <c r="B38" s="1" t="s">
        <v>132</v>
      </c>
      <c r="C38" s="1" t="s">
        <v>85</v>
      </c>
      <c r="D38" s="1">
        <v>12776</v>
      </c>
      <c r="E38" s="1">
        <v>2025</v>
      </c>
      <c r="F38" s="1" t="s">
        <v>86</v>
      </c>
      <c r="G38" s="1">
        <v>5</v>
      </c>
      <c r="H38" s="1">
        <v>12</v>
      </c>
      <c r="I38" s="1" t="s">
        <v>87</v>
      </c>
      <c r="J38" s="2">
        <v>5858269</v>
      </c>
      <c r="K38" s="35" t="s">
        <v>272</v>
      </c>
      <c r="L38" s="2">
        <v>2140124</v>
      </c>
      <c r="M38" s="35" t="s">
        <v>272</v>
      </c>
      <c r="N38" s="2">
        <v>0</v>
      </c>
      <c r="O38" s="35"/>
    </row>
    <row r="39" spans="1:15" ht="31.5">
      <c r="A39" s="3">
        <v>8</v>
      </c>
      <c r="B39" s="3" t="s">
        <v>133</v>
      </c>
      <c r="C39" s="3" t="s">
        <v>85</v>
      </c>
      <c r="D39" s="3">
        <v>3106</v>
      </c>
      <c r="E39" s="3">
        <v>2025</v>
      </c>
      <c r="F39" s="3" t="s">
        <v>86</v>
      </c>
      <c r="G39" s="3">
        <v>5</v>
      </c>
      <c r="H39" s="3">
        <v>12</v>
      </c>
      <c r="I39" s="3" t="s">
        <v>87</v>
      </c>
      <c r="J39" s="4">
        <v>371349.22</v>
      </c>
      <c r="K39" s="36" t="s">
        <v>273</v>
      </c>
      <c r="L39" s="4">
        <v>740450.2</v>
      </c>
      <c r="M39" s="36" t="s">
        <v>273</v>
      </c>
      <c r="N39" s="4">
        <v>1246494.8500000001</v>
      </c>
      <c r="O39" s="36" t="s">
        <v>273</v>
      </c>
    </row>
    <row r="40" spans="1:15" ht="31.5">
      <c r="A40" s="3">
        <v>40</v>
      </c>
      <c r="B40" s="3" t="s">
        <v>134</v>
      </c>
      <c r="C40" s="3" t="s">
        <v>85</v>
      </c>
      <c r="D40" s="3">
        <v>3109</v>
      </c>
      <c r="E40" s="3">
        <v>2025</v>
      </c>
      <c r="F40" s="3" t="s">
        <v>86</v>
      </c>
      <c r="G40" s="3">
        <v>5</v>
      </c>
      <c r="H40" s="3">
        <v>12</v>
      </c>
      <c r="I40" s="3" t="s">
        <v>87</v>
      </c>
      <c r="J40" s="4">
        <v>7339511.75</v>
      </c>
      <c r="K40" s="36" t="s">
        <v>272</v>
      </c>
      <c r="L40" s="4">
        <v>3936419</v>
      </c>
      <c r="M40" s="36" t="s">
        <v>272</v>
      </c>
      <c r="N40" s="4">
        <v>0</v>
      </c>
      <c r="O40" s="36"/>
    </row>
    <row r="41" spans="1:15" ht="31.5">
      <c r="A41" s="3">
        <v>7895</v>
      </c>
      <c r="B41" s="3" t="s">
        <v>135</v>
      </c>
      <c r="C41" s="3" t="s">
        <v>94</v>
      </c>
      <c r="D41" s="3">
        <v>12775</v>
      </c>
      <c r="E41" s="3">
        <v>2025</v>
      </c>
      <c r="F41" s="3" t="s">
        <v>86</v>
      </c>
      <c r="G41" s="3">
        <v>5</v>
      </c>
      <c r="H41" s="3">
        <v>12</v>
      </c>
      <c r="I41" s="3" t="s">
        <v>87</v>
      </c>
      <c r="J41" s="4">
        <v>0</v>
      </c>
      <c r="K41" s="36" t="s">
        <v>273</v>
      </c>
      <c r="L41" s="4">
        <v>0</v>
      </c>
      <c r="M41" s="36" t="s">
        <v>273</v>
      </c>
      <c r="N41" s="4">
        <v>112208</v>
      </c>
      <c r="O41" s="36" t="s">
        <v>273</v>
      </c>
    </row>
    <row r="42" spans="1:15" ht="31.5">
      <c r="A42" s="3">
        <v>68</v>
      </c>
      <c r="B42" s="3" t="s">
        <v>136</v>
      </c>
      <c r="C42" s="3" t="s">
        <v>85</v>
      </c>
      <c r="D42" s="3">
        <v>6755</v>
      </c>
      <c r="E42" s="3">
        <v>2025</v>
      </c>
      <c r="F42" s="3" t="s">
        <v>86</v>
      </c>
      <c r="G42" s="3">
        <v>5</v>
      </c>
      <c r="H42" s="3">
        <v>12</v>
      </c>
      <c r="I42" s="3" t="s">
        <v>87</v>
      </c>
      <c r="J42" s="4">
        <v>2780572.85</v>
      </c>
      <c r="K42" s="36"/>
      <c r="L42" s="4">
        <v>1299398.46</v>
      </c>
      <c r="M42" s="36"/>
      <c r="N42" s="4">
        <v>0</v>
      </c>
      <c r="O42" s="36"/>
    </row>
    <row r="43" spans="1:15" ht="31.5">
      <c r="A43" s="1">
        <v>9914</v>
      </c>
      <c r="B43" s="1" t="s">
        <v>137</v>
      </c>
      <c r="C43" s="1" t="s">
        <v>94</v>
      </c>
      <c r="D43" s="1">
        <v>16665</v>
      </c>
      <c r="E43" s="1">
        <v>2025</v>
      </c>
      <c r="F43" s="1" t="s">
        <v>86</v>
      </c>
      <c r="G43" s="1">
        <v>5</v>
      </c>
      <c r="H43" s="1">
        <v>12</v>
      </c>
      <c r="I43" s="1" t="s">
        <v>87</v>
      </c>
      <c r="J43" s="2">
        <v>155953.67000000001</v>
      </c>
      <c r="K43" s="35" t="s">
        <v>272</v>
      </c>
      <c r="L43" s="2">
        <v>2703271.44</v>
      </c>
      <c r="M43" s="35" t="s">
        <v>272</v>
      </c>
      <c r="N43" s="2">
        <v>19011330.600000001</v>
      </c>
      <c r="O43" s="35" t="s">
        <v>272</v>
      </c>
    </row>
    <row r="44" spans="1:15" ht="31.5">
      <c r="A44" s="1">
        <v>14496</v>
      </c>
      <c r="B44" s="1" t="s">
        <v>138</v>
      </c>
      <c r="C44" s="1" t="s">
        <v>85</v>
      </c>
      <c r="D44" s="1">
        <v>6755</v>
      </c>
      <c r="E44" s="1">
        <v>2025</v>
      </c>
      <c r="F44" s="1" t="s">
        <v>86</v>
      </c>
      <c r="G44" s="1">
        <v>5</v>
      </c>
      <c r="H44" s="1">
        <v>12</v>
      </c>
      <c r="I44" s="1" t="s">
        <v>87</v>
      </c>
      <c r="J44" s="2">
        <v>9318378.0099999998</v>
      </c>
      <c r="K44" s="35"/>
      <c r="L44" s="2">
        <v>4615215.2</v>
      </c>
      <c r="M44" s="35"/>
      <c r="N44" s="2">
        <v>0</v>
      </c>
      <c r="O44" s="35"/>
    </row>
    <row r="45" spans="1:15" ht="31.5">
      <c r="A45" s="1">
        <v>12807</v>
      </c>
      <c r="B45" s="1" t="s">
        <v>139</v>
      </c>
      <c r="C45" s="1" t="s">
        <v>91</v>
      </c>
      <c r="D45" s="1">
        <v>12807</v>
      </c>
      <c r="E45" s="1">
        <v>2025</v>
      </c>
      <c r="F45" s="1" t="s">
        <v>86</v>
      </c>
      <c r="G45" s="1">
        <v>5</v>
      </c>
      <c r="H45" s="1">
        <v>12</v>
      </c>
      <c r="I45" s="1" t="s">
        <v>87</v>
      </c>
      <c r="J45" s="2">
        <v>268315.19</v>
      </c>
      <c r="K45" s="35" t="s">
        <v>273</v>
      </c>
      <c r="L45" s="2">
        <v>377577.75</v>
      </c>
      <c r="M45" s="35" t="s">
        <v>273</v>
      </c>
      <c r="N45" s="2">
        <v>2107296.67</v>
      </c>
      <c r="O45" s="35" t="s">
        <v>273</v>
      </c>
    </row>
    <row r="46" spans="1:15" ht="31.5">
      <c r="A46" s="1">
        <v>73</v>
      </c>
      <c r="B46" s="1" t="s">
        <v>140</v>
      </c>
      <c r="C46" s="1" t="s">
        <v>85</v>
      </c>
      <c r="D46" s="1">
        <v>12807</v>
      </c>
      <c r="E46" s="1">
        <v>2025</v>
      </c>
      <c r="F46" s="1" t="s">
        <v>86</v>
      </c>
      <c r="G46" s="1">
        <v>5</v>
      </c>
      <c r="H46" s="1">
        <v>12</v>
      </c>
      <c r="I46" s="1" t="s">
        <v>87</v>
      </c>
      <c r="J46" s="2">
        <v>254440.19</v>
      </c>
      <c r="K46" s="35" t="s">
        <v>273</v>
      </c>
      <c r="L46" s="2">
        <v>268914</v>
      </c>
      <c r="M46" s="35" t="s">
        <v>273</v>
      </c>
      <c r="N46" s="2">
        <v>1650451.19</v>
      </c>
      <c r="O46" s="35"/>
    </row>
    <row r="47" spans="1:15" ht="31.5">
      <c r="A47" s="3">
        <v>10976</v>
      </c>
      <c r="B47" s="3" t="s">
        <v>141</v>
      </c>
      <c r="C47" s="3" t="s">
        <v>94</v>
      </c>
      <c r="D47" s="3">
        <v>12807</v>
      </c>
      <c r="E47" s="3">
        <v>2025</v>
      </c>
      <c r="F47" s="3" t="s">
        <v>86</v>
      </c>
      <c r="G47" s="3">
        <v>5</v>
      </c>
      <c r="H47" s="3">
        <v>12</v>
      </c>
      <c r="I47" s="3" t="s">
        <v>87</v>
      </c>
      <c r="J47" s="4">
        <v>0</v>
      </c>
      <c r="K47" s="36"/>
      <c r="L47" s="4">
        <v>0</v>
      </c>
      <c r="M47" s="36"/>
      <c r="N47" s="4">
        <v>0</v>
      </c>
      <c r="O47" s="36"/>
    </row>
    <row r="48" spans="1:15" ht="31.5">
      <c r="A48" s="3">
        <v>75</v>
      </c>
      <c r="B48" s="3" t="s">
        <v>142</v>
      </c>
      <c r="C48" s="3" t="s">
        <v>85</v>
      </c>
      <c r="D48" s="3">
        <v>13156</v>
      </c>
      <c r="E48" s="3">
        <v>2025</v>
      </c>
      <c r="F48" s="3" t="s">
        <v>86</v>
      </c>
      <c r="G48" s="3">
        <v>5</v>
      </c>
      <c r="H48" s="3">
        <v>12</v>
      </c>
      <c r="I48" s="3" t="s">
        <v>87</v>
      </c>
      <c r="J48" s="4">
        <v>4967194.2300000004</v>
      </c>
      <c r="K48" s="36" t="s">
        <v>273</v>
      </c>
      <c r="L48" s="4">
        <v>1324318.17</v>
      </c>
      <c r="M48" s="36" t="s">
        <v>273</v>
      </c>
      <c r="N48" s="4">
        <v>286218.75</v>
      </c>
      <c r="O48" s="36"/>
    </row>
    <row r="49" spans="1:15" ht="31.5">
      <c r="A49" s="3">
        <v>77</v>
      </c>
      <c r="B49" s="3" t="s">
        <v>143</v>
      </c>
      <c r="C49" s="3" t="s">
        <v>85</v>
      </c>
      <c r="D49" s="3">
        <v>12767</v>
      </c>
      <c r="E49" s="3">
        <v>2025</v>
      </c>
      <c r="F49" s="3" t="s">
        <v>86</v>
      </c>
      <c r="G49" s="3">
        <v>5</v>
      </c>
      <c r="H49" s="3">
        <v>12</v>
      </c>
      <c r="I49" s="3" t="s">
        <v>87</v>
      </c>
      <c r="J49" s="4">
        <v>299168</v>
      </c>
      <c r="K49" s="36" t="s">
        <v>273</v>
      </c>
      <c r="L49" s="4">
        <v>63252</v>
      </c>
      <c r="M49" s="36" t="s">
        <v>273</v>
      </c>
      <c r="N49" s="4">
        <v>420530</v>
      </c>
      <c r="O49" s="36" t="s">
        <v>273</v>
      </c>
    </row>
    <row r="50" spans="1:15" ht="31.5">
      <c r="A50" s="1">
        <v>12037</v>
      </c>
      <c r="B50" s="1" t="s">
        <v>144</v>
      </c>
      <c r="C50" s="1" t="s">
        <v>94</v>
      </c>
      <c r="D50" s="1">
        <v>16665</v>
      </c>
      <c r="E50" s="1">
        <v>2025</v>
      </c>
      <c r="F50" s="1" t="s">
        <v>86</v>
      </c>
      <c r="G50" s="1">
        <v>5</v>
      </c>
      <c r="H50" s="1">
        <v>12</v>
      </c>
      <c r="I50" s="1" t="s">
        <v>87</v>
      </c>
      <c r="J50" s="2">
        <v>0</v>
      </c>
      <c r="K50" s="35" t="s">
        <v>272</v>
      </c>
      <c r="L50" s="2">
        <v>0</v>
      </c>
      <c r="M50" s="35" t="s">
        <v>272</v>
      </c>
      <c r="N50" s="2">
        <v>753491</v>
      </c>
      <c r="O50" s="35" t="s">
        <v>272</v>
      </c>
    </row>
    <row r="51" spans="1:15" ht="31.5">
      <c r="A51" s="1">
        <v>14421</v>
      </c>
      <c r="B51" s="1" t="s">
        <v>145</v>
      </c>
      <c r="C51" s="1" t="s">
        <v>94</v>
      </c>
      <c r="D51" s="1">
        <v>16665</v>
      </c>
      <c r="E51" s="1">
        <v>2025</v>
      </c>
      <c r="F51" s="1" t="s">
        <v>86</v>
      </c>
      <c r="G51" s="1">
        <v>5</v>
      </c>
      <c r="H51" s="1">
        <v>12</v>
      </c>
      <c r="I51" s="1" t="s">
        <v>87</v>
      </c>
      <c r="J51" s="2">
        <v>0</v>
      </c>
      <c r="K51" s="35" t="s">
        <v>272</v>
      </c>
      <c r="L51" s="2">
        <v>0</v>
      </c>
      <c r="M51" s="35" t="s">
        <v>272</v>
      </c>
      <c r="N51" s="2">
        <v>5314206</v>
      </c>
      <c r="O51" s="35" t="s">
        <v>272</v>
      </c>
    </row>
    <row r="52" spans="1:15" ht="31.5">
      <c r="A52" s="3">
        <v>6546</v>
      </c>
      <c r="B52" s="3" t="s">
        <v>146</v>
      </c>
      <c r="C52" s="3" t="s">
        <v>85</v>
      </c>
      <c r="D52" s="3">
        <v>16665</v>
      </c>
      <c r="E52" s="3">
        <v>2025</v>
      </c>
      <c r="F52" s="3" t="s">
        <v>86</v>
      </c>
      <c r="G52" s="3">
        <v>5</v>
      </c>
      <c r="H52" s="3">
        <v>12</v>
      </c>
      <c r="I52" s="3" t="s">
        <v>87</v>
      </c>
      <c r="J52" s="4">
        <v>12729545.75</v>
      </c>
      <c r="K52" s="36" t="s">
        <v>272</v>
      </c>
      <c r="L52" s="4">
        <v>1935406.79</v>
      </c>
      <c r="M52" s="36" t="s">
        <v>272</v>
      </c>
      <c r="N52" s="4">
        <v>0</v>
      </c>
      <c r="O52" s="36" t="s">
        <v>272</v>
      </c>
    </row>
    <row r="53" spans="1:15" ht="31.5">
      <c r="A53" s="3">
        <v>14422</v>
      </c>
      <c r="B53" s="3" t="s">
        <v>147</v>
      </c>
      <c r="C53" s="3" t="s">
        <v>94</v>
      </c>
      <c r="D53" s="3">
        <v>16665</v>
      </c>
      <c r="E53" s="3">
        <v>2025</v>
      </c>
      <c r="F53" s="3" t="s">
        <v>86</v>
      </c>
      <c r="G53" s="3">
        <v>5</v>
      </c>
      <c r="H53" s="3">
        <v>12</v>
      </c>
      <c r="I53" s="3" t="s">
        <v>87</v>
      </c>
      <c r="J53" s="4">
        <v>0</v>
      </c>
      <c r="K53" s="36" t="s">
        <v>272</v>
      </c>
      <c r="L53" s="4">
        <v>0</v>
      </c>
      <c r="M53" s="36" t="s">
        <v>272</v>
      </c>
      <c r="N53" s="4">
        <v>0</v>
      </c>
      <c r="O53" s="36" t="s">
        <v>272</v>
      </c>
    </row>
    <row r="54" spans="1:15" ht="31.5">
      <c r="A54" s="1">
        <v>83</v>
      </c>
      <c r="B54" s="1" t="s">
        <v>148</v>
      </c>
      <c r="C54" s="1" t="s">
        <v>85</v>
      </c>
      <c r="D54" s="1">
        <v>13156</v>
      </c>
      <c r="E54" s="1">
        <v>2025</v>
      </c>
      <c r="F54" s="1" t="s">
        <v>86</v>
      </c>
      <c r="G54" s="1">
        <v>5</v>
      </c>
      <c r="H54" s="1">
        <v>12</v>
      </c>
      <c r="I54" s="1" t="s">
        <v>87</v>
      </c>
      <c r="J54" s="2">
        <v>8383466</v>
      </c>
      <c r="K54" s="35" t="s">
        <v>273</v>
      </c>
      <c r="L54" s="2">
        <v>3021511.11</v>
      </c>
      <c r="M54" s="35" t="s">
        <v>273</v>
      </c>
      <c r="N54" s="2">
        <v>2944977.74</v>
      </c>
      <c r="O54" s="35" t="s">
        <v>273</v>
      </c>
    </row>
    <row r="55" spans="1:15" ht="31.5">
      <c r="A55" s="1">
        <v>13156</v>
      </c>
      <c r="B55" s="1" t="s">
        <v>277</v>
      </c>
      <c r="C55" s="1" t="s">
        <v>91</v>
      </c>
      <c r="D55" s="1">
        <v>13156</v>
      </c>
      <c r="E55" s="1">
        <v>2025</v>
      </c>
      <c r="F55" s="1" t="s">
        <v>86</v>
      </c>
      <c r="G55" s="1">
        <v>5</v>
      </c>
      <c r="H55" s="1">
        <v>12</v>
      </c>
      <c r="I55" s="1" t="s">
        <v>87</v>
      </c>
      <c r="J55" s="2">
        <v>13350660.23</v>
      </c>
      <c r="K55" s="35" t="s">
        <v>273</v>
      </c>
      <c r="L55" s="2">
        <v>4345829.28</v>
      </c>
      <c r="M55" s="35" t="s">
        <v>273</v>
      </c>
      <c r="N55" s="2">
        <v>4602928.7699999996</v>
      </c>
      <c r="O55" s="35" t="s">
        <v>273</v>
      </c>
    </row>
    <row r="56" spans="1:15" ht="31.5">
      <c r="A56" s="1">
        <v>85</v>
      </c>
      <c r="B56" s="1" t="s">
        <v>150</v>
      </c>
      <c r="C56" s="1" t="s">
        <v>85</v>
      </c>
      <c r="D56" s="1">
        <v>12775</v>
      </c>
      <c r="E56" s="1">
        <v>2025</v>
      </c>
      <c r="F56" s="1" t="s">
        <v>86</v>
      </c>
      <c r="G56" s="1">
        <v>5</v>
      </c>
      <c r="H56" s="1">
        <v>12</v>
      </c>
      <c r="I56" s="1" t="s">
        <v>87</v>
      </c>
      <c r="J56" s="2">
        <v>0</v>
      </c>
      <c r="K56" s="35" t="s">
        <v>273</v>
      </c>
      <c r="L56" s="2">
        <v>988444</v>
      </c>
      <c r="M56" s="35" t="s">
        <v>273</v>
      </c>
      <c r="N56" s="2">
        <v>0</v>
      </c>
      <c r="O56" s="35"/>
    </row>
    <row r="57" spans="1:15" ht="31.5">
      <c r="A57" s="3">
        <v>133</v>
      </c>
      <c r="B57" s="3" t="s">
        <v>151</v>
      </c>
      <c r="C57" s="3" t="s">
        <v>85</v>
      </c>
      <c r="D57" s="3">
        <v>6755</v>
      </c>
      <c r="E57" s="3">
        <v>2025</v>
      </c>
      <c r="F57" s="3" t="s">
        <v>86</v>
      </c>
      <c r="G57" s="3">
        <v>5</v>
      </c>
      <c r="H57" s="3">
        <v>12</v>
      </c>
      <c r="I57" s="3" t="s">
        <v>87</v>
      </c>
      <c r="J57" s="4">
        <v>5551306.0599999996</v>
      </c>
      <c r="K57" s="36"/>
      <c r="L57" s="4">
        <v>2451359.3199999998</v>
      </c>
      <c r="M57" s="36"/>
      <c r="N57" s="4">
        <v>0</v>
      </c>
      <c r="O57" s="36"/>
    </row>
    <row r="58" spans="1:15" ht="31.5">
      <c r="A58" s="1">
        <v>88</v>
      </c>
      <c r="B58" s="1" t="s">
        <v>152</v>
      </c>
      <c r="C58" s="1" t="s">
        <v>85</v>
      </c>
      <c r="D58" s="1">
        <v>3791</v>
      </c>
      <c r="E58" s="1">
        <v>2025</v>
      </c>
      <c r="F58" s="1" t="s">
        <v>86</v>
      </c>
      <c r="G58" s="1">
        <v>5</v>
      </c>
      <c r="H58" s="1">
        <v>12</v>
      </c>
      <c r="I58" s="1" t="s">
        <v>87</v>
      </c>
      <c r="J58" s="2">
        <v>5071183.7300000004</v>
      </c>
      <c r="K58" s="35"/>
      <c r="L58" s="2">
        <v>7040921.96</v>
      </c>
      <c r="M58" s="35"/>
      <c r="N58" s="2">
        <v>866149.32</v>
      </c>
      <c r="O58" s="35"/>
    </row>
    <row r="59" spans="1:15" ht="31.5">
      <c r="A59" s="3">
        <v>3791</v>
      </c>
      <c r="B59" s="3" t="s">
        <v>153</v>
      </c>
      <c r="C59" s="3" t="s">
        <v>91</v>
      </c>
      <c r="D59" s="3">
        <v>3791</v>
      </c>
      <c r="E59" s="3">
        <v>2025</v>
      </c>
      <c r="F59" s="3" t="s">
        <v>86</v>
      </c>
      <c r="G59" s="3">
        <v>5</v>
      </c>
      <c r="H59" s="3">
        <v>12</v>
      </c>
      <c r="I59" s="3" t="s">
        <v>87</v>
      </c>
      <c r="J59" s="4">
        <v>97256350.042157099</v>
      </c>
      <c r="K59" s="36"/>
      <c r="L59" s="4">
        <v>126248559.893859</v>
      </c>
      <c r="M59" s="36"/>
      <c r="N59" s="4">
        <v>17004602.44046</v>
      </c>
      <c r="O59" s="36"/>
    </row>
    <row r="60" spans="1:15" ht="31.5">
      <c r="A60" s="1">
        <v>14423</v>
      </c>
      <c r="B60" s="1" t="s">
        <v>154</v>
      </c>
      <c r="C60" s="1" t="s">
        <v>94</v>
      </c>
      <c r="D60" s="1">
        <v>3791</v>
      </c>
      <c r="E60" s="1">
        <v>2025</v>
      </c>
      <c r="F60" s="1" t="s">
        <v>86</v>
      </c>
      <c r="G60" s="1">
        <v>5</v>
      </c>
      <c r="H60" s="1">
        <v>12</v>
      </c>
      <c r="I60" s="1" t="s">
        <v>87</v>
      </c>
      <c r="J60" s="2">
        <v>4134562</v>
      </c>
      <c r="K60" s="35"/>
      <c r="L60" s="2">
        <v>33968</v>
      </c>
      <c r="M60" s="35"/>
      <c r="N60" s="2">
        <v>404893</v>
      </c>
      <c r="O60" s="35"/>
    </row>
    <row r="61" spans="1:15" ht="31.5">
      <c r="A61" s="1">
        <v>89</v>
      </c>
      <c r="B61" s="1" t="s">
        <v>155</v>
      </c>
      <c r="C61" s="1" t="s">
        <v>85</v>
      </c>
      <c r="D61" s="1">
        <v>3791</v>
      </c>
      <c r="E61" s="1">
        <v>2025</v>
      </c>
      <c r="F61" s="1" t="s">
        <v>86</v>
      </c>
      <c r="G61" s="1">
        <v>5</v>
      </c>
      <c r="H61" s="1">
        <v>12</v>
      </c>
      <c r="I61" s="1" t="s">
        <v>87</v>
      </c>
      <c r="J61" s="2">
        <v>2589841.36</v>
      </c>
      <c r="K61" s="35"/>
      <c r="L61" s="2">
        <v>1362405.42</v>
      </c>
      <c r="M61" s="35"/>
      <c r="N61" s="2">
        <v>0</v>
      </c>
      <c r="O61" s="35"/>
    </row>
    <row r="62" spans="1:15" ht="31.5">
      <c r="A62" s="1">
        <v>91</v>
      </c>
      <c r="B62" s="1" t="s">
        <v>156</v>
      </c>
      <c r="C62" s="1" t="s">
        <v>85</v>
      </c>
      <c r="D62" s="1">
        <v>3791</v>
      </c>
      <c r="E62" s="1">
        <v>2025</v>
      </c>
      <c r="F62" s="1" t="s">
        <v>86</v>
      </c>
      <c r="G62" s="1">
        <v>5</v>
      </c>
      <c r="H62" s="1">
        <v>12</v>
      </c>
      <c r="I62" s="1" t="s">
        <v>87</v>
      </c>
      <c r="J62" s="2">
        <v>19531924.579999998</v>
      </c>
      <c r="K62" s="35"/>
      <c r="L62" s="2">
        <v>28015891.52</v>
      </c>
      <c r="M62" s="35"/>
      <c r="N62" s="2">
        <v>0</v>
      </c>
      <c r="O62" s="35"/>
    </row>
    <row r="63" spans="1:15" ht="42">
      <c r="A63" s="3">
        <v>11002</v>
      </c>
      <c r="B63" s="3" t="s">
        <v>157</v>
      </c>
      <c r="C63" s="3" t="s">
        <v>94</v>
      </c>
      <c r="D63" s="3">
        <v>3791</v>
      </c>
      <c r="E63" s="3">
        <v>2025</v>
      </c>
      <c r="F63" s="3" t="s">
        <v>86</v>
      </c>
      <c r="G63" s="3">
        <v>5</v>
      </c>
      <c r="H63" s="3">
        <v>12</v>
      </c>
      <c r="I63" s="3" t="s">
        <v>87</v>
      </c>
      <c r="J63" s="4">
        <v>1171554.44</v>
      </c>
      <c r="K63" s="36"/>
      <c r="L63" s="4">
        <v>2807292.42</v>
      </c>
      <c r="M63" s="36"/>
      <c r="N63" s="4">
        <v>432547.43</v>
      </c>
      <c r="O63" s="36"/>
    </row>
    <row r="64" spans="1:15" ht="31.5">
      <c r="A64" s="3">
        <v>11810</v>
      </c>
      <c r="B64" s="3" t="s">
        <v>158</v>
      </c>
      <c r="C64" s="3" t="s">
        <v>94</v>
      </c>
      <c r="D64" s="3">
        <v>3109</v>
      </c>
      <c r="E64" s="3">
        <v>2025</v>
      </c>
      <c r="F64" s="3" t="s">
        <v>86</v>
      </c>
      <c r="G64" s="3">
        <v>5</v>
      </c>
      <c r="H64" s="3">
        <v>12</v>
      </c>
      <c r="I64" s="3" t="s">
        <v>87</v>
      </c>
      <c r="J64" s="4">
        <v>475593.75</v>
      </c>
      <c r="K64" s="36" t="s">
        <v>272</v>
      </c>
      <c r="L64" s="4">
        <v>456892.5</v>
      </c>
      <c r="M64" s="36" t="s">
        <v>272</v>
      </c>
      <c r="N64" s="4">
        <v>0</v>
      </c>
      <c r="O64" s="36"/>
    </row>
    <row r="65" spans="1:15" ht="31.5">
      <c r="A65" s="3">
        <v>3111</v>
      </c>
      <c r="B65" s="3" t="s">
        <v>278</v>
      </c>
      <c r="C65" s="3" t="s">
        <v>85</v>
      </c>
      <c r="D65" s="3">
        <v>12775</v>
      </c>
      <c r="E65" s="3">
        <v>2025</v>
      </c>
      <c r="F65" s="3" t="s">
        <v>86</v>
      </c>
      <c r="G65" s="3">
        <v>5</v>
      </c>
      <c r="H65" s="3">
        <v>12</v>
      </c>
      <c r="I65" s="3" t="s">
        <v>87</v>
      </c>
      <c r="J65" s="4">
        <v>260093</v>
      </c>
      <c r="K65" s="36" t="s">
        <v>273</v>
      </c>
      <c r="L65" s="4">
        <v>900902</v>
      </c>
      <c r="M65" s="36" t="s">
        <v>273</v>
      </c>
      <c r="N65" s="4">
        <v>1501450.4</v>
      </c>
      <c r="O65" s="36" t="s">
        <v>273</v>
      </c>
    </row>
    <row r="66" spans="1:15" ht="31.5">
      <c r="A66" s="1">
        <v>12151</v>
      </c>
      <c r="B66" s="1" t="s">
        <v>160</v>
      </c>
      <c r="C66" s="1" t="s">
        <v>94</v>
      </c>
      <c r="D66" s="1">
        <v>14288</v>
      </c>
      <c r="E66" s="1">
        <v>2025</v>
      </c>
      <c r="F66" s="1" t="s">
        <v>119</v>
      </c>
      <c r="G66" s="1">
        <v>5</v>
      </c>
      <c r="H66" s="1">
        <v>12</v>
      </c>
      <c r="I66" s="1" t="s">
        <v>120</v>
      </c>
      <c r="J66" s="2">
        <v>0</v>
      </c>
      <c r="K66" s="35"/>
      <c r="L66" s="2">
        <v>0</v>
      </c>
      <c r="M66" s="35"/>
      <c r="N66" s="2">
        <v>403713</v>
      </c>
      <c r="O66" s="35" t="s">
        <v>279</v>
      </c>
    </row>
    <row r="67" spans="1:15" ht="31.5">
      <c r="A67" s="1">
        <v>6547</v>
      </c>
      <c r="B67" s="1" t="s">
        <v>161</v>
      </c>
      <c r="C67" s="1" t="s">
        <v>85</v>
      </c>
      <c r="D67" s="1">
        <v>14288</v>
      </c>
      <c r="E67" s="1">
        <v>2025</v>
      </c>
      <c r="F67" s="1" t="s">
        <v>119</v>
      </c>
      <c r="G67" s="1">
        <v>5</v>
      </c>
      <c r="H67" s="1">
        <v>12</v>
      </c>
      <c r="I67" s="1" t="s">
        <v>120</v>
      </c>
      <c r="J67" s="2">
        <v>1806106</v>
      </c>
      <c r="K67" s="35" t="s">
        <v>272</v>
      </c>
      <c r="L67" s="2">
        <v>317589</v>
      </c>
      <c r="M67" s="35" t="s">
        <v>272</v>
      </c>
      <c r="N67" s="2">
        <v>0</v>
      </c>
      <c r="O67" s="35"/>
    </row>
    <row r="68" spans="1:15" ht="31.5">
      <c r="A68" s="1">
        <v>14424</v>
      </c>
      <c r="B68" s="1" t="s">
        <v>162</v>
      </c>
      <c r="C68" s="1" t="s">
        <v>94</v>
      </c>
      <c r="D68" s="1">
        <v>14288</v>
      </c>
      <c r="E68" s="1">
        <v>2025</v>
      </c>
      <c r="F68" s="1" t="s">
        <v>119</v>
      </c>
      <c r="G68" s="1">
        <v>5</v>
      </c>
      <c r="H68" s="1">
        <v>12</v>
      </c>
      <c r="I68" s="1" t="s">
        <v>120</v>
      </c>
      <c r="J68" s="2">
        <v>0</v>
      </c>
      <c r="K68" s="35"/>
      <c r="L68" s="2">
        <v>0</v>
      </c>
      <c r="M68" s="35"/>
      <c r="N68" s="2">
        <v>918943</v>
      </c>
      <c r="O68" s="35" t="s">
        <v>279</v>
      </c>
    </row>
    <row r="69" spans="1:15" ht="31.5">
      <c r="A69" s="1">
        <v>3110</v>
      </c>
      <c r="B69" s="1" t="s">
        <v>163</v>
      </c>
      <c r="C69" s="1" t="s">
        <v>85</v>
      </c>
      <c r="D69" s="1">
        <v>3888</v>
      </c>
      <c r="E69" s="1">
        <v>2025</v>
      </c>
      <c r="F69" s="1" t="s">
        <v>164</v>
      </c>
      <c r="G69" s="1">
        <v>5</v>
      </c>
      <c r="H69" s="1">
        <v>12</v>
      </c>
      <c r="I69" s="1" t="s">
        <v>165</v>
      </c>
      <c r="J69" s="2">
        <v>2051470.41</v>
      </c>
      <c r="K69" s="35" t="s">
        <v>272</v>
      </c>
      <c r="L69" s="2">
        <v>820237.11</v>
      </c>
      <c r="M69" s="35" t="s">
        <v>272</v>
      </c>
      <c r="N69" s="2">
        <v>359681</v>
      </c>
      <c r="O69" s="35" t="s">
        <v>273</v>
      </c>
    </row>
    <row r="70" spans="1:15" ht="31.5">
      <c r="A70" s="3">
        <v>11394</v>
      </c>
      <c r="B70" s="3" t="s">
        <v>166</v>
      </c>
      <c r="C70" s="3" t="s">
        <v>94</v>
      </c>
      <c r="D70" s="3">
        <v>3888</v>
      </c>
      <c r="E70" s="3">
        <v>2025</v>
      </c>
      <c r="F70" s="3" t="s">
        <v>164</v>
      </c>
      <c r="G70" s="3">
        <v>5</v>
      </c>
      <c r="H70" s="3">
        <v>12</v>
      </c>
      <c r="I70" s="3" t="s">
        <v>165</v>
      </c>
      <c r="J70" s="4">
        <v>0</v>
      </c>
      <c r="K70" s="36"/>
      <c r="L70" s="4">
        <v>926665</v>
      </c>
      <c r="M70" s="36" t="s">
        <v>272</v>
      </c>
      <c r="N70" s="4">
        <v>0</v>
      </c>
      <c r="O70" s="36"/>
    </row>
    <row r="71" spans="1:15" ht="31.5">
      <c r="A71" s="3">
        <v>97</v>
      </c>
      <c r="B71" s="3" t="s">
        <v>167</v>
      </c>
      <c r="C71" s="1" t="s">
        <v>85</v>
      </c>
      <c r="D71" s="3">
        <v>6755</v>
      </c>
      <c r="E71" s="3">
        <v>2025</v>
      </c>
      <c r="F71" s="3" t="s">
        <v>86</v>
      </c>
      <c r="G71" s="3">
        <v>5</v>
      </c>
      <c r="H71" s="3">
        <v>12</v>
      </c>
      <c r="I71" s="3" t="s">
        <v>87</v>
      </c>
      <c r="J71" s="4">
        <v>227950.77</v>
      </c>
      <c r="K71" s="36"/>
      <c r="L71" s="4">
        <v>248701.9</v>
      </c>
      <c r="M71" s="36"/>
      <c r="N71" s="4">
        <v>0</v>
      </c>
      <c r="O71" s="36"/>
    </row>
    <row r="72" spans="1:15" ht="31.5">
      <c r="A72" s="3">
        <v>99</v>
      </c>
      <c r="B72" s="3" t="s">
        <v>169</v>
      </c>
      <c r="C72" s="3" t="s">
        <v>85</v>
      </c>
      <c r="D72" s="3">
        <v>22350</v>
      </c>
      <c r="E72" s="3">
        <v>2025</v>
      </c>
      <c r="F72" s="3" t="s">
        <v>86</v>
      </c>
      <c r="G72" s="3">
        <v>5</v>
      </c>
      <c r="H72" s="3">
        <v>12</v>
      </c>
      <c r="I72" s="3" t="s">
        <v>87</v>
      </c>
      <c r="J72" s="4">
        <v>0</v>
      </c>
      <c r="K72" s="36"/>
      <c r="L72" s="4">
        <v>3190278</v>
      </c>
      <c r="M72" s="36" t="s">
        <v>272</v>
      </c>
      <c r="N72" s="4">
        <v>0</v>
      </c>
      <c r="O72" s="36"/>
    </row>
    <row r="73" spans="1:15" ht="31.5">
      <c r="A73" s="3">
        <v>100</v>
      </c>
      <c r="B73" s="3" t="s">
        <v>170</v>
      </c>
      <c r="C73" s="3" t="s">
        <v>85</v>
      </c>
      <c r="D73" s="3">
        <v>16665</v>
      </c>
      <c r="E73" s="3">
        <v>2025</v>
      </c>
      <c r="F73" s="3" t="s">
        <v>86</v>
      </c>
      <c r="G73" s="3">
        <v>5</v>
      </c>
      <c r="H73" s="3">
        <v>12</v>
      </c>
      <c r="I73" s="3" t="s">
        <v>87</v>
      </c>
      <c r="J73" s="4">
        <v>5154986.18</v>
      </c>
      <c r="K73" s="36" t="s">
        <v>272</v>
      </c>
      <c r="L73" s="4">
        <v>4649662.96</v>
      </c>
      <c r="M73" s="36" t="s">
        <v>272</v>
      </c>
      <c r="N73" s="4">
        <v>0</v>
      </c>
      <c r="O73" s="36" t="s">
        <v>272</v>
      </c>
    </row>
    <row r="74" spans="1:15" ht="31.5">
      <c r="A74" s="1">
        <v>11404</v>
      </c>
      <c r="B74" s="1" t="s">
        <v>171</v>
      </c>
      <c r="C74" s="1" t="s">
        <v>94</v>
      </c>
      <c r="D74" s="1">
        <v>16665</v>
      </c>
      <c r="E74" s="1">
        <v>2025</v>
      </c>
      <c r="F74" s="1" t="s">
        <v>86</v>
      </c>
      <c r="G74" s="1">
        <v>5</v>
      </c>
      <c r="H74" s="1">
        <v>12</v>
      </c>
      <c r="I74" s="1" t="s">
        <v>87</v>
      </c>
      <c r="J74" s="2">
        <v>60102.64</v>
      </c>
      <c r="K74" s="35" t="s">
        <v>272</v>
      </c>
      <c r="L74" s="2">
        <v>36092.36</v>
      </c>
      <c r="M74" s="35" t="s">
        <v>272</v>
      </c>
      <c r="N74" s="2">
        <v>0</v>
      </c>
      <c r="O74" s="35" t="s">
        <v>272</v>
      </c>
    </row>
    <row r="75" spans="1:15" ht="31.5">
      <c r="A75" s="3">
        <v>101</v>
      </c>
      <c r="B75" s="3" t="s">
        <v>172</v>
      </c>
      <c r="C75" s="3" t="s">
        <v>85</v>
      </c>
      <c r="D75" s="3">
        <v>3791</v>
      </c>
      <c r="E75" s="3">
        <v>2025</v>
      </c>
      <c r="F75" s="3" t="s">
        <v>86</v>
      </c>
      <c r="G75" s="3">
        <v>5</v>
      </c>
      <c r="H75" s="3">
        <v>12</v>
      </c>
      <c r="I75" s="3" t="s">
        <v>87</v>
      </c>
      <c r="J75" s="4">
        <v>5082078.3600000003</v>
      </c>
      <c r="K75" s="36"/>
      <c r="L75" s="4">
        <v>4085321.1239999998</v>
      </c>
      <c r="M75" s="36"/>
      <c r="N75" s="4">
        <v>1746542.16</v>
      </c>
      <c r="O75" s="36"/>
    </row>
    <row r="76" spans="1:15" ht="31.5">
      <c r="A76" s="3">
        <v>16579</v>
      </c>
      <c r="B76" s="3" t="s">
        <v>173</v>
      </c>
      <c r="C76" s="3" t="s">
        <v>94</v>
      </c>
      <c r="D76" s="3">
        <v>3791</v>
      </c>
      <c r="E76" s="3">
        <v>2025</v>
      </c>
      <c r="F76" s="3" t="s">
        <v>86</v>
      </c>
      <c r="G76" s="3">
        <v>5</v>
      </c>
      <c r="H76" s="3">
        <v>12</v>
      </c>
      <c r="I76" s="3" t="s">
        <v>87</v>
      </c>
      <c r="J76" s="4">
        <v>0</v>
      </c>
      <c r="K76" s="36"/>
      <c r="L76" s="4">
        <v>0</v>
      </c>
      <c r="M76" s="36"/>
      <c r="N76" s="4">
        <v>0</v>
      </c>
      <c r="O76" s="36"/>
    </row>
    <row r="77" spans="1:15" ht="31.5">
      <c r="A77" s="1">
        <v>103</v>
      </c>
      <c r="B77" s="1" t="s">
        <v>174</v>
      </c>
      <c r="C77" s="1" t="s">
        <v>85</v>
      </c>
      <c r="D77" s="1">
        <v>16665</v>
      </c>
      <c r="E77" s="1">
        <v>2025</v>
      </c>
      <c r="F77" s="1" t="s">
        <v>86</v>
      </c>
      <c r="G77" s="1">
        <v>5</v>
      </c>
      <c r="H77" s="1">
        <v>12</v>
      </c>
      <c r="I77" s="1" t="s">
        <v>87</v>
      </c>
      <c r="J77" s="2">
        <v>536374</v>
      </c>
      <c r="K77" s="35" t="s">
        <v>272</v>
      </c>
      <c r="L77" s="2">
        <v>535057</v>
      </c>
      <c r="M77" s="35" t="s">
        <v>272</v>
      </c>
      <c r="N77" s="2">
        <v>0</v>
      </c>
      <c r="O77" s="35" t="s">
        <v>272</v>
      </c>
    </row>
    <row r="78" spans="1:15" ht="31.5">
      <c r="A78" s="3">
        <v>8655</v>
      </c>
      <c r="B78" s="3" t="s">
        <v>175</v>
      </c>
      <c r="C78" s="3" t="s">
        <v>94</v>
      </c>
      <c r="D78" s="3">
        <v>16665</v>
      </c>
      <c r="E78" s="3">
        <v>2025</v>
      </c>
      <c r="F78" s="3" t="s">
        <v>86</v>
      </c>
      <c r="G78" s="3">
        <v>5</v>
      </c>
      <c r="H78" s="3">
        <v>12</v>
      </c>
      <c r="I78" s="3" t="s">
        <v>87</v>
      </c>
      <c r="J78" s="4">
        <v>0</v>
      </c>
      <c r="K78" s="36" t="s">
        <v>272</v>
      </c>
      <c r="L78" s="4">
        <v>0</v>
      </c>
      <c r="M78" s="36" t="s">
        <v>272</v>
      </c>
      <c r="N78" s="4">
        <v>0</v>
      </c>
      <c r="O78" s="36" t="s">
        <v>272</v>
      </c>
    </row>
    <row r="79" spans="1:15" ht="31.5">
      <c r="A79" s="1">
        <v>105</v>
      </c>
      <c r="B79" s="1" t="s">
        <v>176</v>
      </c>
      <c r="C79" s="1" t="s">
        <v>85</v>
      </c>
      <c r="D79" s="1">
        <v>3791</v>
      </c>
      <c r="E79" s="1">
        <v>2025</v>
      </c>
      <c r="F79" s="1" t="s">
        <v>86</v>
      </c>
      <c r="G79" s="1">
        <v>5</v>
      </c>
      <c r="H79" s="1">
        <v>12</v>
      </c>
      <c r="I79" s="1" t="s">
        <v>87</v>
      </c>
      <c r="J79" s="2">
        <v>3553200.02</v>
      </c>
      <c r="K79" s="35"/>
      <c r="L79" s="2">
        <v>14100613.869999999</v>
      </c>
      <c r="M79" s="35"/>
      <c r="N79" s="2">
        <v>0</v>
      </c>
      <c r="O79" s="35"/>
    </row>
    <row r="80" spans="1:15" ht="31.5">
      <c r="A80" s="1">
        <v>8644</v>
      </c>
      <c r="B80" s="1" t="s">
        <v>177</v>
      </c>
      <c r="C80" s="1" t="s">
        <v>94</v>
      </c>
      <c r="D80" s="1">
        <v>3791</v>
      </c>
      <c r="E80" s="1">
        <v>2025</v>
      </c>
      <c r="F80" s="1" t="s">
        <v>86</v>
      </c>
      <c r="G80" s="1">
        <v>5</v>
      </c>
      <c r="H80" s="1">
        <v>12</v>
      </c>
      <c r="I80" s="1" t="s">
        <v>87</v>
      </c>
      <c r="J80" s="2">
        <v>58968.94</v>
      </c>
      <c r="K80" s="35"/>
      <c r="L80" s="2">
        <v>371050.23</v>
      </c>
      <c r="M80" s="35"/>
      <c r="N80" s="2">
        <v>0</v>
      </c>
      <c r="O80" s="35"/>
    </row>
    <row r="81" spans="1:15" ht="31.5">
      <c r="A81" s="3">
        <v>21965</v>
      </c>
      <c r="B81" s="3" t="s">
        <v>178</v>
      </c>
      <c r="C81" s="3" t="s">
        <v>85</v>
      </c>
      <c r="D81" s="3">
        <v>3106</v>
      </c>
      <c r="E81" s="3">
        <v>2025</v>
      </c>
      <c r="F81" s="3" t="s">
        <v>86</v>
      </c>
      <c r="G81" s="3">
        <v>5</v>
      </c>
      <c r="H81" s="3">
        <v>12</v>
      </c>
      <c r="I81" s="3" t="s">
        <v>87</v>
      </c>
      <c r="J81" s="4">
        <v>1503502.93</v>
      </c>
      <c r="K81" s="36" t="s">
        <v>273</v>
      </c>
      <c r="L81" s="4">
        <v>1163767.81</v>
      </c>
      <c r="M81" s="36" t="s">
        <v>273</v>
      </c>
      <c r="N81" s="4">
        <v>136607.07</v>
      </c>
      <c r="O81" s="36" t="s">
        <v>273</v>
      </c>
    </row>
    <row r="82" spans="1:15" ht="31.5">
      <c r="A82" s="3">
        <v>345</v>
      </c>
      <c r="B82" s="3" t="s">
        <v>179</v>
      </c>
      <c r="C82" s="3" t="s">
        <v>85</v>
      </c>
      <c r="D82" s="3">
        <v>3791</v>
      </c>
      <c r="E82" s="3">
        <v>2025</v>
      </c>
      <c r="F82" s="3" t="s">
        <v>86</v>
      </c>
      <c r="G82" s="3">
        <v>5</v>
      </c>
      <c r="H82" s="3">
        <v>12</v>
      </c>
      <c r="I82" s="3" t="s">
        <v>87</v>
      </c>
      <c r="J82" s="4">
        <v>19333677.079999998</v>
      </c>
      <c r="K82" s="36"/>
      <c r="L82" s="4">
        <v>8975977.4399999995</v>
      </c>
      <c r="M82" s="36"/>
      <c r="N82" s="4">
        <v>0</v>
      </c>
      <c r="O82" s="36"/>
    </row>
    <row r="83" spans="1:15" ht="31.5">
      <c r="A83" s="3">
        <v>11004</v>
      </c>
      <c r="B83" s="3" t="s">
        <v>180</v>
      </c>
      <c r="C83" s="3" t="s">
        <v>94</v>
      </c>
      <c r="D83" s="3">
        <v>3791</v>
      </c>
      <c r="E83" s="3">
        <v>2025</v>
      </c>
      <c r="F83" s="3" t="s">
        <v>86</v>
      </c>
      <c r="G83" s="3">
        <v>5</v>
      </c>
      <c r="H83" s="3">
        <v>12</v>
      </c>
      <c r="I83" s="3" t="s">
        <v>87</v>
      </c>
      <c r="J83" s="4">
        <v>39285.839999999997</v>
      </c>
      <c r="K83" s="36"/>
      <c r="L83" s="4">
        <v>38462.03</v>
      </c>
      <c r="M83" s="36"/>
      <c r="N83" s="4">
        <v>7432370.9500000002</v>
      </c>
      <c r="O83" s="36"/>
    </row>
    <row r="84" spans="1:15" ht="31.5">
      <c r="A84" s="1">
        <v>3112</v>
      </c>
      <c r="B84" s="1" t="s">
        <v>181</v>
      </c>
      <c r="C84" s="1" t="s">
        <v>85</v>
      </c>
      <c r="D84" s="1">
        <v>16665</v>
      </c>
      <c r="E84" s="1">
        <v>2025</v>
      </c>
      <c r="F84" s="1" t="s">
        <v>86</v>
      </c>
      <c r="G84" s="1">
        <v>5</v>
      </c>
      <c r="H84" s="1">
        <v>12</v>
      </c>
      <c r="I84" s="1" t="s">
        <v>87</v>
      </c>
      <c r="J84" s="2">
        <v>1713303.4082191801</v>
      </c>
      <c r="K84" s="35" t="s">
        <v>272</v>
      </c>
      <c r="L84" s="2">
        <v>996969.64383561595</v>
      </c>
      <c r="M84" s="35" t="s">
        <v>272</v>
      </c>
      <c r="N84" s="2">
        <v>0</v>
      </c>
      <c r="O84" s="35" t="s">
        <v>272</v>
      </c>
    </row>
    <row r="85" spans="1:15" ht="31.5">
      <c r="A85" s="1">
        <v>11408</v>
      </c>
      <c r="B85" s="1" t="s">
        <v>182</v>
      </c>
      <c r="C85" s="1" t="s">
        <v>94</v>
      </c>
      <c r="D85" s="1">
        <v>16665</v>
      </c>
      <c r="E85" s="1">
        <v>2025</v>
      </c>
      <c r="F85" s="1" t="s">
        <v>86</v>
      </c>
      <c r="G85" s="1">
        <v>5</v>
      </c>
      <c r="H85" s="1">
        <v>12</v>
      </c>
      <c r="I85" s="1" t="s">
        <v>87</v>
      </c>
      <c r="J85" s="2">
        <v>0</v>
      </c>
      <c r="K85" s="35" t="s">
        <v>272</v>
      </c>
      <c r="L85" s="2">
        <v>0</v>
      </c>
      <c r="M85" s="35" t="s">
        <v>272</v>
      </c>
      <c r="N85" s="2">
        <v>0</v>
      </c>
      <c r="O85" s="35" t="s">
        <v>272</v>
      </c>
    </row>
    <row r="86" spans="1:15" ht="31.5">
      <c r="A86" s="1">
        <v>8745</v>
      </c>
      <c r="B86" s="1" t="s">
        <v>183</v>
      </c>
      <c r="C86" s="1" t="s">
        <v>94</v>
      </c>
      <c r="D86" s="1">
        <v>3791</v>
      </c>
      <c r="E86" s="1">
        <v>2025</v>
      </c>
      <c r="F86" s="1" t="s">
        <v>86</v>
      </c>
      <c r="G86" s="1">
        <v>5</v>
      </c>
      <c r="H86" s="1">
        <v>12</v>
      </c>
      <c r="I86" s="1" t="s">
        <v>87</v>
      </c>
      <c r="J86" s="2">
        <v>0</v>
      </c>
      <c r="K86" s="35"/>
      <c r="L86" s="2">
        <v>169816.69</v>
      </c>
      <c r="M86" s="35"/>
      <c r="N86" s="2">
        <v>0</v>
      </c>
      <c r="O86" s="35"/>
    </row>
    <row r="87" spans="1:15" ht="42">
      <c r="A87" s="3">
        <v>14426</v>
      </c>
      <c r="B87" s="3" t="s">
        <v>184</v>
      </c>
      <c r="C87" s="3" t="s">
        <v>94</v>
      </c>
      <c r="D87" s="3">
        <v>14286</v>
      </c>
      <c r="E87" s="3">
        <v>2025</v>
      </c>
      <c r="F87" s="3" t="s">
        <v>86</v>
      </c>
      <c r="G87" s="3">
        <v>5</v>
      </c>
      <c r="H87" s="3">
        <v>12</v>
      </c>
      <c r="I87" s="3" t="s">
        <v>87</v>
      </c>
      <c r="J87" s="4">
        <v>1284691.78</v>
      </c>
      <c r="K87" s="36" t="s">
        <v>272</v>
      </c>
      <c r="L87" s="4">
        <v>1140261.8799999999</v>
      </c>
      <c r="M87" s="36" t="s">
        <v>272</v>
      </c>
      <c r="N87" s="4">
        <v>711815.53</v>
      </c>
      <c r="O87" s="36" t="s">
        <v>272</v>
      </c>
    </row>
    <row r="88" spans="1:15" ht="31.5">
      <c r="A88" s="3">
        <v>16532</v>
      </c>
      <c r="B88" s="3" t="s">
        <v>185</v>
      </c>
      <c r="C88" s="3" t="s">
        <v>94</v>
      </c>
      <c r="D88" s="3">
        <v>14288</v>
      </c>
      <c r="E88" s="3">
        <v>2025</v>
      </c>
      <c r="F88" s="3" t="s">
        <v>119</v>
      </c>
      <c r="G88" s="3">
        <v>5</v>
      </c>
      <c r="H88" s="3">
        <v>12</v>
      </c>
      <c r="I88" s="3" t="s">
        <v>120</v>
      </c>
      <c r="J88" s="4">
        <v>0</v>
      </c>
      <c r="K88" s="36"/>
      <c r="L88" s="4">
        <v>0</v>
      </c>
      <c r="M88" s="36"/>
      <c r="N88" s="4">
        <v>0</v>
      </c>
      <c r="O88" s="36"/>
    </row>
    <row r="89" spans="1:15" ht="31.5">
      <c r="A89" s="1">
        <v>16533</v>
      </c>
      <c r="B89" s="1" t="s">
        <v>186</v>
      </c>
      <c r="C89" s="1" t="s">
        <v>94</v>
      </c>
      <c r="D89" s="1">
        <v>14288</v>
      </c>
      <c r="E89" s="1">
        <v>2025</v>
      </c>
      <c r="F89" s="1" t="s">
        <v>119</v>
      </c>
      <c r="G89" s="1">
        <v>5</v>
      </c>
      <c r="H89" s="1">
        <v>12</v>
      </c>
      <c r="I89" s="1" t="s">
        <v>120</v>
      </c>
      <c r="J89" s="2">
        <v>0</v>
      </c>
      <c r="K89" s="35"/>
      <c r="L89" s="2">
        <v>0</v>
      </c>
      <c r="M89" s="35"/>
      <c r="N89" s="2">
        <v>636063</v>
      </c>
      <c r="O89" s="35" t="s">
        <v>279</v>
      </c>
    </row>
    <row r="90" spans="1:15" ht="31.5">
      <c r="A90" s="3">
        <v>127</v>
      </c>
      <c r="B90" s="3" t="s">
        <v>187</v>
      </c>
      <c r="C90" s="3" t="s">
        <v>85</v>
      </c>
      <c r="D90" s="3">
        <v>3888</v>
      </c>
      <c r="E90" s="3">
        <v>2025</v>
      </c>
      <c r="F90" s="3" t="s">
        <v>164</v>
      </c>
      <c r="G90" s="3">
        <v>5</v>
      </c>
      <c r="H90" s="3">
        <v>12</v>
      </c>
      <c r="I90" s="3" t="s">
        <v>165</v>
      </c>
      <c r="J90" s="4">
        <v>4129346.51</v>
      </c>
      <c r="K90" s="36" t="s">
        <v>272</v>
      </c>
      <c r="L90" s="4">
        <v>3207029</v>
      </c>
      <c r="M90" s="36" t="s">
        <v>272</v>
      </c>
      <c r="N90" s="4">
        <v>3070811</v>
      </c>
      <c r="O90" s="36" t="s">
        <v>273</v>
      </c>
    </row>
    <row r="91" spans="1:15" ht="31.5">
      <c r="A91" s="1">
        <v>14427</v>
      </c>
      <c r="B91" s="1" t="s">
        <v>188</v>
      </c>
      <c r="C91" s="1" t="s">
        <v>94</v>
      </c>
      <c r="D91" s="1">
        <v>3888</v>
      </c>
      <c r="E91" s="1">
        <v>2025</v>
      </c>
      <c r="F91" s="1" t="s">
        <v>164</v>
      </c>
      <c r="G91" s="1">
        <v>5</v>
      </c>
      <c r="H91" s="1">
        <v>12</v>
      </c>
      <c r="I91" s="1" t="s">
        <v>165</v>
      </c>
      <c r="J91" s="2">
        <v>0</v>
      </c>
      <c r="K91" s="35"/>
      <c r="L91" s="2">
        <v>2105272</v>
      </c>
      <c r="M91" s="35" t="s">
        <v>272</v>
      </c>
      <c r="N91" s="2">
        <v>0</v>
      </c>
      <c r="O91" s="35"/>
    </row>
    <row r="92" spans="1:15" ht="31.5">
      <c r="A92" s="1">
        <v>11915</v>
      </c>
      <c r="B92" s="1" t="s">
        <v>189</v>
      </c>
      <c r="C92" s="1" t="s">
        <v>94</v>
      </c>
      <c r="D92" s="1">
        <v>16665</v>
      </c>
      <c r="E92" s="1">
        <v>2025</v>
      </c>
      <c r="F92" s="1" t="s">
        <v>86</v>
      </c>
      <c r="G92" s="1">
        <v>5</v>
      </c>
      <c r="H92" s="1">
        <v>12</v>
      </c>
      <c r="I92" s="1" t="s">
        <v>87</v>
      </c>
      <c r="J92" s="2">
        <v>0</v>
      </c>
      <c r="K92" s="35" t="s">
        <v>272</v>
      </c>
      <c r="L92" s="2">
        <v>0</v>
      </c>
      <c r="M92" s="35" t="s">
        <v>272</v>
      </c>
      <c r="N92" s="2">
        <v>0</v>
      </c>
      <c r="O92" s="35" t="s">
        <v>272</v>
      </c>
    </row>
    <row r="93" spans="1:15" ht="31.5">
      <c r="A93" s="1">
        <v>13158</v>
      </c>
      <c r="B93" s="1" t="s">
        <v>190</v>
      </c>
      <c r="C93" s="1" t="s">
        <v>91</v>
      </c>
      <c r="D93" s="1">
        <v>13158</v>
      </c>
      <c r="E93" s="1">
        <v>2025</v>
      </c>
      <c r="F93" s="1" t="s">
        <v>164</v>
      </c>
      <c r="G93" s="1">
        <v>5</v>
      </c>
      <c r="H93" s="1">
        <v>12</v>
      </c>
      <c r="I93" s="1" t="s">
        <v>165</v>
      </c>
      <c r="J93" s="2">
        <v>0</v>
      </c>
      <c r="K93" s="35"/>
      <c r="L93" s="2">
        <v>0</v>
      </c>
      <c r="M93" s="35"/>
      <c r="N93" s="2">
        <v>0</v>
      </c>
      <c r="O93" s="35"/>
    </row>
    <row r="94" spans="1:15" ht="31.5">
      <c r="A94" s="1">
        <v>6963</v>
      </c>
      <c r="B94" s="1" t="s">
        <v>191</v>
      </c>
      <c r="C94" s="1" t="s">
        <v>85</v>
      </c>
      <c r="D94" s="1">
        <v>13158</v>
      </c>
      <c r="E94" s="1">
        <v>2025</v>
      </c>
      <c r="F94" s="1" t="s">
        <v>164</v>
      </c>
      <c r="G94" s="1">
        <v>5</v>
      </c>
      <c r="H94" s="1">
        <v>12</v>
      </c>
      <c r="I94" s="1" t="s">
        <v>165</v>
      </c>
      <c r="J94" s="2">
        <v>341841</v>
      </c>
      <c r="K94" s="35" t="s">
        <v>273</v>
      </c>
      <c r="L94" s="2">
        <v>42578</v>
      </c>
      <c r="M94" s="35" t="s">
        <v>273</v>
      </c>
      <c r="N94" s="2">
        <v>0</v>
      </c>
      <c r="O94" s="35" t="s">
        <v>273</v>
      </c>
    </row>
    <row r="95" spans="1:15" ht="31.5">
      <c r="A95" s="3">
        <v>25</v>
      </c>
      <c r="B95" s="3" t="s">
        <v>193</v>
      </c>
      <c r="C95" s="3" t="s">
        <v>85</v>
      </c>
      <c r="D95" s="3">
        <v>9991</v>
      </c>
      <c r="E95" s="3">
        <v>2025</v>
      </c>
      <c r="F95" s="3" t="s">
        <v>86</v>
      </c>
      <c r="G95" s="3">
        <v>5</v>
      </c>
      <c r="H95" s="3">
        <v>12</v>
      </c>
      <c r="I95" s="3" t="s">
        <v>87</v>
      </c>
      <c r="J95" s="4">
        <v>25070375.600000001</v>
      </c>
      <c r="K95" s="36" t="s">
        <v>273</v>
      </c>
      <c r="L95" s="4">
        <v>3567842.44</v>
      </c>
      <c r="M95" s="36" t="s">
        <v>273</v>
      </c>
      <c r="N95" s="4">
        <v>40833753</v>
      </c>
      <c r="O95" s="36" t="s">
        <v>272</v>
      </c>
    </row>
    <row r="96" spans="1:15" ht="31.5">
      <c r="A96" s="1">
        <v>9991</v>
      </c>
      <c r="B96" s="1" t="s">
        <v>194</v>
      </c>
      <c r="C96" s="1" t="s">
        <v>91</v>
      </c>
      <c r="D96" s="1">
        <v>9991</v>
      </c>
      <c r="E96" s="1">
        <v>2025</v>
      </c>
      <c r="F96" s="1" t="s">
        <v>86</v>
      </c>
      <c r="G96" s="1">
        <v>5</v>
      </c>
      <c r="H96" s="1">
        <v>12</v>
      </c>
      <c r="I96" s="1" t="s">
        <v>87</v>
      </c>
      <c r="J96" s="2">
        <v>25573810.16</v>
      </c>
      <c r="K96" s="35" t="s">
        <v>273</v>
      </c>
      <c r="L96" s="2">
        <v>3567842.44</v>
      </c>
      <c r="M96" s="35" t="s">
        <v>273</v>
      </c>
      <c r="N96" s="2">
        <v>52165506</v>
      </c>
      <c r="O96" s="35" t="s">
        <v>272</v>
      </c>
    </row>
    <row r="97" spans="1:15" ht="31.5">
      <c r="A97" s="3">
        <v>10327</v>
      </c>
      <c r="B97" s="3" t="s">
        <v>195</v>
      </c>
      <c r="C97" s="3" t="s">
        <v>94</v>
      </c>
      <c r="D97" s="3">
        <v>9991</v>
      </c>
      <c r="E97" s="3">
        <v>2025</v>
      </c>
      <c r="F97" s="3" t="s">
        <v>86</v>
      </c>
      <c r="G97" s="3">
        <v>5</v>
      </c>
      <c r="H97" s="3">
        <v>12</v>
      </c>
      <c r="I97" s="3" t="s">
        <v>87</v>
      </c>
      <c r="J97" s="4">
        <v>503434.56</v>
      </c>
      <c r="K97" s="36" t="s">
        <v>273</v>
      </c>
      <c r="L97" s="4">
        <v>0</v>
      </c>
      <c r="M97" s="36" t="s">
        <v>273</v>
      </c>
      <c r="N97" s="4">
        <v>11331753</v>
      </c>
      <c r="O97" s="36" t="s">
        <v>272</v>
      </c>
    </row>
    <row r="98" spans="1:15" ht="42">
      <c r="A98" s="3">
        <v>12759</v>
      </c>
      <c r="B98" s="3" t="s">
        <v>196</v>
      </c>
      <c r="C98" s="3" t="s">
        <v>91</v>
      </c>
      <c r="D98" s="3">
        <v>12759</v>
      </c>
      <c r="E98" s="3">
        <v>2025</v>
      </c>
      <c r="F98" s="3" t="s">
        <v>86</v>
      </c>
      <c r="G98" s="3">
        <v>5</v>
      </c>
      <c r="H98" s="3">
        <v>12</v>
      </c>
      <c r="I98" s="3" t="s">
        <v>87</v>
      </c>
      <c r="J98" s="4">
        <v>17367705.870000001</v>
      </c>
      <c r="K98" s="36" t="s">
        <v>273</v>
      </c>
      <c r="L98" s="4">
        <v>4915015.55</v>
      </c>
      <c r="M98" s="36" t="s">
        <v>273</v>
      </c>
      <c r="N98" s="4">
        <v>4318490.7699999996</v>
      </c>
      <c r="O98" s="36" t="s">
        <v>273</v>
      </c>
    </row>
    <row r="99" spans="1:15" ht="31.5">
      <c r="A99" s="1">
        <v>122</v>
      </c>
      <c r="B99" s="1" t="s">
        <v>197</v>
      </c>
      <c r="C99" s="1" t="s">
        <v>85</v>
      </c>
      <c r="D99" s="1">
        <v>12759</v>
      </c>
      <c r="E99" s="1">
        <v>2025</v>
      </c>
      <c r="F99" s="1" t="s">
        <v>86</v>
      </c>
      <c r="G99" s="1">
        <v>5</v>
      </c>
      <c r="H99" s="1">
        <v>12</v>
      </c>
      <c r="I99" s="1" t="s">
        <v>87</v>
      </c>
      <c r="J99" s="2">
        <v>17279537.449999999</v>
      </c>
      <c r="K99" s="35" t="s">
        <v>273</v>
      </c>
      <c r="L99" s="2">
        <v>4915015.55</v>
      </c>
      <c r="M99" s="35" t="s">
        <v>273</v>
      </c>
      <c r="N99" s="2">
        <v>4318490.7699999996</v>
      </c>
      <c r="O99" s="35" t="s">
        <v>273</v>
      </c>
    </row>
    <row r="100" spans="1:15" ht="31.5">
      <c r="A100" s="1">
        <v>4027</v>
      </c>
      <c r="B100" s="1" t="s">
        <v>198</v>
      </c>
      <c r="C100" s="1" t="s">
        <v>91</v>
      </c>
      <c r="D100" s="1">
        <v>4027</v>
      </c>
      <c r="E100" s="1">
        <v>2025</v>
      </c>
      <c r="F100" s="1" t="s">
        <v>86</v>
      </c>
      <c r="G100" s="1">
        <v>5</v>
      </c>
      <c r="H100" s="1">
        <v>12</v>
      </c>
      <c r="I100" s="1" t="s">
        <v>87</v>
      </c>
      <c r="J100" s="2">
        <v>9981403.2538832407</v>
      </c>
      <c r="K100" s="35" t="s">
        <v>272</v>
      </c>
      <c r="L100" s="2">
        <v>3191931.8611168801</v>
      </c>
      <c r="M100" s="35" t="s">
        <v>272</v>
      </c>
      <c r="N100" s="2">
        <v>18848659.190000001</v>
      </c>
      <c r="O100" s="35" t="s">
        <v>273</v>
      </c>
    </row>
    <row r="101" spans="1:15" ht="31.5">
      <c r="A101" s="3">
        <v>3113</v>
      </c>
      <c r="B101" s="3" t="s">
        <v>199</v>
      </c>
      <c r="C101" s="3" t="s">
        <v>85</v>
      </c>
      <c r="D101" s="3">
        <v>4027</v>
      </c>
      <c r="E101" s="3">
        <v>2025</v>
      </c>
      <c r="F101" s="3" t="s">
        <v>86</v>
      </c>
      <c r="G101" s="3">
        <v>5</v>
      </c>
      <c r="H101" s="3">
        <v>12</v>
      </c>
      <c r="I101" s="3" t="s">
        <v>87</v>
      </c>
      <c r="J101" s="4">
        <v>9830362.4138832409</v>
      </c>
      <c r="K101" s="36" t="s">
        <v>272</v>
      </c>
      <c r="L101" s="4">
        <v>2081312.5911168701</v>
      </c>
      <c r="M101" s="36" t="s">
        <v>272</v>
      </c>
      <c r="N101" s="4">
        <v>5483398.6799999997</v>
      </c>
      <c r="O101" s="36" t="s">
        <v>273</v>
      </c>
    </row>
    <row r="102" spans="1:15" ht="31.5">
      <c r="A102" s="3">
        <v>11497</v>
      </c>
      <c r="B102" s="3" t="s">
        <v>200</v>
      </c>
      <c r="C102" s="3" t="s">
        <v>94</v>
      </c>
      <c r="D102" s="3">
        <v>4027</v>
      </c>
      <c r="E102" s="3">
        <v>2025</v>
      </c>
      <c r="F102" s="3" t="s">
        <v>86</v>
      </c>
      <c r="G102" s="3">
        <v>5</v>
      </c>
      <c r="H102" s="3">
        <v>12</v>
      </c>
      <c r="I102" s="3" t="s">
        <v>87</v>
      </c>
      <c r="J102" s="4">
        <v>44506</v>
      </c>
      <c r="K102" s="36" t="s">
        <v>272</v>
      </c>
      <c r="L102" s="4">
        <v>1110619.27</v>
      </c>
      <c r="M102" s="36" t="s">
        <v>272</v>
      </c>
      <c r="N102" s="4">
        <v>13365260.51</v>
      </c>
      <c r="O102" s="36" t="s">
        <v>273</v>
      </c>
    </row>
    <row r="103" spans="1:15" ht="31.5">
      <c r="A103" s="1">
        <v>114</v>
      </c>
      <c r="B103" s="1" t="s">
        <v>201</v>
      </c>
      <c r="C103" s="1" t="s">
        <v>85</v>
      </c>
      <c r="D103" s="1">
        <v>22350</v>
      </c>
      <c r="E103" s="1">
        <v>2025</v>
      </c>
      <c r="F103" s="1" t="s">
        <v>86</v>
      </c>
      <c r="G103" s="1">
        <v>5</v>
      </c>
      <c r="H103" s="1">
        <v>12</v>
      </c>
      <c r="I103" s="1" t="s">
        <v>87</v>
      </c>
      <c r="J103" s="2">
        <v>0</v>
      </c>
      <c r="K103" s="35"/>
      <c r="L103" s="2">
        <v>1836684</v>
      </c>
      <c r="M103" s="35" t="s">
        <v>272</v>
      </c>
      <c r="N103" s="2">
        <v>0</v>
      </c>
      <c r="O103" s="35"/>
    </row>
    <row r="104" spans="1:15" ht="31.5">
      <c r="A104" s="1">
        <v>11397</v>
      </c>
      <c r="B104" s="1" t="s">
        <v>202</v>
      </c>
      <c r="C104" s="1" t="s">
        <v>94</v>
      </c>
      <c r="D104" s="1">
        <v>12773</v>
      </c>
      <c r="E104" s="1">
        <v>2025</v>
      </c>
      <c r="F104" s="1" t="s">
        <v>86</v>
      </c>
      <c r="G104" s="1">
        <v>5</v>
      </c>
      <c r="H104" s="1">
        <v>12</v>
      </c>
      <c r="I104" s="1" t="s">
        <v>87</v>
      </c>
      <c r="J104" s="2">
        <v>0</v>
      </c>
      <c r="K104" s="35"/>
      <c r="L104" s="2">
        <v>0</v>
      </c>
      <c r="M104" s="35"/>
      <c r="N104" s="2">
        <v>0</v>
      </c>
      <c r="O104" s="35"/>
    </row>
    <row r="105" spans="1:15" ht="31.5">
      <c r="A105" s="3">
        <v>12773</v>
      </c>
      <c r="B105" s="3" t="s">
        <v>203</v>
      </c>
      <c r="C105" s="3" t="s">
        <v>91</v>
      </c>
      <c r="D105" s="3">
        <v>12773</v>
      </c>
      <c r="E105" s="3">
        <v>2025</v>
      </c>
      <c r="F105" s="3" t="s">
        <v>86</v>
      </c>
      <c r="G105" s="3">
        <v>5</v>
      </c>
      <c r="H105" s="3">
        <v>12</v>
      </c>
      <c r="I105" s="3" t="s">
        <v>87</v>
      </c>
      <c r="J105" s="4">
        <v>780368.95</v>
      </c>
      <c r="K105" s="36"/>
      <c r="L105" s="4">
        <v>543639</v>
      </c>
      <c r="M105" s="36"/>
      <c r="N105" s="4">
        <v>0</v>
      </c>
      <c r="O105" s="36"/>
    </row>
    <row r="106" spans="1:15" ht="31.5">
      <c r="A106" s="1">
        <v>129</v>
      </c>
      <c r="B106" s="1" t="s">
        <v>204</v>
      </c>
      <c r="C106" s="1" t="s">
        <v>85</v>
      </c>
      <c r="D106" s="1">
        <v>12773</v>
      </c>
      <c r="E106" s="1">
        <v>2025</v>
      </c>
      <c r="F106" s="1" t="s">
        <v>86</v>
      </c>
      <c r="G106" s="1">
        <v>5</v>
      </c>
      <c r="H106" s="1">
        <v>12</v>
      </c>
      <c r="I106" s="1" t="s">
        <v>87</v>
      </c>
      <c r="J106" s="2">
        <v>780368.95</v>
      </c>
      <c r="K106" s="35"/>
      <c r="L106" s="2">
        <v>543639</v>
      </c>
      <c r="M106" s="35"/>
      <c r="N106" s="2">
        <v>542163.69999999995</v>
      </c>
      <c r="O106" s="35"/>
    </row>
    <row r="107" spans="1:15" ht="31.5">
      <c r="A107" s="1">
        <v>3888</v>
      </c>
      <c r="B107" s="1" t="s">
        <v>205</v>
      </c>
      <c r="C107" s="1" t="s">
        <v>91</v>
      </c>
      <c r="D107" s="1">
        <v>3888</v>
      </c>
      <c r="E107" s="1">
        <v>2025</v>
      </c>
      <c r="F107" s="1" t="s">
        <v>164</v>
      </c>
      <c r="G107" s="1">
        <v>5</v>
      </c>
      <c r="H107" s="1">
        <v>12</v>
      </c>
      <c r="I107" s="1" t="s">
        <v>165</v>
      </c>
      <c r="J107" s="2">
        <v>6180816.9199999999</v>
      </c>
      <c r="K107" s="35" t="s">
        <v>272</v>
      </c>
      <c r="L107" s="2">
        <v>7059203.1100000003</v>
      </c>
      <c r="M107" s="35" t="s">
        <v>272</v>
      </c>
      <c r="N107" s="2">
        <v>3430492</v>
      </c>
      <c r="O107" s="35" t="s">
        <v>273</v>
      </c>
    </row>
    <row r="108" spans="1:15" ht="31.5">
      <c r="A108" s="3">
        <v>11801</v>
      </c>
      <c r="B108" s="3" t="s">
        <v>206</v>
      </c>
      <c r="C108" s="3" t="s">
        <v>94</v>
      </c>
      <c r="D108" s="3">
        <v>16665</v>
      </c>
      <c r="E108" s="3">
        <v>2025</v>
      </c>
      <c r="F108" s="3" t="s">
        <v>86</v>
      </c>
      <c r="G108" s="3">
        <v>5</v>
      </c>
      <c r="H108" s="3">
        <v>12</v>
      </c>
      <c r="I108" s="3" t="s">
        <v>87</v>
      </c>
      <c r="J108" s="4">
        <v>379422.8</v>
      </c>
      <c r="K108" s="36" t="s">
        <v>272</v>
      </c>
      <c r="L108" s="4">
        <v>747254.49</v>
      </c>
      <c r="M108" s="36" t="s">
        <v>272</v>
      </c>
      <c r="N108" s="4">
        <v>0</v>
      </c>
      <c r="O108" s="36" t="s">
        <v>272</v>
      </c>
    </row>
    <row r="109" spans="1:15" ht="31.5">
      <c r="A109" s="3">
        <v>14288</v>
      </c>
      <c r="B109" s="3" t="s">
        <v>207</v>
      </c>
      <c r="C109" s="3" t="s">
        <v>91</v>
      </c>
      <c r="D109" s="3">
        <v>14288</v>
      </c>
      <c r="E109" s="3">
        <v>2025</v>
      </c>
      <c r="F109" s="3" t="s">
        <v>119</v>
      </c>
      <c r="G109" s="3">
        <v>5</v>
      </c>
      <c r="H109" s="3">
        <v>12</v>
      </c>
      <c r="I109" s="3" t="s">
        <v>120</v>
      </c>
      <c r="J109" s="4">
        <v>75118229</v>
      </c>
      <c r="K109" s="36" t="s">
        <v>272</v>
      </c>
      <c r="L109" s="4">
        <v>44860146</v>
      </c>
      <c r="M109" s="36" t="s">
        <v>272</v>
      </c>
      <c r="N109" s="4">
        <v>408403</v>
      </c>
      <c r="O109" s="36" t="s">
        <v>272</v>
      </c>
    </row>
    <row r="110" spans="1:15" ht="31.5">
      <c r="A110" s="3">
        <v>104</v>
      </c>
      <c r="B110" s="3" t="s">
        <v>208</v>
      </c>
      <c r="C110" s="3" t="s">
        <v>85</v>
      </c>
      <c r="D110" s="3">
        <v>12775</v>
      </c>
      <c r="E110" s="3">
        <v>2025</v>
      </c>
      <c r="F110" s="3" t="s">
        <v>86</v>
      </c>
      <c r="G110" s="3">
        <v>5</v>
      </c>
      <c r="H110" s="3">
        <v>12</v>
      </c>
      <c r="I110" s="3" t="s">
        <v>87</v>
      </c>
      <c r="J110" s="4">
        <v>1721594</v>
      </c>
      <c r="K110" s="36" t="s">
        <v>273</v>
      </c>
      <c r="L110" s="4">
        <v>1694058</v>
      </c>
      <c r="M110" s="36" t="s">
        <v>273</v>
      </c>
      <c r="N110" s="4">
        <v>0</v>
      </c>
      <c r="O110" s="36"/>
    </row>
    <row r="111" spans="1:15" ht="31.5">
      <c r="A111" s="3">
        <v>10991</v>
      </c>
      <c r="B111" s="3" t="s">
        <v>209</v>
      </c>
      <c r="C111" s="3" t="s">
        <v>94</v>
      </c>
      <c r="D111" s="3">
        <v>12775</v>
      </c>
      <c r="E111" s="3">
        <v>2025</v>
      </c>
      <c r="F111" s="3" t="s">
        <v>86</v>
      </c>
      <c r="G111" s="3">
        <v>5</v>
      </c>
      <c r="H111" s="3">
        <v>12</v>
      </c>
      <c r="I111" s="3" t="s">
        <v>87</v>
      </c>
      <c r="J111" s="4">
        <v>0</v>
      </c>
      <c r="K111" s="36" t="s">
        <v>273</v>
      </c>
      <c r="L111" s="4">
        <v>1047899</v>
      </c>
      <c r="M111" s="36" t="s">
        <v>273</v>
      </c>
      <c r="N111" s="4">
        <v>15113988</v>
      </c>
      <c r="O111" s="36" t="s">
        <v>273</v>
      </c>
    </row>
    <row r="112" spans="1:15" ht="31.5">
      <c r="A112" s="1">
        <v>12775</v>
      </c>
      <c r="B112" s="1" t="s">
        <v>210</v>
      </c>
      <c r="C112" s="1" t="s">
        <v>91</v>
      </c>
      <c r="D112" s="1">
        <v>12775</v>
      </c>
      <c r="E112" s="1">
        <v>2025</v>
      </c>
      <c r="F112" s="1" t="s">
        <v>86</v>
      </c>
      <c r="G112" s="1">
        <v>5</v>
      </c>
      <c r="H112" s="1">
        <v>12</v>
      </c>
      <c r="I112" s="1" t="s">
        <v>87</v>
      </c>
      <c r="J112" s="2">
        <v>1981687</v>
      </c>
      <c r="K112" s="35" t="s">
        <v>273</v>
      </c>
      <c r="L112" s="2">
        <v>4631303</v>
      </c>
      <c r="M112" s="35" t="s">
        <v>273</v>
      </c>
      <c r="N112" s="2">
        <v>16789178.399999999</v>
      </c>
      <c r="O112" s="35" t="s">
        <v>273</v>
      </c>
    </row>
    <row r="113" spans="1:15" ht="31.5">
      <c r="A113" s="1">
        <v>6755</v>
      </c>
      <c r="B113" s="1" t="s">
        <v>211</v>
      </c>
      <c r="C113" s="1" t="s">
        <v>91</v>
      </c>
      <c r="D113" s="1">
        <v>6755</v>
      </c>
      <c r="E113" s="1">
        <v>2025</v>
      </c>
      <c r="F113" s="1" t="s">
        <v>86</v>
      </c>
      <c r="G113" s="1">
        <v>5</v>
      </c>
      <c r="H113" s="1">
        <v>12</v>
      </c>
      <c r="I113" s="1" t="s">
        <v>87</v>
      </c>
      <c r="J113" s="2">
        <v>92803.66</v>
      </c>
      <c r="K113" s="35"/>
      <c r="L113" s="2">
        <v>856938.19</v>
      </c>
      <c r="M113" s="35"/>
      <c r="N113" s="2">
        <v>0</v>
      </c>
      <c r="O113" s="35"/>
    </row>
    <row r="114" spans="1:15" ht="31.5">
      <c r="A114" s="1">
        <v>3115</v>
      </c>
      <c r="B114" s="1" t="s">
        <v>212</v>
      </c>
      <c r="C114" s="1" t="s">
        <v>85</v>
      </c>
      <c r="D114" s="1">
        <v>6755</v>
      </c>
      <c r="E114" s="1">
        <v>2025</v>
      </c>
      <c r="F114" s="1" t="s">
        <v>86</v>
      </c>
      <c r="G114" s="1">
        <v>5</v>
      </c>
      <c r="H114" s="1">
        <v>12</v>
      </c>
      <c r="I114" s="1" t="s">
        <v>87</v>
      </c>
      <c r="J114" s="2">
        <v>34797631.829999998</v>
      </c>
      <c r="K114" s="35"/>
      <c r="L114" s="2">
        <v>19585363.25</v>
      </c>
      <c r="M114" s="35"/>
      <c r="N114" s="2">
        <v>0</v>
      </c>
      <c r="O114" s="35"/>
    </row>
    <row r="115" spans="1:15" ht="31.5">
      <c r="A115" s="1">
        <v>9784</v>
      </c>
      <c r="B115" s="1" t="s">
        <v>214</v>
      </c>
      <c r="C115" s="1" t="s">
        <v>94</v>
      </c>
      <c r="D115" s="1">
        <v>6755</v>
      </c>
      <c r="E115" s="1">
        <v>2025</v>
      </c>
      <c r="F115" s="1" t="s">
        <v>86</v>
      </c>
      <c r="G115" s="1">
        <v>5</v>
      </c>
      <c r="H115" s="1">
        <v>12</v>
      </c>
      <c r="I115" s="1" t="s">
        <v>87</v>
      </c>
      <c r="J115" s="2">
        <v>0</v>
      </c>
      <c r="K115" s="35"/>
      <c r="L115" s="2">
        <v>124445.59</v>
      </c>
      <c r="M115" s="35"/>
      <c r="N115" s="2">
        <v>0</v>
      </c>
      <c r="O115" s="35"/>
    </row>
    <row r="116" spans="1:15" ht="31.5">
      <c r="A116" s="1">
        <v>12767</v>
      </c>
      <c r="B116" s="1" t="s">
        <v>215</v>
      </c>
      <c r="C116" s="1" t="s">
        <v>91</v>
      </c>
      <c r="D116" s="1">
        <v>12767</v>
      </c>
      <c r="E116" s="1">
        <v>2025</v>
      </c>
      <c r="F116" s="1" t="s">
        <v>86</v>
      </c>
      <c r="G116" s="1">
        <v>5</v>
      </c>
      <c r="H116" s="1">
        <v>12</v>
      </c>
      <c r="I116" s="1" t="s">
        <v>87</v>
      </c>
      <c r="J116" s="2">
        <v>0</v>
      </c>
      <c r="K116" s="35"/>
      <c r="L116" s="2">
        <v>0</v>
      </c>
      <c r="M116" s="35"/>
      <c r="N116" s="2">
        <v>0</v>
      </c>
      <c r="O116" s="35"/>
    </row>
    <row r="117" spans="1:15" ht="31.5">
      <c r="A117" s="3">
        <v>14428</v>
      </c>
      <c r="B117" s="3" t="s">
        <v>216</v>
      </c>
      <c r="C117" s="3" t="s">
        <v>94</v>
      </c>
      <c r="D117" s="3">
        <v>12767</v>
      </c>
      <c r="E117" s="3">
        <v>2025</v>
      </c>
      <c r="F117" s="3" t="s">
        <v>86</v>
      </c>
      <c r="G117" s="3">
        <v>5</v>
      </c>
      <c r="H117" s="3">
        <v>12</v>
      </c>
      <c r="I117" s="3" t="s">
        <v>87</v>
      </c>
      <c r="J117" s="4">
        <v>0</v>
      </c>
      <c r="K117" s="36"/>
      <c r="L117" s="4">
        <v>0</v>
      </c>
      <c r="M117" s="36"/>
      <c r="N117" s="4">
        <v>0</v>
      </c>
      <c r="O117" s="36"/>
    </row>
    <row r="118" spans="1:15" ht="31.5">
      <c r="A118" s="3">
        <v>138</v>
      </c>
      <c r="B118" s="3" t="s">
        <v>217</v>
      </c>
      <c r="C118" s="3" t="s">
        <v>85</v>
      </c>
      <c r="D118" s="3">
        <v>16665</v>
      </c>
      <c r="E118" s="3">
        <v>2025</v>
      </c>
      <c r="F118" s="3" t="s">
        <v>86</v>
      </c>
      <c r="G118" s="3">
        <v>5</v>
      </c>
      <c r="H118" s="3">
        <v>12</v>
      </c>
      <c r="I118" s="3" t="s">
        <v>87</v>
      </c>
      <c r="J118" s="4">
        <v>1526578</v>
      </c>
      <c r="K118" s="36" t="s">
        <v>272</v>
      </c>
      <c r="L118" s="4">
        <v>1470341</v>
      </c>
      <c r="M118" s="36" t="s">
        <v>272</v>
      </c>
      <c r="N118" s="4">
        <v>0</v>
      </c>
      <c r="O118" s="36" t="s">
        <v>272</v>
      </c>
    </row>
    <row r="119" spans="1:15" ht="31.5">
      <c r="A119" s="3">
        <v>12022</v>
      </c>
      <c r="B119" s="3" t="s">
        <v>218</v>
      </c>
      <c r="C119" s="3" t="s">
        <v>94</v>
      </c>
      <c r="D119" s="3">
        <v>16665</v>
      </c>
      <c r="E119" s="3">
        <v>2025</v>
      </c>
      <c r="F119" s="3" t="s">
        <v>86</v>
      </c>
      <c r="G119" s="3">
        <v>5</v>
      </c>
      <c r="H119" s="3">
        <v>12</v>
      </c>
      <c r="I119" s="3" t="s">
        <v>87</v>
      </c>
      <c r="J119" s="4">
        <v>0</v>
      </c>
      <c r="K119" s="36" t="s">
        <v>272</v>
      </c>
      <c r="L119" s="4">
        <v>0</v>
      </c>
      <c r="M119" s="36" t="s">
        <v>272</v>
      </c>
      <c r="N119" s="4">
        <v>0</v>
      </c>
      <c r="O119" s="36" t="s">
        <v>272</v>
      </c>
    </row>
    <row r="120" spans="1:15">
      <c r="A120" s="29"/>
      <c r="B120" s="29"/>
      <c r="C120" s="29"/>
      <c r="D120" s="29"/>
      <c r="E120" s="29"/>
      <c r="F120" s="29"/>
      <c r="G120" s="29"/>
      <c r="H120" s="29"/>
      <c r="I120" s="29"/>
      <c r="J120" s="30"/>
      <c r="K120" s="31"/>
      <c r="L120" s="30"/>
      <c r="M120" s="31"/>
      <c r="N120" s="30"/>
      <c r="O120" s="31"/>
    </row>
    <row r="121" spans="1:15">
      <c r="A121" s="32"/>
      <c r="B121" s="32"/>
      <c r="C121" s="29"/>
      <c r="D121" s="32"/>
      <c r="E121" s="32"/>
      <c r="F121" s="32"/>
      <c r="G121" s="32"/>
      <c r="H121" s="32"/>
      <c r="I121" s="32"/>
      <c r="J121" s="33"/>
      <c r="K121" s="34"/>
      <c r="L121" s="33"/>
      <c r="M121" s="34"/>
      <c r="N121" s="33"/>
      <c r="O121" s="34"/>
    </row>
    <row r="122" spans="1:15">
      <c r="A122" s="32"/>
      <c r="B122" s="32"/>
      <c r="C122" s="29"/>
      <c r="D122" s="32"/>
      <c r="E122" s="32"/>
      <c r="F122" s="32"/>
      <c r="G122" s="32"/>
      <c r="H122" s="32"/>
      <c r="I122" s="32"/>
      <c r="J122" s="33"/>
      <c r="K122" s="34"/>
      <c r="L122" s="33"/>
      <c r="M122" s="34"/>
      <c r="N122" s="33"/>
      <c r="O122" s="34"/>
    </row>
    <row r="123" spans="1:15">
      <c r="A123" s="32"/>
      <c r="B123" s="32"/>
      <c r="C123" s="29"/>
      <c r="D123" s="32"/>
      <c r="E123" s="32"/>
      <c r="F123" s="32"/>
      <c r="G123" s="32"/>
      <c r="H123" s="32"/>
      <c r="I123" s="32"/>
      <c r="J123" s="33"/>
      <c r="K123" s="34"/>
      <c r="L123" s="33"/>
      <c r="M123" s="34"/>
      <c r="N123" s="33"/>
      <c r="O123" s="34"/>
    </row>
    <row r="124" spans="1:15">
      <c r="A124" s="29"/>
      <c r="B124" s="29"/>
      <c r="C124" s="29"/>
      <c r="D124" s="29"/>
      <c r="E124" s="29"/>
      <c r="F124" s="29"/>
      <c r="G124" s="29"/>
      <c r="H124" s="29"/>
      <c r="I124" s="29"/>
      <c r="J124" s="30"/>
      <c r="K124" s="31"/>
      <c r="L124" s="30"/>
      <c r="M124" s="31"/>
      <c r="N124" s="30"/>
      <c r="O124" s="31"/>
    </row>
    <row r="125" spans="1:15">
      <c r="A125" s="29"/>
      <c r="B125" s="29"/>
      <c r="C125" s="29"/>
      <c r="D125" s="29"/>
      <c r="E125" s="29"/>
      <c r="F125" s="29"/>
      <c r="G125" s="29"/>
      <c r="H125" s="29"/>
      <c r="I125" s="29"/>
      <c r="J125" s="30"/>
      <c r="K125" s="31"/>
      <c r="L125" s="30"/>
      <c r="M125" s="31"/>
      <c r="N125" s="30"/>
      <c r="O125" s="31"/>
    </row>
    <row r="126" spans="1:15">
      <c r="A126" s="1"/>
      <c r="B126" s="1"/>
      <c r="C126" s="29"/>
      <c r="D126" s="1"/>
      <c r="E126" s="1"/>
      <c r="F126" s="1"/>
      <c r="G126" s="1"/>
      <c r="H126" s="1"/>
      <c r="I126" s="1"/>
      <c r="J126" s="2"/>
      <c r="K126" s="35"/>
      <c r="L126" s="2"/>
      <c r="M126" s="35"/>
      <c r="N126" s="2"/>
      <c r="O126" s="35"/>
    </row>
    <row r="127" spans="1:15">
      <c r="A127" s="32"/>
      <c r="B127" s="32"/>
      <c r="C127" s="29"/>
      <c r="D127" s="32"/>
      <c r="E127" s="32"/>
      <c r="F127" s="32"/>
      <c r="G127" s="32"/>
      <c r="H127" s="32"/>
      <c r="I127" s="32"/>
      <c r="J127" s="33"/>
      <c r="K127" s="34"/>
      <c r="L127" s="33"/>
      <c r="M127" s="34"/>
      <c r="N127" s="33"/>
      <c r="O127" s="34"/>
    </row>
    <row r="128" spans="1:15">
      <c r="A128" s="29"/>
      <c r="B128" s="29"/>
      <c r="C128" s="29"/>
      <c r="D128" s="29"/>
      <c r="E128" s="29"/>
      <c r="F128" s="29"/>
      <c r="G128" s="29"/>
      <c r="H128" s="29"/>
      <c r="I128" s="29"/>
      <c r="J128" s="30"/>
      <c r="K128" s="31"/>
      <c r="L128" s="30"/>
      <c r="M128" s="31"/>
      <c r="N128" s="30"/>
      <c r="O128" s="31"/>
    </row>
    <row r="129" spans="1:15">
      <c r="A129" s="29"/>
      <c r="B129" s="29"/>
      <c r="C129" s="29"/>
      <c r="D129" s="29"/>
      <c r="E129" s="29"/>
      <c r="F129" s="29"/>
      <c r="G129" s="29"/>
      <c r="H129" s="29"/>
      <c r="I129" s="29"/>
      <c r="J129" s="30"/>
      <c r="K129" s="31"/>
      <c r="L129" s="30"/>
      <c r="M129" s="31"/>
      <c r="N129" s="30"/>
      <c r="O129" s="31"/>
    </row>
    <row r="130" spans="1:15">
      <c r="A130" s="29"/>
      <c r="B130" s="29"/>
      <c r="C130" s="29"/>
      <c r="D130" s="29"/>
      <c r="E130" s="29"/>
      <c r="F130" s="29"/>
      <c r="G130" s="29"/>
      <c r="H130" s="29"/>
      <c r="I130" s="29"/>
      <c r="J130" s="30"/>
      <c r="K130" s="31"/>
      <c r="L130" s="30"/>
      <c r="M130" s="31"/>
      <c r="N130" s="30"/>
      <c r="O130" s="31"/>
    </row>
    <row r="131" spans="1:15">
      <c r="A131" s="29"/>
      <c r="B131" s="29"/>
      <c r="C131" s="29"/>
      <c r="D131" s="29"/>
      <c r="E131" s="29"/>
      <c r="F131" s="29"/>
      <c r="G131" s="29"/>
      <c r="H131" s="29"/>
      <c r="I131" s="29"/>
      <c r="J131" s="30"/>
      <c r="K131" s="31"/>
      <c r="L131" s="30"/>
      <c r="M131" s="31"/>
      <c r="N131" s="30"/>
      <c r="O131" s="31"/>
    </row>
    <row r="132" spans="1:15">
      <c r="A132" s="29"/>
      <c r="B132" s="29"/>
      <c r="C132" s="29"/>
      <c r="D132" s="29"/>
      <c r="E132" s="29"/>
      <c r="F132" s="29"/>
      <c r="G132" s="29"/>
      <c r="H132" s="29"/>
      <c r="I132" s="29"/>
      <c r="J132" s="30"/>
      <c r="K132" s="31"/>
      <c r="L132" s="30"/>
      <c r="M132" s="31"/>
      <c r="N132" s="30"/>
      <c r="O132" s="31"/>
    </row>
  </sheetData>
  <sortState xmlns:xlrd2="http://schemas.microsoft.com/office/spreadsheetml/2017/richdata2" ref="A2:O132">
    <sortCondition ref="C2:C132"/>
    <sortCondition ref="B2:B13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544004-7248-4312-b2d4-855665d7a2f6">
      <Terms xmlns="http://schemas.microsoft.com/office/infopath/2007/PartnerControls"/>
    </lcf76f155ced4ddcb4097134ff3c332f>
    <TaxCatchAll xmlns="257aff42-bc22-40b0-a140-1b9cabdf45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A6BD6170C9164DA490496C365FD2E6" ma:contentTypeVersion="19" ma:contentTypeDescription="Create a new document." ma:contentTypeScope="" ma:versionID="58d7bfb87253e35f9ac5cf06786e28fa">
  <xsd:schema xmlns:xsd="http://www.w3.org/2001/XMLSchema" xmlns:xs="http://www.w3.org/2001/XMLSchema" xmlns:p="http://schemas.microsoft.com/office/2006/metadata/properties" xmlns:ns2="f1544004-7248-4312-b2d4-855665d7a2f6" xmlns:ns3="257aff42-bc22-40b0-a140-1b9cabdf45a7" targetNamespace="http://schemas.microsoft.com/office/2006/metadata/properties" ma:root="true" ma:fieldsID="d51c1c7ae074abbe9f2d8364ee683b4d" ns2:_="" ns3:_="">
    <xsd:import namespace="f1544004-7248-4312-b2d4-855665d7a2f6"/>
    <xsd:import namespace="257aff42-bc22-40b0-a140-1b9cabdf4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44004-7248-4312-b2d4-855665d7a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9506d4-cf35-41b9-9e25-5432453bcc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aff42-bc22-40b0-a140-1b9cabdf45a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01c3576-58b5-4642-ab56-07af7ed19efb}" ma:internalName="TaxCatchAll" ma:showField="CatchAllData" ma:web="257aff42-bc22-40b0-a140-1b9cabdf4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767DD6-9C3C-4E41-A046-CD7C26491CB9}"/>
</file>

<file path=customXml/itemProps2.xml><?xml version="1.0" encoding="utf-8"?>
<ds:datastoreItem xmlns:ds="http://schemas.openxmlformats.org/officeDocument/2006/customXml" ds:itemID="{A46EE594-9758-401D-AA83-498CB69A5664}"/>
</file>

<file path=customXml/itemProps3.xml><?xml version="1.0" encoding="utf-8"?>
<ds:datastoreItem xmlns:ds="http://schemas.openxmlformats.org/officeDocument/2006/customXml" ds:itemID="{0B7C433F-5EB0-45F7-9663-E443DBEB4A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Alexandra Jones</cp:lastModifiedBy>
  <cp:revision/>
  <dcterms:created xsi:type="dcterms:W3CDTF">2025-09-22T14:06:44Z</dcterms:created>
  <dcterms:modified xsi:type="dcterms:W3CDTF">2026-09-23T13:29:36Z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0x0101004BA6BD6170C9164DA490496C365FD2E6</vt:lpwstr>
  </property>
  <property fmtid="{D5CDD505-2E9C-101B-9397-08002B2CF9AE}" pid="3" name="MediaServiceImageTags">
    <vt:lpwstr/>
  </property>
</Properties>
</file>