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HIR RW\Projects\Annual Report\2027 Annual Report\2 - HCE\1. Data Specs and Template\Final\"/>
    </mc:Choice>
  </mc:AlternateContent>
  <xr:revisionPtr revIDLastSave="0" documentId="13_ncr:1_{2828F60D-D4C2-4F54-9EAB-D2086BDEE06F}" xr6:coauthVersionLast="47" xr6:coauthVersionMax="47" xr10:uidLastSave="{00000000-0000-0000-0000-000000000000}"/>
  <workbookProtection workbookAlgorithmName="SHA-512" workbookHashValue="Jx6rK0B0oSwrpIUT8g/S8cND9KKaI4axrglnQCOc9wiCilyOD7s3tueeD/VtuyX78Yx9B6QhNb1RO8DmrbVOUQ==" workbookSaltValue="5byFUluq1qm4eIpC2I+NOA==" workbookSpinCount="100000" lockStructure="1"/>
  <bookViews>
    <workbookView xWindow="3015" yWindow="3480" windowWidth="21600" windowHeight="12645" xr2:uid="{00000000-000D-0000-FFFF-FFFF00000000}"/>
  </bookViews>
  <sheets>
    <sheet name="Contents" sheetId="5" r:id="rId1"/>
    <sheet name="A. Front Page" sheetId="4" r:id="rId2"/>
    <sheet name="B. Rebate Data" sheetId="1" r:id="rId3"/>
    <sheet name="C. PBM Contract Data" sheetId="3" r:id="rId4"/>
    <sheet name="Payer Names" sheetId="6" state="hidden" r:id="rId5"/>
    <sheet name="System Data" sheetId="7" state="hidden" r:id="rId6"/>
  </sheets>
  <definedNames>
    <definedName name="cfAllFrontPageWorkSheet">'System Data'!$A$13</definedName>
    <definedName name="iPayer">'System Data'!$A$2</definedName>
    <definedName name="OnSaveFlag">'System Data'!$A$1</definedName>
    <definedName name="PayerName">'A. Front Page'!$C$10</definedName>
    <definedName name="PayersList">'Payer Names'!$A$2:$D$22</definedName>
    <definedName name="Table_A.1_File_Overview">'A. Front Page'!$B$9</definedName>
    <definedName name="vFileName">'System Data'!$A$9</definedName>
    <definedName name="vPayerName">'System Data'!$A$6</definedName>
    <definedName name="vPayerOrgID">'System Data'!$A$5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7" l="1"/>
  <c r="A14" i="7"/>
  <c r="A3" i="7" l="1"/>
  <c r="A19" i="7" s="1"/>
  <c r="A6" i="7"/>
  <c r="A4" i="7" l="1"/>
  <c r="A17" i="7"/>
  <c r="A16" i="7" s="1"/>
  <c r="A13" i="7" s="1"/>
  <c r="A5" i="7"/>
  <c r="A9" i="7" l="1"/>
  <c r="A18" i="7"/>
  <c r="U7" i="1"/>
  <c r="P8" i="1" l="1"/>
  <c r="Q8" i="1" s="1"/>
  <c r="R8" i="1"/>
  <c r="P9" i="1"/>
  <c r="Q9" i="1" s="1"/>
  <c r="R9" i="1"/>
  <c r="P10" i="1"/>
  <c r="Q10" i="1" s="1"/>
  <c r="R10" i="1"/>
  <c r="P11" i="1"/>
  <c r="Q11" i="1" s="1"/>
  <c r="R11" i="1"/>
  <c r="P12" i="1"/>
  <c r="Q12" i="1" s="1"/>
  <c r="R12" i="1"/>
  <c r="P13" i="1"/>
  <c r="Q13" i="1" s="1"/>
  <c r="R13" i="1"/>
  <c r="P14" i="1"/>
  <c r="Q14" i="1" s="1"/>
  <c r="R14" i="1"/>
  <c r="P15" i="1"/>
  <c r="Q15" i="1" s="1"/>
  <c r="R15" i="1"/>
  <c r="P16" i="1"/>
  <c r="Q16" i="1" s="1"/>
  <c r="R16" i="1"/>
  <c r="P17" i="1"/>
  <c r="Q17" i="1" s="1"/>
  <c r="R17" i="1"/>
  <c r="P18" i="1"/>
  <c r="Q18" i="1" s="1"/>
  <c r="R18" i="1"/>
  <c r="P19" i="1"/>
  <c r="Q19" i="1" s="1"/>
  <c r="R19" i="1"/>
  <c r="P20" i="1"/>
  <c r="Q20" i="1" s="1"/>
  <c r="R20" i="1"/>
  <c r="P21" i="1"/>
  <c r="Q21" i="1" s="1"/>
  <c r="R21" i="1"/>
  <c r="P22" i="1"/>
  <c r="Q22" i="1" s="1"/>
  <c r="R22" i="1"/>
  <c r="P23" i="1"/>
  <c r="Q23" i="1" s="1"/>
  <c r="R23" i="1"/>
  <c r="P24" i="1"/>
  <c r="Q24" i="1" s="1"/>
  <c r="R24" i="1"/>
  <c r="P25" i="1"/>
  <c r="Q25" i="1" s="1"/>
  <c r="R25" i="1"/>
  <c r="P26" i="1"/>
  <c r="Q26" i="1" s="1"/>
  <c r="R26" i="1"/>
  <c r="P27" i="1"/>
  <c r="Q27" i="1" s="1"/>
  <c r="R27" i="1"/>
  <c r="P28" i="1"/>
  <c r="Q28" i="1" s="1"/>
  <c r="R28" i="1"/>
  <c r="P7" i="1"/>
  <c r="Q7" i="1" s="1"/>
  <c r="R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Colin Shannon</author>
  </authors>
  <commentList>
    <comment ref="G5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Note: DR007 should equal the sum of DR008, DR009, and DR010, </t>
        </r>
        <r>
          <rPr>
            <b/>
            <sz val="9"/>
            <color indexed="81"/>
            <rFont val="Tahoma"/>
            <family val="2"/>
          </rPr>
          <t>and must be "grossed up" for pharmacy rebates and Medicare coverage gap discounts/manufacturer discounts.</t>
        </r>
      </text>
    </comment>
    <comment ref="K5" authorId="0" shapeId="0" xr:uid="{00000000-0006-0000-0200-000002000000}">
      <text>
        <r>
          <rPr>
            <sz val="9"/>
            <color indexed="81"/>
            <rFont val="Tahoma"/>
            <family val="2"/>
          </rPr>
          <t>Note: DR011 should equal the sum of DR012, DR013, and DR014.  If necessary, please allocate rebate dollars across insurance categories by using an allocation methodology (see Data Specification Manual for details).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<sst xmlns="http://schemas.openxmlformats.org/spreadsheetml/2006/main" count="182" uniqueCount="167">
  <si>
    <t>Payer Name</t>
  </si>
  <si>
    <t>Medicare Advantage</t>
  </si>
  <si>
    <t>Response Options</t>
  </si>
  <si>
    <t>DR001</t>
  </si>
  <si>
    <t>DR002</t>
  </si>
  <si>
    <t>DR003</t>
  </si>
  <si>
    <t>DR004</t>
  </si>
  <si>
    <t>DR005</t>
  </si>
  <si>
    <t>DR006</t>
  </si>
  <si>
    <t>DR007</t>
  </si>
  <si>
    <t>DR008</t>
  </si>
  <si>
    <t>DR009</t>
  </si>
  <si>
    <t>DR010</t>
  </si>
  <si>
    <t>DR011</t>
  </si>
  <si>
    <t>DR012</t>
  </si>
  <si>
    <t xml:space="preserve">Per Member Per Month Prescription Drug Rebate Amount </t>
  </si>
  <si>
    <t>DR013</t>
  </si>
  <si>
    <t>DR014</t>
  </si>
  <si>
    <t>SCO</t>
  </si>
  <si>
    <t>PACE</t>
  </si>
  <si>
    <t>One Care</t>
  </si>
  <si>
    <t>DR015</t>
  </si>
  <si>
    <t>DR016</t>
  </si>
  <si>
    <t>DR017</t>
  </si>
  <si>
    <t>Payer Org ID</t>
  </si>
  <si>
    <t>Calendar Year</t>
  </si>
  <si>
    <t>Comments</t>
  </si>
  <si>
    <t>Insurance Category</t>
  </si>
  <si>
    <t>Member Population 
(Enter "Massachusetts residents" unless otherwise approved by CHIA)</t>
  </si>
  <si>
    <t>Pharmacy Benefit Manager Name</t>
  </si>
  <si>
    <t>Standalone Medicare Prescription Drug Plan</t>
  </si>
  <si>
    <t>Prescription Drug Rebate Amount: Specialty Drugs</t>
  </si>
  <si>
    <t>Prescription Drug Rebate Amount: Non-Specialty Brand Drugs</t>
  </si>
  <si>
    <t>Prescription Drug Rebate Amount: Non-Specialty Generic Drugs</t>
  </si>
  <si>
    <t>DR018</t>
  </si>
  <si>
    <t>PBM001</t>
  </si>
  <si>
    <t>PBM002</t>
  </si>
  <si>
    <t>PBM003</t>
  </si>
  <si>
    <t>PBM004</t>
  </si>
  <si>
    <t>PBM005</t>
  </si>
  <si>
    <t>PBM006</t>
  </si>
  <si>
    <t>PBM007</t>
  </si>
  <si>
    <t>PBM008</t>
  </si>
  <si>
    <t>Claims Processing?
(Enter "All", "Some", or "None")</t>
  </si>
  <si>
    <t>Drug Formulary Management?
(Enter "All", "Some", or "None")</t>
  </si>
  <si>
    <t>Manufacturer Drug Rebate Contracting?
(Enter "All", "Some", or "None")</t>
  </si>
  <si>
    <t>PBM009</t>
  </si>
  <si>
    <t xml:space="preserve"> = DR011 / DR006</t>
  </si>
  <si>
    <t>Prescription Drug Rebate Data Filing</t>
  </si>
  <si>
    <t>Commercial</t>
  </si>
  <si>
    <t>Allocation Methodology</t>
  </si>
  <si>
    <t>Total Pharmacy Expenditure Amount Data Check</t>
  </si>
  <si>
    <t>DR019</t>
  </si>
  <si>
    <t>DR020</t>
  </si>
  <si>
    <t>DR021</t>
  </si>
  <si>
    <t>Gross Pharmacy Expenditure Amount: Total</t>
  </si>
  <si>
    <t>Gross Pharmacy Expenditure Amount: Specialty Drugs</t>
  </si>
  <si>
    <t>Gross Pharmacy Expenditure Amount: Non-Specialty Brand Drugs</t>
  </si>
  <si>
    <t>Gross Pharmacy Expenditure Amount: Non-Specialty Generic Drugs</t>
  </si>
  <si>
    <t>Prescription Drug Rebate Amount: Total</t>
  </si>
  <si>
    <t xml:space="preserve"> = DR007-DR011-DR015</t>
  </si>
  <si>
    <t xml:space="preserve"> = DR016 / DR006</t>
  </si>
  <si>
    <t>Per Member Per Month Net Pharmacy Expenditure Amount (Insurer &amp; Member Liability)</t>
  </si>
  <si>
    <t>Total Net Pharmacy Expenditures (Member &amp; Insurer Pharmacy Liability)</t>
  </si>
  <si>
    <t>Medicaid</t>
  </si>
  <si>
    <t>Other</t>
  </si>
  <si>
    <t xml:space="preserve">Data Specification Manual </t>
  </si>
  <si>
    <t>Prescription Drug Rebates</t>
  </si>
  <si>
    <t>This workbook contains the following tabs:</t>
  </si>
  <si>
    <t>Tab Name</t>
  </si>
  <si>
    <t>Contents</t>
  </si>
  <si>
    <t>A. Front Page</t>
  </si>
  <si>
    <t>Payer Data Entry: Overview of File and Data Verification</t>
  </si>
  <si>
    <t xml:space="preserve">B. Rebate Data </t>
  </si>
  <si>
    <t>C. PBM Contract Data</t>
  </si>
  <si>
    <t>Payer Data Entry: Rebate Data</t>
  </si>
  <si>
    <t>Payer Data Entry: Pharmacy Benefit Manager (PBM) Contract Data</t>
  </si>
  <si>
    <t>A. File Overview and Payer Verification</t>
  </si>
  <si>
    <t>I verify that the information in this workbook is accurate.</t>
  </si>
  <si>
    <t>Contact Name:</t>
  </si>
  <si>
    <t>[Input Required]</t>
  </si>
  <si>
    <t>Contact Email:</t>
  </si>
  <si>
    <t>Table A.1: File Overview</t>
  </si>
  <si>
    <t xml:space="preserve">Table A.2: Additional Data Confirmation                                                                                                                                                                                                                                </t>
  </si>
  <si>
    <r>
      <rPr>
        <sz val="11"/>
        <rFont val="Calibri"/>
        <family val="2"/>
        <scheme val="minor"/>
      </rPr>
      <t>Rebate Data File Comments</t>
    </r>
    <r>
      <rPr>
        <sz val="11"/>
        <color rgb="FFFF0000"/>
        <rFont val="Calibri"/>
        <family val="2"/>
        <scheme val="minor"/>
      </rPr>
      <t xml:space="preserve"> </t>
    </r>
  </si>
  <si>
    <t>PBM Contract Data Comments</t>
  </si>
  <si>
    <t>Id</t>
  </si>
  <si>
    <t>Name</t>
  </si>
  <si>
    <t>ShortName</t>
  </si>
  <si>
    <t>Select Payer:</t>
  </si>
  <si>
    <t>Aetna Health Inc.</t>
  </si>
  <si>
    <t>Aetna</t>
  </si>
  <si>
    <t>Blue Cross Blue Shield of Massachusetts</t>
  </si>
  <si>
    <t>BCBSMA</t>
  </si>
  <si>
    <t>BMC HealthNet Plan</t>
  </si>
  <si>
    <t>BMCHP</t>
  </si>
  <si>
    <t>00001</t>
  </si>
  <si>
    <t>CHIA</t>
  </si>
  <si>
    <t xml:space="preserve">CIGNA - EAST </t>
  </si>
  <si>
    <t>Cigna-East</t>
  </si>
  <si>
    <t xml:space="preserve">CIGNA - WEST </t>
  </si>
  <si>
    <t>Cigna-West</t>
  </si>
  <si>
    <t>Commonwealth Care Alliance</t>
  </si>
  <si>
    <t>CCA</t>
  </si>
  <si>
    <t>Fallon Community Health Plan</t>
  </si>
  <si>
    <t>Fallon</t>
  </si>
  <si>
    <t>Harvard Pilgrim Health Care</t>
  </si>
  <si>
    <t>HPHC</t>
  </si>
  <si>
    <t>Health Plans Inc.</t>
  </si>
  <si>
    <t>HPI</t>
  </si>
  <si>
    <t>Health New England</t>
  </si>
  <si>
    <t>HNE</t>
  </si>
  <si>
    <t>AllWays</t>
  </si>
  <si>
    <t xml:space="preserve">Tufts Public Plans </t>
  </si>
  <si>
    <t>THPP</t>
  </si>
  <si>
    <t>Tufts Health Plan</t>
  </si>
  <si>
    <t>THP</t>
  </si>
  <si>
    <t>Tufts Medicare Advantage</t>
  </si>
  <si>
    <t>Tufts Med Adv</t>
  </si>
  <si>
    <t>UniCare Life and Health Insurance Company</t>
  </si>
  <si>
    <t>UniCare</t>
  </si>
  <si>
    <t>United Healthcare Insurance Company</t>
  </si>
  <si>
    <t xml:space="preserve">United </t>
  </si>
  <si>
    <t>United Medicare Advantage</t>
  </si>
  <si>
    <t>United Med Adv</t>
  </si>
  <si>
    <t>United Senior Care Options (SCO)</t>
  </si>
  <si>
    <t>United SCO</t>
  </si>
  <si>
    <t xml:space="preserve">MassHealth </t>
  </si>
  <si>
    <t>MassHealth</t>
  </si>
  <si>
    <t xml:space="preserve">AllWays Health Partners </t>
  </si>
  <si>
    <t xml:space="preserve">Final Data: Reporting Year  </t>
  </si>
  <si>
    <r>
      <rPr>
        <sz val="11"/>
        <rFont val="Calibri"/>
        <family val="2"/>
        <scheme val="minor"/>
      </rPr>
      <t>Final Data: Claims Paid Through Date</t>
    </r>
    <r>
      <rPr>
        <sz val="11"/>
        <color rgb="FFFF0000"/>
        <rFont val="Calibri"/>
        <family val="2"/>
        <scheme val="minor"/>
      </rPr>
      <t xml:space="preserve">  </t>
    </r>
  </si>
  <si>
    <t>Is the data limited only to members  for whom the payer is the primary payer?</t>
  </si>
  <si>
    <t>Table A.3: Point of Sale Rebates (ONLY COMPLETE IF YOU HAVE POINT OF SALE REBATES)</t>
  </si>
  <si>
    <t>Please explain your methodology for how you "gross up" pharmacy expenditures for point of sale rebates:</t>
  </si>
  <si>
    <t>Please confirm whether you have point of sale rebates (Y or N)</t>
  </si>
  <si>
    <t>Please confirm that gross pharmacy expenditures are "grossed up" for pharmacy rebates (including point of sale rebates) and Medicare coverage gap discounts. (Y or N)</t>
  </si>
  <si>
    <t>Please confirm that reported Prescription Drug rebate amounts include point of sale rebates (Y or N)</t>
  </si>
  <si>
    <t>If you have point of sale rebates, please specify years, populations, and plan offerings that have these point of sale rebates</t>
  </si>
  <si>
    <t>DR022</t>
  </si>
  <si>
    <t>DR023</t>
  </si>
  <si>
    <t>Member Months (Medical Benefit)</t>
  </si>
  <si>
    <t>Gross Pharmacy Expenditure Amount (Medical Benefit): Total</t>
  </si>
  <si>
    <t>Member Months (Pharmacy Benefit)</t>
  </si>
  <si>
    <t>OnSaveFlag</t>
  </si>
  <si>
    <t>iPayer</t>
  </si>
  <si>
    <t>vYear</t>
  </si>
  <si>
    <t>vPayerShortName</t>
  </si>
  <si>
    <t>vPayerOrgID</t>
  </si>
  <si>
    <t>vPayerName</t>
  </si>
  <si>
    <t>CurrentDateFormat</t>
  </si>
  <si>
    <t>vFileName</t>
  </si>
  <si>
    <t>cfAllFrontPageWorkSheet</t>
  </si>
  <si>
    <t>vContactName</t>
  </si>
  <si>
    <t>vContactEmail</t>
  </si>
  <si>
    <t>FilingTypeID</t>
  </si>
  <si>
    <t>vSubmissionYear</t>
  </si>
  <si>
    <t xml:space="preserve">Payer OrgID  </t>
  </si>
  <si>
    <t>cfFrontPageTableARequiredFields</t>
  </si>
  <si>
    <r>
      <rPr>
        <sz val="11"/>
        <rFont val="Calibri"/>
        <family val="2"/>
        <scheme val="minor"/>
      </rPr>
      <t>Payer Name</t>
    </r>
    <r>
      <rPr>
        <b/>
        <sz val="11"/>
        <color rgb="FFFF0000"/>
        <rFont val="Calibri"/>
        <family val="2"/>
        <scheme val="minor"/>
      </rPr>
      <t xml:space="preserve">   *</t>
    </r>
  </si>
  <si>
    <r>
      <rPr>
        <sz val="11"/>
        <rFont val="Calibri"/>
        <family val="2"/>
        <scheme val="minor"/>
      </rPr>
      <t>Submission Year</t>
    </r>
    <r>
      <rPr>
        <b/>
        <sz val="11"/>
        <color rgb="FFFF0000"/>
        <rFont val="Calibri"/>
        <family val="2"/>
        <scheme val="minor"/>
      </rPr>
      <t xml:space="preserve">  *</t>
    </r>
  </si>
  <si>
    <t>Data Submission: for Prescription drugs with dates of fill in 2023, 2024, and 2025.</t>
  </si>
  <si>
    <t>For prescription drugs with dates of fill in 2023,  2024, and 2025.</t>
  </si>
  <si>
    <t>DR008+DR009+DR010=DR007</t>
  </si>
  <si>
    <t>For prescription drugs with dates of fill in 2023, 2024, and 2025.</t>
  </si>
  <si>
    <t>Coverage Gap or Manufacturer Discounts (Medicare Only)</t>
  </si>
  <si>
    <t>Due Date: September 9,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</si>
</sst>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"/>
    <numFmt numFmtId="165" formatCode="&quot;$&quot;#,##0.00"/>
  </numFmts>
  <fonts count="2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i/>
      <sz val="11"/>
      <color theme="4"/>
      <name val="Calibri"/>
      <family val="2"/>
      <scheme val="minor"/>
    </font>
    <font>
      <b/>
      <sz val="9"/>
      <color indexed="81"/>
      <name val="Tahoma"/>
      <family val="2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rgb="FF00008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54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79">
    <xf numFmtId="0" fontId="0" fillId="0" borderId="0" xfId="0"/>
    <xf numFmtId="0" fontId="4" fillId="0" borderId="0" xfId="0" applyFont="1"/>
    <xf numFmtId="0" fontId="5" fillId="0" borderId="0" xfId="0" applyFont="1"/>
    <xf numFmtId="0" fontId="0" fillId="0" borderId="2" xfId="0" applyBorder="1"/>
    <xf numFmtId="0" fontId="0" fillId="0" borderId="2" xfId="1" applyFont="1" applyFill="1" applyBorder="1"/>
    <xf numFmtId="0" fontId="3" fillId="0" borderId="2" xfId="0" applyFont="1" applyBorder="1" applyAlignment="1">
      <alignment horizontal="center"/>
    </xf>
    <xf numFmtId="0" fontId="0" fillId="0" borderId="5" xfId="1" applyFont="1" applyFill="1" applyBorder="1"/>
    <xf numFmtId="0" fontId="0" fillId="0" borderId="0" xfId="1" applyFont="1" applyFill="1" applyBorder="1"/>
    <xf numFmtId="0" fontId="1" fillId="3" borderId="2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6" fillId="0" borderId="0" xfId="0" applyFont="1"/>
    <xf numFmtId="0" fontId="0" fillId="4" borderId="2" xfId="0" applyFill="1" applyBorder="1"/>
    <xf numFmtId="0" fontId="1" fillId="0" borderId="0" xfId="0" applyFont="1" applyAlignment="1">
      <alignment vertical="center" wrapText="1"/>
    </xf>
    <xf numFmtId="165" fontId="0" fillId="5" borderId="2" xfId="0" applyNumberFormat="1" applyFill="1" applyBorder="1"/>
    <xf numFmtId="0" fontId="9" fillId="0" borderId="0" xfId="0" applyFont="1"/>
    <xf numFmtId="0" fontId="0" fillId="0" borderId="2" xfId="0" applyBorder="1" applyProtection="1">
      <protection locked="0"/>
    </xf>
    <xf numFmtId="3" fontId="0" fillId="0" borderId="2" xfId="0" applyNumberFormat="1" applyBorder="1" applyProtection="1">
      <protection locked="0"/>
    </xf>
    <xf numFmtId="164" fontId="0" fillId="0" borderId="2" xfId="0" applyNumberFormat="1" applyBorder="1" applyProtection="1">
      <protection locked="0"/>
    </xf>
    <xf numFmtId="0" fontId="0" fillId="0" borderId="2" xfId="1" applyFont="1" applyFill="1" applyBorder="1" applyAlignment="1">
      <alignment wrapText="1"/>
    </xf>
    <xf numFmtId="0" fontId="0" fillId="0" borderId="5" xfId="1" applyFont="1" applyFill="1" applyBorder="1" applyAlignment="1">
      <alignment wrapText="1"/>
    </xf>
    <xf numFmtId="0" fontId="7" fillId="0" borderId="0" xfId="2"/>
    <xf numFmtId="164" fontId="0" fillId="0" borderId="0" xfId="0" applyNumberFormat="1"/>
    <xf numFmtId="0" fontId="12" fillId="6" borderId="0" xfId="0" applyFont="1" applyFill="1"/>
    <xf numFmtId="0" fontId="11" fillId="6" borderId="0" xfId="0" applyFont="1" applyFill="1"/>
    <xf numFmtId="0" fontId="3" fillId="0" borderId="2" xfId="0" applyFont="1" applyBorder="1"/>
    <xf numFmtId="0" fontId="3" fillId="0" borderId="0" xfId="0" applyFont="1"/>
    <xf numFmtId="0" fontId="14" fillId="6" borderId="0" xfId="0" applyFont="1" applyFill="1"/>
    <xf numFmtId="0" fontId="0" fillId="7" borderId="0" xfId="0" applyFill="1"/>
    <xf numFmtId="0" fontId="13" fillId="0" borderId="0" xfId="0" applyFont="1"/>
    <xf numFmtId="0" fontId="3" fillId="7" borderId="0" xfId="0" applyFont="1" applyFill="1"/>
    <xf numFmtId="0" fontId="15" fillId="7" borderId="0" xfId="0" applyFont="1" applyFill="1"/>
    <xf numFmtId="0" fontId="16" fillId="7" borderId="0" xfId="0" applyFont="1" applyFill="1"/>
    <xf numFmtId="0" fontId="3" fillId="7" borderId="0" xfId="0" applyFont="1" applyFill="1" applyAlignment="1">
      <alignment horizontal="center"/>
    </xf>
    <xf numFmtId="0" fontId="0" fillId="7" borderId="2" xfId="0" applyFill="1" applyBorder="1" applyAlignment="1" applyProtection="1">
      <alignment horizontal="center" vertical="center"/>
      <protection locked="0"/>
    </xf>
    <xf numFmtId="0" fontId="13" fillId="7" borderId="0" xfId="0" applyFont="1" applyFill="1"/>
    <xf numFmtId="0" fontId="13" fillId="7" borderId="0" xfId="0" applyFont="1" applyFill="1" applyAlignment="1">
      <alignment horizontal="center" vertical="center"/>
    </xf>
    <xf numFmtId="0" fontId="0" fillId="7" borderId="8" xfId="0" applyFill="1" applyBorder="1" applyAlignment="1">
      <alignment horizontal="left"/>
    </xf>
    <xf numFmtId="0" fontId="13" fillId="7" borderId="10" xfId="0" applyFont="1" applyFill="1" applyBorder="1"/>
    <xf numFmtId="0" fontId="0" fillId="4" borderId="9" xfId="0" applyFill="1" applyBorder="1" applyProtection="1">
      <protection locked="0"/>
    </xf>
    <xf numFmtId="14" fontId="0" fillId="4" borderId="9" xfId="0" applyNumberFormat="1" applyFill="1" applyBorder="1" applyProtection="1">
      <protection locked="0"/>
    </xf>
    <xf numFmtId="0" fontId="13" fillId="7" borderId="13" xfId="0" applyFont="1" applyFill="1" applyBorder="1"/>
    <xf numFmtId="0" fontId="0" fillId="4" borderId="14" xfId="0" applyFill="1" applyBorder="1" applyProtection="1">
      <protection locked="0"/>
    </xf>
    <xf numFmtId="0" fontId="17" fillId="7" borderId="11" xfId="0" applyFont="1" applyFill="1" applyBorder="1"/>
    <xf numFmtId="0" fontId="0" fillId="4" borderId="12" xfId="0" applyFill="1" applyBorder="1" applyProtection="1">
      <protection locked="0"/>
    </xf>
    <xf numFmtId="0" fontId="3" fillId="8" borderId="0" xfId="0" applyFont="1" applyFill="1"/>
    <xf numFmtId="0" fontId="0" fillId="0" borderId="0" xfId="0" quotePrefix="1"/>
    <xf numFmtId="0" fontId="17" fillId="7" borderId="10" xfId="0" applyFont="1" applyFill="1" applyBorder="1"/>
    <xf numFmtId="0" fontId="17" fillId="7" borderId="0" xfId="0" applyFont="1" applyFill="1"/>
    <xf numFmtId="0" fontId="0" fillId="0" borderId="0" xfId="0" applyProtection="1">
      <protection locked="0"/>
    </xf>
    <xf numFmtId="0" fontId="0" fillId="0" borderId="8" xfId="0" applyBorder="1"/>
    <xf numFmtId="0" fontId="0" fillId="0" borderId="19" xfId="0" applyBorder="1"/>
    <xf numFmtId="0" fontId="18" fillId="0" borderId="0" xfId="0" applyFont="1"/>
    <xf numFmtId="0" fontId="0" fillId="4" borderId="20" xfId="0" applyFill="1" applyBorder="1" applyProtection="1">
      <protection locked="0"/>
    </xf>
    <xf numFmtId="0" fontId="0" fillId="4" borderId="21" xfId="0" applyFill="1" applyBorder="1" applyProtection="1">
      <protection locked="0"/>
    </xf>
    <xf numFmtId="0" fontId="0" fillId="0" borderId="8" xfId="0" applyBorder="1" applyAlignment="1">
      <alignment wrapText="1"/>
    </xf>
    <xf numFmtId="0" fontId="0" fillId="0" borderId="19" xfId="0" applyBorder="1" applyAlignment="1">
      <alignment wrapText="1"/>
    </xf>
    <xf numFmtId="0" fontId="0" fillId="7" borderId="0" xfId="0" applyFill="1" applyProtection="1">
      <protection locked="0"/>
    </xf>
    <xf numFmtId="0" fontId="1" fillId="0" borderId="2" xfId="0" applyFont="1" applyBorder="1" applyAlignment="1">
      <alignment vertical="center" wrapText="1"/>
    </xf>
    <xf numFmtId="0" fontId="0" fillId="4" borderId="0" xfId="0" applyFill="1"/>
    <xf numFmtId="0" fontId="20" fillId="0" borderId="0" xfId="0" applyFont="1"/>
    <xf numFmtId="0" fontId="21" fillId="0" borderId="0" xfId="0" applyFont="1"/>
    <xf numFmtId="0" fontId="22" fillId="0" borderId="0" xfId="0" applyFont="1"/>
    <xf numFmtId="0" fontId="7" fillId="7" borderId="2" xfId="2" applyFill="1" applyBorder="1" applyAlignment="1" applyProtection="1">
      <alignment horizontal="center" vertical="center"/>
      <protection locked="0"/>
    </xf>
    <xf numFmtId="0" fontId="18" fillId="7" borderId="8" xfId="0" applyFont="1" applyFill="1" applyBorder="1" applyAlignment="1">
      <alignment horizontal="left"/>
    </xf>
    <xf numFmtId="0" fontId="18" fillId="7" borderId="10" xfId="0" applyFont="1" applyFill="1" applyBorder="1"/>
    <xf numFmtId="14" fontId="17" fillId="7" borderId="9" xfId="0" applyNumberFormat="1" applyFont="1" applyFill="1" applyBorder="1" applyProtection="1">
      <protection locked="0"/>
    </xf>
    <xf numFmtId="0" fontId="0" fillId="7" borderId="9" xfId="0" applyFill="1" applyBorder="1" applyProtection="1">
      <protection locked="0"/>
    </xf>
    <xf numFmtId="0" fontId="3" fillId="5" borderId="6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wrapText="1"/>
    </xf>
    <xf numFmtId="0" fontId="0" fillId="4" borderId="16" xfId="0" applyFill="1" applyBorder="1" applyAlignment="1">
      <alignment horizontal="center" wrapText="1"/>
    </xf>
    <xf numFmtId="0" fontId="0" fillId="4" borderId="17" xfId="0" applyFill="1" applyBorder="1" applyAlignment="1">
      <alignment horizontal="center" wrapText="1"/>
    </xf>
    <xf numFmtId="0" fontId="0" fillId="4" borderId="18" xfId="0" applyFill="1" applyBorder="1" applyAlignment="1">
      <alignment horizontal="center" wrapText="1"/>
    </xf>
    <xf numFmtId="0" fontId="1" fillId="3" borderId="3" xfId="1" applyFont="1" applyFill="1" applyBorder="1" applyAlignment="1">
      <alignment horizontal="center" vertical="center" wrapText="1"/>
    </xf>
    <xf numFmtId="0" fontId="1" fillId="3" borderId="4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4" xfId="1" applyFont="1" applyFill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te" xfId="1" builtinId="10"/>
  </cellStyles>
  <dxfs count="9"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color rgb="FFFF0000"/>
      </font>
    </dxf>
    <dxf>
      <font>
        <color rgb="FFFF0000"/>
      </font>
    </dxf>
    <dxf>
      <font>
        <color theme="0"/>
      </font>
    </dxf>
    <dxf>
      <font>
        <color theme="0"/>
      </font>
    </dxf>
    <dxf>
      <font>
        <b val="0"/>
        <i val="0"/>
        <color theme="0"/>
      </font>
    </dxf>
    <dxf>
      <font>
        <color theme="0"/>
      </font>
    </dxf>
    <dxf>
      <font>
        <b val="0"/>
        <i val="0"/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723900</xdr:colOff>
          <xdr:row>4</xdr:row>
          <xdr:rowOff>57150</xdr:rowOff>
        </xdr:from>
        <xdr:to>
          <xdr:col>4</xdr:col>
          <xdr:colOff>514350</xdr:colOff>
          <xdr:row>6</xdr:row>
          <xdr:rowOff>171450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000080"/>
                  </a:solidFill>
                  <a:latin typeface="Calibri"/>
                  <a:ea typeface="Calibri"/>
                  <a:cs typeface="Calibri"/>
                </a:rPr>
                <a:t>Save and Name Submission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hiamass.gov/prescription-drug-rebate-data-submission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10"/>
  <sheetViews>
    <sheetView tabSelected="1" workbookViewId="0">
      <selection activeCell="A16" sqref="A16"/>
    </sheetView>
  </sheetViews>
  <sheetFormatPr defaultRowHeight="15" x14ac:dyDescent="0.25"/>
  <cols>
    <col min="1" max="1" width="24.7109375" customWidth="1"/>
    <col min="2" max="2" width="69.140625" customWidth="1"/>
  </cols>
  <sheetData>
    <row r="1" spans="1:2" ht="18.75" x14ac:dyDescent="0.3">
      <c r="A1" s="23" t="s">
        <v>67</v>
      </c>
      <c r="B1" s="22"/>
    </row>
    <row r="2" spans="1:2" ht="18.75" x14ac:dyDescent="0.3">
      <c r="A2" s="22" t="s">
        <v>161</v>
      </c>
      <c r="B2" s="22"/>
    </row>
    <row r="3" spans="1:2" x14ac:dyDescent="0.25">
      <c r="A3" s="14" t="s">
        <v>166</v>
      </c>
    </row>
    <row r="4" spans="1:2" x14ac:dyDescent="0.25">
      <c r="A4" s="20" t="s">
        <v>66</v>
      </c>
    </row>
    <row r="6" spans="1:2" x14ac:dyDescent="0.25">
      <c r="A6" s="25" t="s">
        <v>68</v>
      </c>
    </row>
    <row r="7" spans="1:2" x14ac:dyDescent="0.25">
      <c r="A7" s="24" t="s">
        <v>69</v>
      </c>
      <c r="B7" s="24" t="s">
        <v>70</v>
      </c>
    </row>
    <row r="8" spans="1:2" x14ac:dyDescent="0.25">
      <c r="A8" s="3" t="s">
        <v>71</v>
      </c>
      <c r="B8" s="3" t="s">
        <v>72</v>
      </c>
    </row>
    <row r="9" spans="1:2" x14ac:dyDescent="0.25">
      <c r="A9" s="3" t="s">
        <v>73</v>
      </c>
      <c r="B9" s="3" t="s">
        <v>75</v>
      </c>
    </row>
    <row r="10" spans="1:2" x14ac:dyDescent="0.25">
      <c r="A10" s="3" t="s">
        <v>74</v>
      </c>
      <c r="B10" s="3" t="s">
        <v>76</v>
      </c>
    </row>
  </sheetData>
  <sheetProtection algorithmName="SHA-512" hashValue="sh5xq0BxfWOIUP3x0SXp2I404j4bEc/duGOe7CnAJfTKnoGN6yV4haq9Y0LaD5EorgDPYcoSlkssQmNN5USqhw==" saltValue="wRc9MLQ/Q8UZmPj5qEiFjA==" spinCount="100000" sheet="1" objects="1" scenarios="1"/>
  <hyperlinks>
    <hyperlink ref="A4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V59"/>
  <sheetViews>
    <sheetView showGridLines="0" zoomScaleNormal="100" workbookViewId="0">
      <selection activeCell="D12" sqref="D12"/>
    </sheetView>
  </sheetViews>
  <sheetFormatPr defaultRowHeight="15" x14ac:dyDescent="0.25"/>
  <cols>
    <col min="1" max="1" width="19" customWidth="1"/>
    <col min="2" max="2" width="89.5703125" customWidth="1"/>
    <col min="3" max="4" width="35.140625" customWidth="1"/>
  </cols>
  <sheetData>
    <row r="1" spans="1:4" ht="18.75" x14ac:dyDescent="0.3">
      <c r="A1" s="23" t="s">
        <v>67</v>
      </c>
      <c r="B1" s="26"/>
      <c r="C1" s="27"/>
    </row>
    <row r="2" spans="1:4" ht="18.75" x14ac:dyDescent="0.3">
      <c r="A2" s="22" t="s">
        <v>77</v>
      </c>
      <c r="B2" s="26"/>
      <c r="C2" s="27"/>
    </row>
    <row r="3" spans="1:4" x14ac:dyDescent="0.25">
      <c r="A3" s="28"/>
      <c r="B3" s="27"/>
      <c r="C3" s="27"/>
    </row>
    <row r="4" spans="1:4" x14ac:dyDescent="0.25">
      <c r="A4" s="27"/>
      <c r="B4" s="27"/>
      <c r="C4" s="27"/>
    </row>
    <row r="5" spans="1:4" x14ac:dyDescent="0.25">
      <c r="A5" s="29"/>
      <c r="B5" s="30" t="s">
        <v>78</v>
      </c>
      <c r="C5" s="31"/>
    </row>
    <row r="6" spans="1:4" x14ac:dyDescent="0.25">
      <c r="A6" s="32" t="s">
        <v>79</v>
      </c>
      <c r="B6" s="33"/>
      <c r="C6" s="34" t="s">
        <v>80</v>
      </c>
    </row>
    <row r="7" spans="1:4" x14ac:dyDescent="0.25">
      <c r="A7" s="32" t="s">
        <v>81</v>
      </c>
      <c r="B7" s="62"/>
      <c r="C7" s="28" t="s">
        <v>80</v>
      </c>
    </row>
    <row r="8" spans="1:4" ht="15.75" thickBot="1" x14ac:dyDescent="0.3">
      <c r="A8" s="32"/>
      <c r="B8" s="35"/>
      <c r="C8" s="34"/>
    </row>
    <row r="9" spans="1:4" x14ac:dyDescent="0.25">
      <c r="A9" s="27"/>
      <c r="B9" s="67" t="s">
        <v>82</v>
      </c>
      <c r="C9" s="68"/>
      <c r="D9" s="34" t="s">
        <v>80</v>
      </c>
    </row>
    <row r="10" spans="1:4" x14ac:dyDescent="0.25">
      <c r="A10" s="27"/>
      <c r="B10" s="63" t="s">
        <v>159</v>
      </c>
      <c r="C10" s="65"/>
      <c r="D10" s="28"/>
    </row>
    <row r="11" spans="1:4" x14ac:dyDescent="0.25">
      <c r="A11" s="27"/>
      <c r="B11" s="36" t="s">
        <v>157</v>
      </c>
      <c r="C11" s="66"/>
    </row>
    <row r="12" spans="1:4" x14ac:dyDescent="0.25">
      <c r="A12" s="27"/>
      <c r="B12" s="64" t="s">
        <v>160</v>
      </c>
      <c r="C12" s="38"/>
      <c r="D12" s="28"/>
    </row>
    <row r="13" spans="1:4" x14ac:dyDescent="0.25">
      <c r="A13" s="27"/>
      <c r="B13" s="46" t="s">
        <v>130</v>
      </c>
      <c r="C13" s="38"/>
    </row>
    <row r="14" spans="1:4" x14ac:dyDescent="0.25">
      <c r="A14" s="27"/>
      <c r="B14" s="37" t="s">
        <v>131</v>
      </c>
      <c r="C14" s="39"/>
    </row>
    <row r="15" spans="1:4" ht="15.75" thickBot="1" x14ac:dyDescent="0.3">
      <c r="A15" s="27"/>
      <c r="B15" s="27"/>
      <c r="C15" s="27"/>
    </row>
    <row r="16" spans="1:4" x14ac:dyDescent="0.25">
      <c r="A16" s="27"/>
      <c r="B16" s="69" t="s">
        <v>83</v>
      </c>
      <c r="C16" s="70"/>
    </row>
    <row r="17" spans="1:22" x14ac:dyDescent="0.25">
      <c r="A17" s="27"/>
      <c r="B17" s="46" t="s">
        <v>132</v>
      </c>
      <c r="C17" s="38"/>
    </row>
    <row r="18" spans="1:22" x14ac:dyDescent="0.25">
      <c r="A18" s="27"/>
      <c r="B18" s="49" t="s">
        <v>135</v>
      </c>
      <c r="C18" s="41"/>
    </row>
    <row r="19" spans="1:22" x14ac:dyDescent="0.25">
      <c r="A19" s="27"/>
      <c r="B19" s="40" t="s">
        <v>84</v>
      </c>
      <c r="C19" s="4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</row>
    <row r="20" spans="1:22" ht="15.75" thickBot="1" x14ac:dyDescent="0.3">
      <c r="A20" s="27"/>
      <c r="B20" s="42" t="s">
        <v>85</v>
      </c>
      <c r="C20" s="43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</row>
    <row r="21" spans="1:22" x14ac:dyDescent="0.25">
      <c r="A21" s="27"/>
      <c r="B21" s="47"/>
      <c r="C21" s="56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</row>
    <row r="22" spans="1:22" ht="15.75" thickBot="1" x14ac:dyDescent="0.3">
      <c r="A22" s="27"/>
      <c r="B22" s="47"/>
      <c r="C22" s="48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</row>
    <row r="23" spans="1:22" x14ac:dyDescent="0.25">
      <c r="B23" s="67" t="s">
        <v>133</v>
      </c>
      <c r="C23" s="68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</row>
    <row r="24" spans="1:22" x14ac:dyDescent="0.25">
      <c r="B24" s="49" t="s">
        <v>138</v>
      </c>
      <c r="C24" s="50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</row>
    <row r="25" spans="1:22" x14ac:dyDescent="0.25">
      <c r="B25" s="71"/>
      <c r="C25" s="72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</row>
    <row r="26" spans="1:22" x14ac:dyDescent="0.25">
      <c r="B26" s="71"/>
      <c r="C26" s="72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</row>
    <row r="27" spans="1:22" x14ac:dyDescent="0.25">
      <c r="B27" s="71"/>
      <c r="C27" s="72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</row>
    <row r="28" spans="1:22" x14ac:dyDescent="0.25">
      <c r="B28" s="71"/>
      <c r="C28" s="72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</row>
    <row r="29" spans="1:22" x14ac:dyDescent="0.25">
      <c r="B29" s="71"/>
      <c r="C29" s="72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</row>
    <row r="30" spans="1:22" x14ac:dyDescent="0.25">
      <c r="B30" s="71"/>
      <c r="C30" s="72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</row>
    <row r="31" spans="1:22" x14ac:dyDescent="0.25">
      <c r="B31" s="71"/>
      <c r="C31" s="72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</row>
    <row r="32" spans="1:22" x14ac:dyDescent="0.25">
      <c r="B32" s="71"/>
      <c r="C32" s="72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</row>
    <row r="33" spans="2:22" x14ac:dyDescent="0.25">
      <c r="B33" s="71"/>
      <c r="C33" s="72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</row>
    <row r="34" spans="2:22" x14ac:dyDescent="0.25">
      <c r="B34" s="71"/>
      <c r="C34" s="72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</row>
    <row r="35" spans="2:22" x14ac:dyDescent="0.25">
      <c r="B35" s="71"/>
      <c r="C35" s="72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</row>
    <row r="36" spans="2:22" x14ac:dyDescent="0.25">
      <c r="B36" s="71"/>
      <c r="C36" s="72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</row>
    <row r="37" spans="2:22" x14ac:dyDescent="0.25">
      <c r="B37" s="71"/>
      <c r="C37" s="72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</row>
    <row r="38" spans="2:22" x14ac:dyDescent="0.25">
      <c r="B38" s="71"/>
      <c r="C38" s="72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</row>
    <row r="39" spans="2:22" ht="15.75" thickBot="1" x14ac:dyDescent="0.3">
      <c r="B39" s="73"/>
      <c r="C39" s="74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</row>
    <row r="40" spans="2:22" x14ac:dyDescent="0.25">
      <c r="B40" s="49" t="s">
        <v>137</v>
      </c>
      <c r="C40" s="50"/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</row>
    <row r="41" spans="2:22" x14ac:dyDescent="0.25">
      <c r="B41" s="52"/>
      <c r="C41" s="53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</row>
    <row r="42" spans="2:22" ht="30" x14ac:dyDescent="0.25">
      <c r="B42" s="54" t="s">
        <v>136</v>
      </c>
      <c r="C42" s="55"/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</row>
    <row r="43" spans="2:22" x14ac:dyDescent="0.25">
      <c r="B43" s="52"/>
      <c r="C43" s="53"/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</row>
    <row r="44" spans="2:22" x14ac:dyDescent="0.25">
      <c r="B44" s="49" t="s">
        <v>134</v>
      </c>
      <c r="C44" s="50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</row>
    <row r="45" spans="2:22" x14ac:dyDescent="0.25">
      <c r="B45" s="71"/>
      <c r="C45" s="72"/>
    </row>
    <row r="46" spans="2:22" x14ac:dyDescent="0.25">
      <c r="B46" s="71"/>
      <c r="C46" s="72"/>
    </row>
    <row r="47" spans="2:22" x14ac:dyDescent="0.25">
      <c r="B47" s="71"/>
      <c r="C47" s="72"/>
    </row>
    <row r="48" spans="2:22" x14ac:dyDescent="0.25">
      <c r="B48" s="71"/>
      <c r="C48" s="72"/>
    </row>
    <row r="49" spans="2:3" x14ac:dyDescent="0.25">
      <c r="B49" s="71"/>
      <c r="C49" s="72"/>
    </row>
    <row r="50" spans="2:3" x14ac:dyDescent="0.25">
      <c r="B50" s="71"/>
      <c r="C50" s="72"/>
    </row>
    <row r="51" spans="2:3" x14ac:dyDescent="0.25">
      <c r="B51" s="71"/>
      <c r="C51" s="72"/>
    </row>
    <row r="52" spans="2:3" x14ac:dyDescent="0.25">
      <c r="B52" s="71"/>
      <c r="C52" s="72"/>
    </row>
    <row r="53" spans="2:3" x14ac:dyDescent="0.25">
      <c r="B53" s="71"/>
      <c r="C53" s="72"/>
    </row>
    <row r="54" spans="2:3" x14ac:dyDescent="0.25">
      <c r="B54" s="71"/>
      <c r="C54" s="72"/>
    </row>
    <row r="55" spans="2:3" x14ac:dyDescent="0.25">
      <c r="B55" s="71"/>
      <c r="C55" s="72"/>
    </row>
    <row r="56" spans="2:3" x14ac:dyDescent="0.25">
      <c r="B56" s="71"/>
      <c r="C56" s="72"/>
    </row>
    <row r="57" spans="2:3" x14ac:dyDescent="0.25">
      <c r="B57" s="71"/>
      <c r="C57" s="72"/>
    </row>
    <row r="58" spans="2:3" x14ac:dyDescent="0.25">
      <c r="B58" s="71"/>
      <c r="C58" s="72"/>
    </row>
    <row r="59" spans="2:3" ht="15.75" thickBot="1" x14ac:dyDescent="0.3">
      <c r="B59" s="73"/>
      <c r="C59" s="74"/>
    </row>
  </sheetData>
  <sheetProtection algorithmName="SHA-512" hashValue="FjNsuARrH5B6I4ESdkAByzKBAwAKEyT3WQZD/fT61MRbGoWMIwR9wKByRLUoUztzwYPOFF7MLn+pfYH19a1IGA==" saltValue="Zg8VISPrCGq+ow5IF4BYlw==" spinCount="100000" sheet="1" objects="1" scenarios="1"/>
  <mergeCells count="5">
    <mergeCell ref="B9:C9"/>
    <mergeCell ref="B16:C16"/>
    <mergeCell ref="B23:C23"/>
    <mergeCell ref="B45:C59"/>
    <mergeCell ref="B25:C39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SaveButton">
                <anchor moveWithCells="1" sizeWithCells="1">
                  <from>
                    <xdr:col>3</xdr:col>
                    <xdr:colOff>723900</xdr:colOff>
                    <xdr:row>4</xdr:row>
                    <xdr:rowOff>57150</xdr:rowOff>
                  </from>
                  <to>
                    <xdr:col>4</xdr:col>
                    <xdr:colOff>514350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2" stopIfTrue="1" id="{7B8FA3DA-B201-4E93-886D-7056452DB856}">
            <xm:f>'System Data'!$A$14</xm:f>
            <x14:dxf>
              <font>
                <b val="0"/>
                <i val="0"/>
                <color theme="0"/>
              </font>
            </x14:dxf>
          </x14:cfRule>
          <xm:sqref>C6</xm:sqref>
        </x14:conditionalFormatting>
        <x14:conditionalFormatting xmlns:xm="http://schemas.microsoft.com/office/excel/2006/main">
          <x14:cfRule type="expression" priority="31" stopIfTrue="1" id="{C5637636-0BD0-4C9F-8A67-87AC99E73FA3}">
            <xm:f>'System Data'!$A$15</xm:f>
            <x14:dxf>
              <font>
                <color theme="0"/>
              </font>
            </x14:dxf>
          </x14:cfRule>
          <xm:sqref>C7</xm:sqref>
        </x14:conditionalFormatting>
        <x14:conditionalFormatting xmlns:xm="http://schemas.microsoft.com/office/excel/2006/main">
          <x14:cfRule type="expression" priority="5" stopIfTrue="1" id="{7EE02C9F-BCFC-47FF-8BEB-F47D5724A91E}">
            <xm:f>'System Data'!$A$16</xm:f>
            <x14:dxf>
              <font>
                <b val="0"/>
                <i val="0"/>
                <color theme="0"/>
              </font>
            </x14:dxf>
          </x14:cfRule>
          <xm:sqref>D9</xm:sqref>
        </x14:conditionalFormatting>
        <x14:conditionalFormatting xmlns:xm="http://schemas.microsoft.com/office/excel/2006/main">
          <x14:cfRule type="expression" priority="2" id="{8D2895C1-1BA9-42AC-908D-FE567F4AD1F6}">
            <xm:f>'System Data'!$A$17</xm:f>
            <x14:dxf>
              <font>
                <color theme="0"/>
              </font>
            </x14:dxf>
          </x14:cfRule>
          <xm:sqref>B10</xm:sqref>
        </x14:conditionalFormatting>
        <x14:conditionalFormatting xmlns:xm="http://schemas.microsoft.com/office/excel/2006/main">
          <x14:cfRule type="expression" priority="1" id="{5D8EFC70-0F0E-4837-865E-494F3F14D35E}">
            <xm:f>'System Data'!$A$19</xm:f>
            <x14:dxf>
              <font>
                <color theme="0"/>
              </font>
            </x14:dxf>
          </x14:cfRule>
          <xm:sqref>B12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'Payer Names'!$B$2:$B$22</xm:f>
          </x14:formula1>
          <xm:sqref>C10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34"/>
  <sheetViews>
    <sheetView showGridLines="0" zoomScale="90" zoomScaleNormal="90" workbookViewId="0">
      <pane ySplit="6" topLeftCell="A19" activePane="bottomLeft" state="frozen"/>
      <selection activeCell="A2" sqref="A2"/>
      <selection pane="bottomLeft" activeCell="E29" sqref="E29"/>
    </sheetView>
  </sheetViews>
  <sheetFormatPr defaultRowHeight="15" x14ac:dyDescent="0.25"/>
  <cols>
    <col min="1" max="1" width="8.28515625" customWidth="1"/>
    <col min="2" max="2" width="12.28515625" customWidth="1"/>
    <col min="3" max="3" width="23.28515625" customWidth="1"/>
    <col min="4" max="4" width="12.28515625" customWidth="1"/>
    <col min="5" max="5" width="23.28515625" customWidth="1"/>
    <col min="6" max="15" width="15.7109375" customWidth="1"/>
    <col min="16" max="16" width="26.28515625" customWidth="1"/>
    <col min="17" max="17" width="21" customWidth="1"/>
    <col min="18" max="18" width="15.7109375" customWidth="1"/>
    <col min="19" max="19" width="15.5703125" customWidth="1"/>
    <col min="20" max="20" width="22.7109375" customWidth="1"/>
    <col min="21" max="21" width="27" bestFit="1" customWidth="1"/>
    <col min="22" max="22" width="17.85546875" style="48" customWidth="1"/>
    <col min="23" max="23" width="19.7109375" style="48" customWidth="1"/>
  </cols>
  <sheetData>
    <row r="1" spans="1:23" ht="18.75" x14ac:dyDescent="0.3">
      <c r="A1" s="1" t="s">
        <v>48</v>
      </c>
      <c r="V1"/>
      <c r="W1"/>
    </row>
    <row r="2" spans="1:23" x14ac:dyDescent="0.25">
      <c r="A2" s="2" t="s">
        <v>162</v>
      </c>
      <c r="V2"/>
      <c r="W2"/>
    </row>
    <row r="3" spans="1:23" x14ac:dyDescent="0.25">
      <c r="A3" s="2"/>
      <c r="V3"/>
      <c r="W3"/>
    </row>
    <row r="4" spans="1:23" x14ac:dyDescent="0.2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 t="s">
        <v>16</v>
      </c>
      <c r="N4" s="5" t="s">
        <v>17</v>
      </c>
      <c r="O4" s="5" t="s">
        <v>21</v>
      </c>
      <c r="P4" s="5" t="s">
        <v>22</v>
      </c>
      <c r="Q4" s="5" t="s">
        <v>23</v>
      </c>
      <c r="R4" s="5" t="s">
        <v>34</v>
      </c>
      <c r="S4" s="5" t="s">
        <v>52</v>
      </c>
      <c r="T4" s="5" t="s">
        <v>53</v>
      </c>
      <c r="U4" s="5" t="s">
        <v>54</v>
      </c>
      <c r="V4" s="5" t="s">
        <v>139</v>
      </c>
      <c r="W4" s="5" t="s">
        <v>140</v>
      </c>
    </row>
    <row r="5" spans="1:23" ht="104.65" customHeight="1" x14ac:dyDescent="0.25">
      <c r="A5" s="8" t="s">
        <v>24</v>
      </c>
      <c r="B5" s="8" t="s">
        <v>0</v>
      </c>
      <c r="C5" s="8" t="s">
        <v>27</v>
      </c>
      <c r="D5" s="8" t="s">
        <v>25</v>
      </c>
      <c r="E5" s="8" t="s">
        <v>28</v>
      </c>
      <c r="F5" s="8" t="s">
        <v>143</v>
      </c>
      <c r="G5" s="8" t="s">
        <v>55</v>
      </c>
      <c r="H5" s="8" t="s">
        <v>56</v>
      </c>
      <c r="I5" s="8" t="s">
        <v>57</v>
      </c>
      <c r="J5" s="8" t="s">
        <v>58</v>
      </c>
      <c r="K5" s="8" t="s">
        <v>59</v>
      </c>
      <c r="L5" s="8" t="s">
        <v>31</v>
      </c>
      <c r="M5" s="8" t="s">
        <v>32</v>
      </c>
      <c r="N5" s="8" t="s">
        <v>33</v>
      </c>
      <c r="O5" s="9" t="s">
        <v>165</v>
      </c>
      <c r="P5" s="9" t="s">
        <v>63</v>
      </c>
      <c r="Q5" s="9" t="s">
        <v>62</v>
      </c>
      <c r="R5" s="9" t="s">
        <v>15</v>
      </c>
      <c r="S5" s="8" t="s">
        <v>50</v>
      </c>
      <c r="T5" s="8" t="s">
        <v>26</v>
      </c>
      <c r="U5" s="8" t="s">
        <v>51</v>
      </c>
      <c r="V5" s="8" t="s">
        <v>141</v>
      </c>
      <c r="W5" s="8" t="s">
        <v>142</v>
      </c>
    </row>
    <row r="6" spans="1:23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 t="s">
        <v>60</v>
      </c>
      <c r="Q6" s="11" t="s">
        <v>61</v>
      </c>
      <c r="R6" s="11" t="s">
        <v>47</v>
      </c>
      <c r="S6" s="11"/>
      <c r="T6" s="11"/>
      <c r="U6" s="11" t="s">
        <v>163</v>
      </c>
      <c r="V6" s="58"/>
      <c r="W6" s="58"/>
    </row>
    <row r="7" spans="1:23" x14ac:dyDescent="0.25">
      <c r="A7" s="15"/>
      <c r="B7" s="15"/>
      <c r="C7" s="15"/>
      <c r="D7" s="15"/>
      <c r="E7" s="15"/>
      <c r="F7" s="16"/>
      <c r="G7" s="17"/>
      <c r="H7" s="17"/>
      <c r="I7" s="17"/>
      <c r="J7" s="17"/>
      <c r="K7" s="17"/>
      <c r="L7" s="17"/>
      <c r="M7" s="17"/>
      <c r="N7" s="17"/>
      <c r="O7" s="17"/>
      <c r="P7" s="13">
        <f>G7-K7-O7</f>
        <v>0</v>
      </c>
      <c r="Q7" s="13" t="str">
        <f>IFERROR(P7/F7, "")</f>
        <v/>
      </c>
      <c r="R7" s="13" t="str">
        <f>IFERROR($K7/$F7, "")</f>
        <v/>
      </c>
      <c r="S7" s="15"/>
      <c r="T7" s="15"/>
      <c r="U7" s="13" t="str">
        <f>IF(ISBLANK(G7),"",IFERROR(IF(ABS(SUM(H7:J7)-G7)&gt;100,"Fail","Pass"),""))</f>
        <v/>
      </c>
      <c r="V7" s="15"/>
      <c r="W7" s="15"/>
    </row>
    <row r="8" spans="1:23" x14ac:dyDescent="0.25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3">
        <f t="shared" ref="P8:P28" si="0">G8-K8-O8</f>
        <v>0</v>
      </c>
      <c r="Q8" s="13" t="str">
        <f t="shared" ref="Q8:Q28" si="1">IFERROR(P8/F8, "")</f>
        <v/>
      </c>
      <c r="R8" s="13" t="str">
        <f t="shared" ref="R8:R28" si="2">IFERROR($K8/$F8, "")</f>
        <v/>
      </c>
      <c r="S8" s="15"/>
      <c r="T8" s="15"/>
      <c r="U8" s="13" t="str">
        <f t="shared" ref="U8:U28" si="3">IF(ISBLANK(G8),"",IFERROR(IF(ABS(SUM(H8:J8)-G8)&gt;100,"Fail","Pass"),""))</f>
        <v/>
      </c>
      <c r="V8" s="15"/>
      <c r="W8" s="15"/>
    </row>
    <row r="9" spans="1:23" x14ac:dyDescent="0.25">
      <c r="A9" s="15"/>
      <c r="B9" s="15"/>
      <c r="C9" s="15"/>
      <c r="D9" s="15"/>
      <c r="E9" s="15"/>
      <c r="F9" s="16"/>
      <c r="G9" s="17"/>
      <c r="H9" s="17"/>
      <c r="I9" s="17"/>
      <c r="J9" s="17"/>
      <c r="K9" s="17"/>
      <c r="L9" s="17"/>
      <c r="M9" s="17"/>
      <c r="N9" s="17"/>
      <c r="O9" s="17"/>
      <c r="P9" s="13">
        <f t="shared" si="0"/>
        <v>0</v>
      </c>
      <c r="Q9" s="13" t="str">
        <f t="shared" si="1"/>
        <v/>
      </c>
      <c r="R9" s="13" t="str">
        <f t="shared" si="2"/>
        <v/>
      </c>
      <c r="S9" s="15"/>
      <c r="T9" s="15"/>
      <c r="U9" s="13" t="str">
        <f t="shared" si="3"/>
        <v/>
      </c>
      <c r="V9" s="15"/>
      <c r="W9" s="15"/>
    </row>
    <row r="10" spans="1:23" x14ac:dyDescent="0.25">
      <c r="A10" s="15"/>
      <c r="B10" s="15"/>
      <c r="C10" s="15"/>
      <c r="D10" s="15"/>
      <c r="E10" s="15"/>
      <c r="F10" s="16"/>
      <c r="G10" s="17"/>
      <c r="H10" s="17"/>
      <c r="I10" s="17"/>
      <c r="J10" s="17"/>
      <c r="K10" s="17"/>
      <c r="L10" s="17"/>
      <c r="M10" s="17"/>
      <c r="N10" s="17"/>
      <c r="O10" s="17"/>
      <c r="P10" s="13">
        <f t="shared" si="0"/>
        <v>0</v>
      </c>
      <c r="Q10" s="13" t="str">
        <f t="shared" si="1"/>
        <v/>
      </c>
      <c r="R10" s="13" t="str">
        <f t="shared" si="2"/>
        <v/>
      </c>
      <c r="S10" s="15"/>
      <c r="T10" s="15"/>
      <c r="U10" s="13" t="str">
        <f t="shared" si="3"/>
        <v/>
      </c>
      <c r="V10" s="15"/>
      <c r="W10" s="15"/>
    </row>
    <row r="11" spans="1:23" x14ac:dyDescent="0.25">
      <c r="A11" s="15"/>
      <c r="B11" s="15"/>
      <c r="C11" s="15"/>
      <c r="D11" s="15"/>
      <c r="E11" s="15"/>
      <c r="F11" s="16"/>
      <c r="G11" s="17"/>
      <c r="H11" s="17"/>
      <c r="I11" s="17"/>
      <c r="J11" s="17"/>
      <c r="K11" s="17"/>
      <c r="L11" s="17"/>
      <c r="M11" s="17"/>
      <c r="N11" s="17"/>
      <c r="O11" s="17"/>
      <c r="P11" s="13">
        <f t="shared" si="0"/>
        <v>0</v>
      </c>
      <c r="Q11" s="13" t="str">
        <f t="shared" si="1"/>
        <v/>
      </c>
      <c r="R11" s="13" t="str">
        <f t="shared" si="2"/>
        <v/>
      </c>
      <c r="S11" s="15"/>
      <c r="T11" s="15"/>
      <c r="U11" s="13" t="str">
        <f t="shared" si="3"/>
        <v/>
      </c>
      <c r="V11" s="15"/>
      <c r="W11" s="15"/>
    </row>
    <row r="12" spans="1:23" x14ac:dyDescent="0.25">
      <c r="A12" s="15"/>
      <c r="B12" s="15"/>
      <c r="C12" s="15"/>
      <c r="D12" s="15"/>
      <c r="E12" s="15"/>
      <c r="F12" s="16"/>
      <c r="G12" s="17"/>
      <c r="H12" s="17"/>
      <c r="I12" s="17"/>
      <c r="J12" s="17"/>
      <c r="K12" s="17"/>
      <c r="L12" s="17"/>
      <c r="M12" s="17"/>
      <c r="N12" s="17"/>
      <c r="O12" s="17"/>
      <c r="P12" s="13">
        <f t="shared" si="0"/>
        <v>0</v>
      </c>
      <c r="Q12" s="13" t="str">
        <f t="shared" si="1"/>
        <v/>
      </c>
      <c r="R12" s="13" t="str">
        <f t="shared" si="2"/>
        <v/>
      </c>
      <c r="S12" s="15"/>
      <c r="T12" s="15"/>
      <c r="U12" s="13" t="str">
        <f t="shared" si="3"/>
        <v/>
      </c>
      <c r="V12" s="15"/>
      <c r="W12" s="15"/>
    </row>
    <row r="13" spans="1:23" x14ac:dyDescent="0.25">
      <c r="A13" s="15"/>
      <c r="B13" s="15"/>
      <c r="C13" s="15"/>
      <c r="D13" s="15"/>
      <c r="E13" s="15"/>
      <c r="F13" s="16"/>
      <c r="G13" s="17"/>
      <c r="H13" s="17"/>
      <c r="I13" s="17"/>
      <c r="J13" s="17"/>
      <c r="K13" s="17"/>
      <c r="L13" s="17"/>
      <c r="M13" s="17"/>
      <c r="N13" s="17"/>
      <c r="O13" s="17"/>
      <c r="P13" s="13">
        <f t="shared" si="0"/>
        <v>0</v>
      </c>
      <c r="Q13" s="13" t="str">
        <f>IFERROR(P13/F13, "")</f>
        <v/>
      </c>
      <c r="R13" s="13" t="str">
        <f t="shared" si="2"/>
        <v/>
      </c>
      <c r="S13" s="15"/>
      <c r="T13" s="15"/>
      <c r="U13" s="13" t="str">
        <f t="shared" si="3"/>
        <v/>
      </c>
      <c r="V13" s="15"/>
      <c r="W13" s="15"/>
    </row>
    <row r="14" spans="1:23" x14ac:dyDescent="0.25">
      <c r="A14" s="15"/>
      <c r="B14" s="15"/>
      <c r="C14" s="15"/>
      <c r="D14" s="15"/>
      <c r="E14" s="15"/>
      <c r="F14" s="16"/>
      <c r="G14" s="17"/>
      <c r="H14" s="17"/>
      <c r="I14" s="17"/>
      <c r="J14" s="17"/>
      <c r="K14" s="17"/>
      <c r="L14" s="17"/>
      <c r="M14" s="17"/>
      <c r="N14" s="17"/>
      <c r="O14" s="17"/>
      <c r="P14" s="13">
        <f t="shared" si="0"/>
        <v>0</v>
      </c>
      <c r="Q14" s="13" t="str">
        <f t="shared" si="1"/>
        <v/>
      </c>
      <c r="R14" s="13" t="str">
        <f t="shared" si="2"/>
        <v/>
      </c>
      <c r="S14" s="15"/>
      <c r="T14" s="15"/>
      <c r="U14" s="13" t="str">
        <f t="shared" si="3"/>
        <v/>
      </c>
      <c r="V14" s="15"/>
      <c r="W14" s="15"/>
    </row>
    <row r="15" spans="1:23" x14ac:dyDescent="0.25">
      <c r="A15" s="15"/>
      <c r="B15" s="15"/>
      <c r="C15" s="15"/>
      <c r="D15" s="15"/>
      <c r="E15" s="15"/>
      <c r="F15" s="16"/>
      <c r="G15" s="17"/>
      <c r="H15" s="17"/>
      <c r="I15" s="17"/>
      <c r="J15" s="17"/>
      <c r="K15" s="17"/>
      <c r="L15" s="17"/>
      <c r="M15" s="17"/>
      <c r="N15" s="17"/>
      <c r="O15" s="17"/>
      <c r="P15" s="13">
        <f t="shared" si="0"/>
        <v>0</v>
      </c>
      <c r="Q15" s="13" t="str">
        <f t="shared" si="1"/>
        <v/>
      </c>
      <c r="R15" s="13" t="str">
        <f t="shared" si="2"/>
        <v/>
      </c>
      <c r="S15" s="15"/>
      <c r="T15" s="15"/>
      <c r="U15" s="13" t="str">
        <f t="shared" si="3"/>
        <v/>
      </c>
      <c r="V15" s="15"/>
      <c r="W15" s="15"/>
    </row>
    <row r="16" spans="1:23" x14ac:dyDescent="0.25">
      <c r="A16" s="15"/>
      <c r="B16" s="15"/>
      <c r="C16" s="15"/>
      <c r="D16" s="15"/>
      <c r="E16" s="15"/>
      <c r="F16" s="16"/>
      <c r="G16" s="17"/>
      <c r="H16" s="17"/>
      <c r="I16" s="17"/>
      <c r="J16" s="17"/>
      <c r="K16" s="17"/>
      <c r="L16" s="17"/>
      <c r="M16" s="17"/>
      <c r="N16" s="17"/>
      <c r="O16" s="17"/>
      <c r="P16" s="13">
        <f t="shared" si="0"/>
        <v>0</v>
      </c>
      <c r="Q16" s="13" t="str">
        <f t="shared" si="1"/>
        <v/>
      </c>
      <c r="R16" s="13" t="str">
        <f t="shared" si="2"/>
        <v/>
      </c>
      <c r="S16" s="15"/>
      <c r="T16" s="15"/>
      <c r="U16" s="13" t="str">
        <f t="shared" si="3"/>
        <v/>
      </c>
      <c r="V16" s="15"/>
      <c r="W16" s="15"/>
    </row>
    <row r="17" spans="1:23" x14ac:dyDescent="0.25">
      <c r="A17" s="15"/>
      <c r="B17" s="15"/>
      <c r="C17" s="15"/>
      <c r="D17" s="15"/>
      <c r="E17" s="15"/>
      <c r="F17" s="16"/>
      <c r="G17" s="17"/>
      <c r="H17" s="17"/>
      <c r="I17" s="17"/>
      <c r="J17" s="17"/>
      <c r="K17" s="17"/>
      <c r="L17" s="17"/>
      <c r="M17" s="17"/>
      <c r="N17" s="17"/>
      <c r="O17" s="17"/>
      <c r="P17" s="13">
        <f t="shared" si="0"/>
        <v>0</v>
      </c>
      <c r="Q17" s="13" t="str">
        <f t="shared" si="1"/>
        <v/>
      </c>
      <c r="R17" s="13" t="str">
        <f t="shared" si="2"/>
        <v/>
      </c>
      <c r="S17" s="15"/>
      <c r="T17" s="15"/>
      <c r="U17" s="13" t="str">
        <f t="shared" si="3"/>
        <v/>
      </c>
      <c r="V17" s="15"/>
      <c r="W17" s="15"/>
    </row>
    <row r="18" spans="1:23" x14ac:dyDescent="0.25">
      <c r="A18" s="15"/>
      <c r="B18" s="15"/>
      <c r="C18" s="15"/>
      <c r="D18" s="15"/>
      <c r="E18" s="15"/>
      <c r="F18" s="16"/>
      <c r="G18" s="17"/>
      <c r="H18" s="17"/>
      <c r="I18" s="17"/>
      <c r="J18" s="17"/>
      <c r="K18" s="17"/>
      <c r="L18" s="17"/>
      <c r="M18" s="17"/>
      <c r="N18" s="17"/>
      <c r="O18" s="17"/>
      <c r="P18" s="13">
        <f t="shared" si="0"/>
        <v>0</v>
      </c>
      <c r="Q18" s="13" t="str">
        <f t="shared" si="1"/>
        <v/>
      </c>
      <c r="R18" s="13" t="str">
        <f t="shared" si="2"/>
        <v/>
      </c>
      <c r="S18" s="15"/>
      <c r="T18" s="15"/>
      <c r="U18" s="13" t="str">
        <f t="shared" si="3"/>
        <v/>
      </c>
      <c r="V18" s="15"/>
      <c r="W18" s="15"/>
    </row>
    <row r="19" spans="1:23" x14ac:dyDescent="0.25">
      <c r="A19" s="15"/>
      <c r="B19" s="15"/>
      <c r="C19" s="15"/>
      <c r="D19" s="15"/>
      <c r="E19" s="15"/>
      <c r="F19" s="16"/>
      <c r="G19" s="17"/>
      <c r="H19" s="17"/>
      <c r="I19" s="17"/>
      <c r="J19" s="17"/>
      <c r="K19" s="17"/>
      <c r="L19" s="17"/>
      <c r="M19" s="17"/>
      <c r="N19" s="17"/>
      <c r="O19" s="17"/>
      <c r="P19" s="13">
        <f t="shared" si="0"/>
        <v>0</v>
      </c>
      <c r="Q19" s="13" t="str">
        <f t="shared" si="1"/>
        <v/>
      </c>
      <c r="R19" s="13" t="str">
        <f t="shared" si="2"/>
        <v/>
      </c>
      <c r="S19" s="15"/>
      <c r="T19" s="15"/>
      <c r="U19" s="13" t="str">
        <f t="shared" si="3"/>
        <v/>
      </c>
      <c r="V19" s="15"/>
      <c r="W19" s="15"/>
    </row>
    <row r="20" spans="1:23" x14ac:dyDescent="0.25">
      <c r="A20" s="15"/>
      <c r="B20" s="15"/>
      <c r="C20" s="15"/>
      <c r="D20" s="15"/>
      <c r="E20" s="15"/>
      <c r="F20" s="16"/>
      <c r="G20" s="17"/>
      <c r="H20" s="17"/>
      <c r="I20" s="17"/>
      <c r="J20" s="17"/>
      <c r="K20" s="17"/>
      <c r="L20" s="17"/>
      <c r="M20" s="17"/>
      <c r="N20" s="17"/>
      <c r="O20" s="17"/>
      <c r="P20" s="13">
        <f t="shared" si="0"/>
        <v>0</v>
      </c>
      <c r="Q20" s="13" t="str">
        <f t="shared" si="1"/>
        <v/>
      </c>
      <c r="R20" s="13" t="str">
        <f t="shared" si="2"/>
        <v/>
      </c>
      <c r="S20" s="15"/>
      <c r="T20" s="15"/>
      <c r="U20" s="13" t="str">
        <f t="shared" si="3"/>
        <v/>
      </c>
      <c r="V20" s="15"/>
      <c r="W20" s="15"/>
    </row>
    <row r="21" spans="1:23" x14ac:dyDescent="0.25">
      <c r="A21" s="15"/>
      <c r="B21" s="15"/>
      <c r="C21" s="15"/>
      <c r="D21" s="15"/>
      <c r="E21" s="15"/>
      <c r="F21" s="16"/>
      <c r="G21" s="17"/>
      <c r="H21" s="17"/>
      <c r="I21" s="17"/>
      <c r="J21" s="17"/>
      <c r="K21" s="17"/>
      <c r="L21" s="17"/>
      <c r="M21" s="17"/>
      <c r="N21" s="17"/>
      <c r="O21" s="17"/>
      <c r="P21" s="13">
        <f t="shared" si="0"/>
        <v>0</v>
      </c>
      <c r="Q21" s="13" t="str">
        <f t="shared" si="1"/>
        <v/>
      </c>
      <c r="R21" s="13" t="str">
        <f t="shared" si="2"/>
        <v/>
      </c>
      <c r="S21" s="15"/>
      <c r="T21" s="15"/>
      <c r="U21" s="13" t="str">
        <f t="shared" si="3"/>
        <v/>
      </c>
      <c r="V21" s="15"/>
      <c r="W21" s="15"/>
    </row>
    <row r="22" spans="1:23" x14ac:dyDescent="0.25">
      <c r="A22" s="15"/>
      <c r="B22" s="15"/>
      <c r="C22" s="15"/>
      <c r="D22" s="15"/>
      <c r="E22" s="15"/>
      <c r="F22" s="16"/>
      <c r="G22" s="17"/>
      <c r="H22" s="17"/>
      <c r="I22" s="17"/>
      <c r="J22" s="17"/>
      <c r="K22" s="17"/>
      <c r="L22" s="17"/>
      <c r="M22" s="17"/>
      <c r="N22" s="17"/>
      <c r="O22" s="17"/>
      <c r="P22" s="13">
        <f t="shared" si="0"/>
        <v>0</v>
      </c>
      <c r="Q22" s="13" t="str">
        <f t="shared" si="1"/>
        <v/>
      </c>
      <c r="R22" s="13" t="str">
        <f t="shared" si="2"/>
        <v/>
      </c>
      <c r="S22" s="15"/>
      <c r="T22" s="15"/>
      <c r="U22" s="13" t="str">
        <f t="shared" si="3"/>
        <v/>
      </c>
      <c r="V22" s="15"/>
      <c r="W22" s="15"/>
    </row>
    <row r="23" spans="1:23" x14ac:dyDescent="0.25">
      <c r="A23" s="15"/>
      <c r="B23" s="15"/>
      <c r="C23" s="15"/>
      <c r="D23" s="15"/>
      <c r="E23" s="15"/>
      <c r="F23" s="16"/>
      <c r="G23" s="17"/>
      <c r="H23" s="17"/>
      <c r="I23" s="17"/>
      <c r="J23" s="17"/>
      <c r="K23" s="17"/>
      <c r="L23" s="17"/>
      <c r="M23" s="17"/>
      <c r="N23" s="17"/>
      <c r="O23" s="17"/>
      <c r="P23" s="13">
        <f t="shared" si="0"/>
        <v>0</v>
      </c>
      <c r="Q23" s="13" t="str">
        <f t="shared" si="1"/>
        <v/>
      </c>
      <c r="R23" s="13" t="str">
        <f t="shared" si="2"/>
        <v/>
      </c>
      <c r="S23" s="15"/>
      <c r="T23" s="15"/>
      <c r="U23" s="13" t="str">
        <f t="shared" si="3"/>
        <v/>
      </c>
      <c r="V23" s="15"/>
      <c r="W23" s="15"/>
    </row>
    <row r="24" spans="1:23" x14ac:dyDescent="0.25">
      <c r="A24" s="15"/>
      <c r="B24" s="15"/>
      <c r="C24" s="15"/>
      <c r="D24" s="15"/>
      <c r="E24" s="15"/>
      <c r="F24" s="16"/>
      <c r="G24" s="17"/>
      <c r="H24" s="17"/>
      <c r="I24" s="17"/>
      <c r="J24" s="17"/>
      <c r="K24" s="17"/>
      <c r="L24" s="17"/>
      <c r="M24" s="17"/>
      <c r="N24" s="17"/>
      <c r="O24" s="17"/>
      <c r="P24" s="13">
        <f t="shared" si="0"/>
        <v>0</v>
      </c>
      <c r="Q24" s="13" t="str">
        <f t="shared" si="1"/>
        <v/>
      </c>
      <c r="R24" s="13" t="str">
        <f t="shared" si="2"/>
        <v/>
      </c>
      <c r="S24" s="15"/>
      <c r="T24" s="15"/>
      <c r="U24" s="13" t="str">
        <f t="shared" si="3"/>
        <v/>
      </c>
      <c r="V24" s="15"/>
      <c r="W24" s="15"/>
    </row>
    <row r="25" spans="1:23" x14ac:dyDescent="0.25">
      <c r="A25" s="15"/>
      <c r="B25" s="15"/>
      <c r="C25" s="15"/>
      <c r="D25" s="15"/>
      <c r="E25" s="15"/>
      <c r="F25" s="16"/>
      <c r="G25" s="17"/>
      <c r="H25" s="17"/>
      <c r="I25" s="17"/>
      <c r="J25" s="17"/>
      <c r="K25" s="17"/>
      <c r="L25" s="17"/>
      <c r="M25" s="17"/>
      <c r="N25" s="17"/>
      <c r="O25" s="17"/>
      <c r="P25" s="13">
        <f t="shared" si="0"/>
        <v>0</v>
      </c>
      <c r="Q25" s="13" t="str">
        <f t="shared" si="1"/>
        <v/>
      </c>
      <c r="R25" s="13" t="str">
        <f t="shared" si="2"/>
        <v/>
      </c>
      <c r="S25" s="15"/>
      <c r="T25" s="15"/>
      <c r="U25" s="13" t="str">
        <f t="shared" si="3"/>
        <v/>
      </c>
      <c r="V25" s="15"/>
      <c r="W25" s="15"/>
    </row>
    <row r="26" spans="1:23" x14ac:dyDescent="0.25">
      <c r="A26" s="15"/>
      <c r="B26" s="15"/>
      <c r="C26" s="15"/>
      <c r="D26" s="15"/>
      <c r="E26" s="15"/>
      <c r="F26" s="16"/>
      <c r="G26" s="17"/>
      <c r="H26" s="17"/>
      <c r="I26" s="17"/>
      <c r="J26" s="17"/>
      <c r="K26" s="17"/>
      <c r="L26" s="17"/>
      <c r="M26" s="17"/>
      <c r="N26" s="17"/>
      <c r="O26" s="17"/>
      <c r="P26" s="13">
        <f t="shared" si="0"/>
        <v>0</v>
      </c>
      <c r="Q26" s="13" t="str">
        <f t="shared" si="1"/>
        <v/>
      </c>
      <c r="R26" s="13" t="str">
        <f t="shared" si="2"/>
        <v/>
      </c>
      <c r="S26" s="15"/>
      <c r="T26" s="15"/>
      <c r="U26" s="13" t="str">
        <f t="shared" si="3"/>
        <v/>
      </c>
      <c r="V26" s="15"/>
      <c r="W26" s="15"/>
    </row>
    <row r="27" spans="1:23" x14ac:dyDescent="0.25">
      <c r="A27" s="15"/>
      <c r="B27" s="15"/>
      <c r="C27" s="15"/>
      <c r="D27" s="15"/>
      <c r="E27" s="15"/>
      <c r="F27" s="16"/>
      <c r="G27" s="17"/>
      <c r="H27" s="17"/>
      <c r="I27" s="17"/>
      <c r="J27" s="17"/>
      <c r="K27" s="17"/>
      <c r="L27" s="17"/>
      <c r="M27" s="17"/>
      <c r="N27" s="17"/>
      <c r="O27" s="17"/>
      <c r="P27" s="13">
        <f t="shared" si="0"/>
        <v>0</v>
      </c>
      <c r="Q27" s="13" t="str">
        <f t="shared" si="1"/>
        <v/>
      </c>
      <c r="R27" s="13" t="str">
        <f t="shared" si="2"/>
        <v/>
      </c>
      <c r="S27" s="15"/>
      <c r="T27" s="15"/>
      <c r="U27" s="13" t="str">
        <f t="shared" si="3"/>
        <v/>
      </c>
      <c r="V27" s="15"/>
      <c r="W27" s="15"/>
    </row>
    <row r="28" spans="1:23" x14ac:dyDescent="0.25">
      <c r="A28" s="15"/>
      <c r="B28" s="15"/>
      <c r="C28" s="15"/>
      <c r="D28" s="15"/>
      <c r="E28" s="15"/>
      <c r="F28" s="16"/>
      <c r="G28" s="17"/>
      <c r="H28" s="17"/>
      <c r="I28" s="17"/>
      <c r="J28" s="17"/>
      <c r="K28" s="17"/>
      <c r="L28" s="17"/>
      <c r="M28" s="17"/>
      <c r="N28" s="17"/>
      <c r="O28" s="17"/>
      <c r="P28" s="13">
        <f t="shared" si="0"/>
        <v>0</v>
      </c>
      <c r="Q28" s="13" t="str">
        <f t="shared" si="1"/>
        <v/>
      </c>
      <c r="R28" s="13" t="str">
        <f t="shared" si="2"/>
        <v/>
      </c>
      <c r="S28" s="15"/>
      <c r="T28" s="15"/>
      <c r="U28" s="13" t="str">
        <f t="shared" si="3"/>
        <v/>
      </c>
      <c r="V28" s="15"/>
      <c r="W28" s="15"/>
    </row>
    <row r="31" spans="1:23" ht="15" customHeight="1" x14ac:dyDescent="0.25">
      <c r="F31" s="12"/>
      <c r="I31" s="21"/>
      <c r="J31" s="10"/>
    </row>
    <row r="32" spans="1:23" x14ac:dyDescent="0.25">
      <c r="F32" s="7"/>
    </row>
    <row r="33" spans="6:6" x14ac:dyDescent="0.25">
      <c r="F33" s="7"/>
    </row>
    <row r="34" spans="6:6" x14ac:dyDescent="0.25">
      <c r="F34" s="7"/>
    </row>
  </sheetData>
  <sheetProtection algorithmName="SHA-512" hashValue="SLaQcU00K5FZ5ZOehlg38sTmm0KSNWYBSgET8QAaLTJ6+En5yix2Gpu5EVDOXYs9poXJUWFdoBP9iu3MdOfAXw==" saltValue="HgR/rUpxsngkZoEKE8UU3g==" spinCount="100000" sheet="1" formatColumns="0" formatRows="0" insertRows="0"/>
  <phoneticPr fontId="19" type="noConversion"/>
  <conditionalFormatting sqref="G7:G28">
    <cfRule type="expression" dxfId="3" priority="6">
      <formula>G7&lt;&gt;SUM(H7, I7,J7)</formula>
    </cfRule>
  </conditionalFormatting>
  <conditionalFormatting sqref="K7:K28">
    <cfRule type="expression" dxfId="2" priority="5">
      <formula>K7&lt;&gt;SUM(L7, M7,N7)</formula>
    </cfRule>
  </conditionalFormatting>
  <conditionalFormatting sqref="U7:U28">
    <cfRule type="cellIs" dxfId="1" priority="1" operator="equal">
      <formula>"Pass"</formula>
    </cfRule>
    <cfRule type="cellIs" dxfId="0" priority="2" operator="equal">
      <formula>"Fail"</formula>
    </cfRule>
  </conditionalFormatting>
  <dataValidations count="4">
    <dataValidation type="list" errorStyle="warning" allowBlank="1" showInputMessage="1" showErrorMessage="1" sqref="E7:E28" xr:uid="{00000000-0002-0000-0200-000000000000}">
      <formula1>"Massachusetts Residents,Massachusetts Situs"</formula1>
    </dataValidation>
    <dataValidation type="custom" errorStyle="warning" showInputMessage="1" showErrorMessage="1" errorTitle="CGD" error="Report dollar amount for coverage gap discounts for Medicare products only." promptTitle="Coverage Gap Discounts" prompt="Report dollar amount for coverage gap discounts. This applies to Medicare products only." sqref="O7:O28" xr:uid="{00000000-0002-0000-0200-000002000000}">
      <formula1>OR(C7="SCO",C7="Standalone Medicare Prescription Drug Plan",C7="Medicare Advantage")</formula1>
    </dataValidation>
    <dataValidation type="list" allowBlank="1" showInputMessage="1" showErrorMessage="1" sqref="D7:D18" xr:uid="{5EE3751C-33F7-4A1F-8C97-53030FB01061}">
      <formula1>"2021, 2022, 2023"</formula1>
    </dataValidation>
    <dataValidation type="list" allowBlank="1" showInputMessage="1" showErrorMessage="1" sqref="D19:D28" xr:uid="{30075D26-0A38-4DE7-86BA-3B122460CA9C}">
      <formula1>"2023, 2024, 2025"</formula1>
    </dataValidation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errorTitle="Ins Cat" error="Please select from the list of valid Insurance Categories." promptTitle="Insurance Category Selection" prompt="Please select from the list of valid Insurance Categories." xr:uid="{00000000-0002-0000-0200-000003000000}">
          <x14:formula1>
            <xm:f>'Payer Names'!$G$2:$G$9</xm:f>
          </x14:formula1>
          <xm:sqref>C7:C28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I33"/>
  <sheetViews>
    <sheetView showGridLines="0" topLeftCell="A5" zoomScale="90" zoomScaleNormal="90" workbookViewId="0">
      <selection activeCell="E28" sqref="E28"/>
    </sheetView>
  </sheetViews>
  <sheetFormatPr defaultRowHeight="15" x14ac:dyDescent="0.25"/>
  <cols>
    <col min="1" max="1" width="8.28515625" customWidth="1"/>
    <col min="2" max="3" width="12.28515625" customWidth="1"/>
    <col min="4" max="4" width="41.5703125" customWidth="1"/>
    <col min="5" max="5" width="12" customWidth="1"/>
    <col min="6" max="8" width="18.28515625" customWidth="1"/>
    <col min="9" max="9" width="26.5703125" customWidth="1"/>
  </cols>
  <sheetData>
    <row r="1" spans="1:9" ht="18.75" x14ac:dyDescent="0.3">
      <c r="A1" s="1" t="s">
        <v>48</v>
      </c>
    </row>
    <row r="2" spans="1:9" x14ac:dyDescent="0.25">
      <c r="A2" s="2" t="s">
        <v>164</v>
      </c>
    </row>
    <row r="3" spans="1:9" x14ac:dyDescent="0.25">
      <c r="A3" s="14"/>
    </row>
    <row r="4" spans="1:9" x14ac:dyDescent="0.25">
      <c r="A4" s="5" t="s">
        <v>35</v>
      </c>
      <c r="B4" s="5" t="s">
        <v>36</v>
      </c>
      <c r="C4" s="5" t="s">
        <v>37</v>
      </c>
      <c r="D4" s="5" t="s">
        <v>38</v>
      </c>
      <c r="E4" s="5" t="s">
        <v>39</v>
      </c>
      <c r="F4" s="5" t="s">
        <v>40</v>
      </c>
      <c r="G4" s="5" t="s">
        <v>41</v>
      </c>
      <c r="H4" s="5" t="s">
        <v>42</v>
      </c>
      <c r="I4" s="5" t="s">
        <v>46</v>
      </c>
    </row>
    <row r="5" spans="1:9" ht="75" customHeight="1" x14ac:dyDescent="0.25">
      <c r="A5" s="8" t="s">
        <v>24</v>
      </c>
      <c r="B5" s="8" t="s">
        <v>0</v>
      </c>
      <c r="C5" s="8" t="s">
        <v>29</v>
      </c>
      <c r="D5" s="8" t="s">
        <v>27</v>
      </c>
      <c r="E5" s="8" t="s">
        <v>25</v>
      </c>
      <c r="F5" s="8" t="s">
        <v>43</v>
      </c>
      <c r="G5" s="8" t="s">
        <v>44</v>
      </c>
      <c r="H5" s="8" t="s">
        <v>45</v>
      </c>
      <c r="I5" s="8" t="s">
        <v>26</v>
      </c>
    </row>
    <row r="6" spans="1:9" x14ac:dyDescent="0.25">
      <c r="A6" s="11"/>
      <c r="B6" s="11"/>
      <c r="C6" s="11"/>
      <c r="D6" s="11"/>
      <c r="E6" s="11"/>
      <c r="F6" s="11"/>
      <c r="G6" s="11"/>
      <c r="H6" s="11"/>
      <c r="I6" s="11"/>
    </row>
    <row r="7" spans="1:9" x14ac:dyDescent="0.25">
      <c r="A7" s="15"/>
      <c r="B7" s="15"/>
      <c r="C7" s="15"/>
      <c r="D7" s="15"/>
      <c r="E7" s="15"/>
      <c r="F7" s="15"/>
      <c r="G7" s="15"/>
      <c r="H7" s="15"/>
      <c r="I7" s="15"/>
    </row>
    <row r="8" spans="1:9" x14ac:dyDescent="0.25">
      <c r="A8" s="15"/>
      <c r="B8" s="15"/>
      <c r="C8" s="15"/>
      <c r="D8" s="15"/>
      <c r="E8" s="15"/>
      <c r="F8" s="15"/>
      <c r="G8" s="15"/>
      <c r="H8" s="15"/>
      <c r="I8" s="15"/>
    </row>
    <row r="9" spans="1:9" x14ac:dyDescent="0.25">
      <c r="A9" s="15"/>
      <c r="B9" s="15"/>
      <c r="C9" s="15"/>
      <c r="D9" s="15"/>
      <c r="E9" s="15"/>
      <c r="F9" s="15"/>
      <c r="G9" s="15"/>
      <c r="H9" s="15"/>
      <c r="I9" s="15"/>
    </row>
    <row r="10" spans="1:9" x14ac:dyDescent="0.25">
      <c r="A10" s="15"/>
      <c r="B10" s="15"/>
      <c r="C10" s="15"/>
      <c r="D10" s="15"/>
      <c r="E10" s="15"/>
      <c r="F10" s="15"/>
      <c r="G10" s="15"/>
      <c r="H10" s="15"/>
      <c r="I10" s="15"/>
    </row>
    <row r="11" spans="1:9" x14ac:dyDescent="0.25">
      <c r="A11" s="15"/>
      <c r="B11" s="15"/>
      <c r="C11" s="15"/>
      <c r="D11" s="15"/>
      <c r="E11" s="15"/>
      <c r="F11" s="15"/>
      <c r="G11" s="15"/>
      <c r="H11" s="15"/>
      <c r="I11" s="15"/>
    </row>
    <row r="12" spans="1:9" x14ac:dyDescent="0.25">
      <c r="A12" s="15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15"/>
      <c r="B13" s="15"/>
      <c r="C13" s="15"/>
      <c r="D13" s="15"/>
      <c r="E13" s="15"/>
      <c r="F13" s="15"/>
      <c r="G13" s="15"/>
      <c r="H13" s="15"/>
      <c r="I13" s="15"/>
    </row>
    <row r="14" spans="1:9" x14ac:dyDescent="0.25">
      <c r="A14" s="15"/>
      <c r="B14" s="15"/>
      <c r="C14" s="15"/>
      <c r="D14" s="15"/>
      <c r="E14" s="15"/>
      <c r="F14" s="15"/>
      <c r="G14" s="15"/>
      <c r="H14" s="15"/>
      <c r="I14" s="15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  <row r="16" spans="1:9" x14ac:dyDescent="0.25">
      <c r="A16" s="15"/>
      <c r="B16" s="15"/>
      <c r="C16" s="15"/>
      <c r="D16" s="15"/>
      <c r="E16" s="15"/>
      <c r="F16" s="15"/>
      <c r="G16" s="15"/>
      <c r="H16" s="15"/>
      <c r="I16" s="15"/>
    </row>
    <row r="17" spans="1:9" x14ac:dyDescent="0.25">
      <c r="A17" s="15"/>
      <c r="B17" s="15"/>
      <c r="C17" s="15"/>
      <c r="D17" s="15"/>
      <c r="E17" s="15"/>
      <c r="F17" s="15"/>
      <c r="G17" s="15"/>
      <c r="H17" s="15"/>
      <c r="I17" s="15"/>
    </row>
    <row r="18" spans="1:9" x14ac:dyDescent="0.25">
      <c r="A18" s="15"/>
      <c r="B18" s="15"/>
      <c r="C18" s="15"/>
      <c r="D18" s="15"/>
      <c r="E18" s="15"/>
      <c r="F18" s="15"/>
      <c r="G18" s="15"/>
      <c r="H18" s="15"/>
      <c r="I18" s="15"/>
    </row>
    <row r="19" spans="1:9" x14ac:dyDescent="0.25">
      <c r="A19" s="15"/>
      <c r="B19" s="15"/>
      <c r="C19" s="15"/>
      <c r="D19" s="15"/>
      <c r="E19" s="15"/>
      <c r="F19" s="15"/>
      <c r="G19" s="15"/>
      <c r="H19" s="15"/>
      <c r="I19" s="15"/>
    </row>
    <row r="20" spans="1:9" x14ac:dyDescent="0.25">
      <c r="A20" s="15"/>
      <c r="B20" s="15"/>
      <c r="C20" s="15"/>
      <c r="D20" s="15"/>
      <c r="E20" s="15"/>
      <c r="F20" s="15"/>
      <c r="G20" s="15"/>
      <c r="H20" s="15"/>
      <c r="I20" s="15"/>
    </row>
    <row r="21" spans="1:9" x14ac:dyDescent="0.25">
      <c r="A21" s="15"/>
      <c r="B21" s="15"/>
      <c r="C21" s="15"/>
      <c r="D21" s="15"/>
      <c r="E21" s="15"/>
      <c r="F21" s="15"/>
      <c r="G21" s="15"/>
      <c r="H21" s="15"/>
      <c r="I21" s="15"/>
    </row>
    <row r="22" spans="1:9" x14ac:dyDescent="0.25">
      <c r="A22" s="15"/>
      <c r="B22" s="15"/>
      <c r="C22" s="15"/>
      <c r="D22" s="15"/>
      <c r="E22" s="15"/>
      <c r="F22" s="15"/>
      <c r="G22" s="15"/>
      <c r="H22" s="15"/>
      <c r="I22" s="15"/>
    </row>
    <row r="23" spans="1:9" x14ac:dyDescent="0.25">
      <c r="A23" s="15"/>
      <c r="B23" s="15"/>
      <c r="C23" s="15"/>
      <c r="D23" s="15"/>
      <c r="E23" s="15"/>
      <c r="F23" s="15"/>
      <c r="G23" s="15"/>
      <c r="H23" s="15"/>
      <c r="I23" s="15"/>
    </row>
    <row r="24" spans="1:9" x14ac:dyDescent="0.25">
      <c r="A24" s="15"/>
      <c r="B24" s="15"/>
      <c r="C24" s="15"/>
      <c r="D24" s="15"/>
      <c r="E24" s="15"/>
      <c r="F24" s="15"/>
      <c r="G24" s="15"/>
      <c r="H24" s="15"/>
      <c r="I24" s="15"/>
    </row>
    <row r="25" spans="1:9" x14ac:dyDescent="0.25">
      <c r="A25" s="15"/>
      <c r="B25" s="15"/>
      <c r="C25" s="15"/>
      <c r="D25" s="15"/>
      <c r="E25" s="15"/>
      <c r="F25" s="15"/>
      <c r="G25" s="15"/>
      <c r="H25" s="15"/>
      <c r="I25" s="15"/>
    </row>
    <row r="26" spans="1:9" x14ac:dyDescent="0.25">
      <c r="A26" s="15"/>
      <c r="B26" s="15"/>
      <c r="C26" s="15"/>
      <c r="D26" s="15"/>
      <c r="E26" s="15"/>
      <c r="F26" s="15"/>
      <c r="G26" s="15"/>
      <c r="H26" s="15"/>
      <c r="I26" s="15"/>
    </row>
    <row r="27" spans="1:9" x14ac:dyDescent="0.25">
      <c r="A27" s="15"/>
      <c r="B27" s="15"/>
      <c r="C27" s="15"/>
      <c r="D27" s="15"/>
      <c r="E27" s="15"/>
      <c r="F27" s="15"/>
      <c r="G27" s="15"/>
      <c r="H27" s="15"/>
      <c r="I27" s="15"/>
    </row>
    <row r="28" spans="1:9" x14ac:dyDescent="0.25">
      <c r="A28" s="15"/>
      <c r="B28" s="15"/>
      <c r="C28" s="15"/>
      <c r="D28" s="15"/>
      <c r="E28" s="15"/>
      <c r="F28" s="15"/>
      <c r="G28" s="15"/>
      <c r="H28" s="15"/>
      <c r="I28" s="15"/>
    </row>
    <row r="31" spans="1:9" ht="15" customHeight="1" x14ac:dyDescent="0.25"/>
    <row r="33" ht="15" customHeight="1" x14ac:dyDescent="0.25"/>
  </sheetData>
  <sheetProtection algorithmName="SHA-512" hashValue="yVBEgMvk9EvV6fgMImB/2HidFX/+cWEG4tj9snlpWjLM8SS8wlJNO9PdGwtP9n0BcUoJ7HVYa6QY75iH7wbCxA==" saltValue="l2n5n7xTaR4E1UuHiAOzWw==" spinCount="100000" sheet="1" objects="1" scenarios="1"/>
  <dataValidations xWindow="682" yWindow="540" count="2">
    <dataValidation type="list" errorStyle="warning" allowBlank="1" showInputMessage="1" showErrorMessage="1" sqref="F7:H28" xr:uid="{00000000-0002-0000-0300-000000000000}">
      <formula1>"All,Some,None"</formula1>
    </dataValidation>
    <dataValidation type="list" allowBlank="1" showInputMessage="1" showErrorMessage="1" errorTitle="Calendar Year" error="Select the calendar year for which the data is valid. The choices are 2019 or 2020." promptTitle="Year" prompt="Select the calendar year for which the data is valid." sqref="E7:E28" xr:uid="{38A3A403-537D-4397-A14A-49B7559D1364}">
      <formula1>"2023, 2024, 2025"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xWindow="682" yWindow="540" count="1">
        <x14:dataValidation type="list" errorStyle="warning" allowBlank="1" showInputMessage="1" showErrorMessage="1" errorTitle="Ins Cat" error="Please select from the list of valid Insurance Categories." promptTitle="Insurance Category Selection" prompt="Please select from the list of valid Insurance Categories." xr:uid="{00000000-0002-0000-0300-000002000000}">
          <x14:formula1>
            <xm:f>'Payer Names'!$G$2:$G$9</xm:f>
          </x14:formula1>
          <xm:sqref>D7:D28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G22"/>
  <sheetViews>
    <sheetView workbookViewId="0">
      <selection activeCell="F11" sqref="F11:F19"/>
    </sheetView>
  </sheetViews>
  <sheetFormatPr defaultRowHeight="15" x14ac:dyDescent="0.25"/>
  <cols>
    <col min="2" max="2" width="48.28515625" bestFit="1" customWidth="1"/>
    <col min="7" max="7" width="38" customWidth="1"/>
  </cols>
  <sheetData>
    <row r="1" spans="1:7" x14ac:dyDescent="0.25">
      <c r="A1" s="44" t="s">
        <v>86</v>
      </c>
      <c r="B1" s="44" t="s">
        <v>87</v>
      </c>
      <c r="C1" s="44" t="s">
        <v>88</v>
      </c>
      <c r="D1" s="44" t="s">
        <v>86</v>
      </c>
      <c r="F1" s="75" t="s">
        <v>2</v>
      </c>
      <c r="G1" s="8" t="s">
        <v>27</v>
      </c>
    </row>
    <row r="2" spans="1:7" x14ac:dyDescent="0.25">
      <c r="B2" t="s">
        <v>89</v>
      </c>
      <c r="F2" s="76"/>
      <c r="G2" s="18" t="s">
        <v>49</v>
      </c>
    </row>
    <row r="3" spans="1:7" ht="13.9" customHeight="1" x14ac:dyDescent="0.25">
      <c r="A3">
        <v>290</v>
      </c>
      <c r="B3" t="s">
        <v>90</v>
      </c>
      <c r="C3" t="s">
        <v>91</v>
      </c>
      <c r="D3">
        <v>290</v>
      </c>
      <c r="F3" s="76"/>
      <c r="G3" s="18" t="s">
        <v>1</v>
      </c>
    </row>
    <row r="4" spans="1:7" ht="13.9" customHeight="1" x14ac:dyDescent="0.25">
      <c r="A4">
        <v>291</v>
      </c>
      <c r="B4" t="s">
        <v>92</v>
      </c>
      <c r="C4" t="s">
        <v>93</v>
      </c>
      <c r="D4">
        <v>291</v>
      </c>
      <c r="F4" s="76"/>
      <c r="G4" s="18" t="s">
        <v>30</v>
      </c>
    </row>
    <row r="5" spans="1:7" x14ac:dyDescent="0.25">
      <c r="A5">
        <v>11226</v>
      </c>
      <c r="B5" t="s">
        <v>94</v>
      </c>
      <c r="C5" t="s">
        <v>95</v>
      </c>
      <c r="D5">
        <v>11226</v>
      </c>
      <c r="F5" s="76"/>
      <c r="G5" s="18" t="s">
        <v>64</v>
      </c>
    </row>
    <row r="6" spans="1:7" x14ac:dyDescent="0.25">
      <c r="A6" s="45" t="s">
        <v>96</v>
      </c>
      <c r="B6" t="s">
        <v>97</v>
      </c>
      <c r="C6" t="s">
        <v>97</v>
      </c>
      <c r="D6" s="45" t="s">
        <v>96</v>
      </c>
      <c r="F6" s="76"/>
      <c r="G6" s="18" t="s">
        <v>18</v>
      </c>
    </row>
    <row r="7" spans="1:7" x14ac:dyDescent="0.25">
      <c r="A7">
        <v>11726</v>
      </c>
      <c r="B7" t="s">
        <v>98</v>
      </c>
      <c r="C7" t="s">
        <v>99</v>
      </c>
      <c r="D7">
        <v>11726</v>
      </c>
      <c r="F7" s="76"/>
      <c r="G7" s="19" t="s">
        <v>20</v>
      </c>
    </row>
    <row r="8" spans="1:7" x14ac:dyDescent="0.25">
      <c r="A8">
        <v>11474</v>
      </c>
      <c r="B8" t="s">
        <v>100</v>
      </c>
      <c r="C8" t="s">
        <v>101</v>
      </c>
      <c r="D8">
        <v>11474</v>
      </c>
      <c r="F8" s="76"/>
      <c r="G8" s="18" t="s">
        <v>19</v>
      </c>
    </row>
    <row r="9" spans="1:7" x14ac:dyDescent="0.25">
      <c r="A9">
        <v>10728</v>
      </c>
      <c r="B9" t="s">
        <v>102</v>
      </c>
      <c r="C9" t="s">
        <v>103</v>
      </c>
      <c r="D9">
        <v>10728</v>
      </c>
      <c r="F9" s="76"/>
      <c r="G9" s="18" t="s">
        <v>65</v>
      </c>
    </row>
    <row r="10" spans="1:7" x14ac:dyDescent="0.25">
      <c r="A10">
        <v>8026</v>
      </c>
      <c r="B10" t="s">
        <v>104</v>
      </c>
      <c r="C10" t="s">
        <v>105</v>
      </c>
      <c r="D10">
        <v>8026</v>
      </c>
    </row>
    <row r="11" spans="1:7" x14ac:dyDescent="0.25">
      <c r="A11">
        <v>300</v>
      </c>
      <c r="B11" t="s">
        <v>106</v>
      </c>
      <c r="C11" t="s">
        <v>107</v>
      </c>
      <c r="D11">
        <v>300</v>
      </c>
      <c r="F11" s="77"/>
      <c r="G11" s="57"/>
    </row>
    <row r="12" spans="1:7" x14ac:dyDescent="0.25">
      <c r="A12">
        <v>302</v>
      </c>
      <c r="B12" t="s">
        <v>108</v>
      </c>
      <c r="C12" t="s">
        <v>109</v>
      </c>
      <c r="D12">
        <v>302</v>
      </c>
      <c r="F12" s="78"/>
      <c r="G12" s="4"/>
    </row>
    <row r="13" spans="1:7" x14ac:dyDescent="0.25">
      <c r="A13">
        <v>301</v>
      </c>
      <c r="B13" t="s">
        <v>110</v>
      </c>
      <c r="C13" t="s">
        <v>111</v>
      </c>
      <c r="D13">
        <v>301</v>
      </c>
      <c r="F13" s="78"/>
      <c r="G13" s="4"/>
    </row>
    <row r="14" spans="1:7" x14ac:dyDescent="0.25">
      <c r="A14">
        <v>3735</v>
      </c>
      <c r="B14" t="s">
        <v>129</v>
      </c>
      <c r="C14" t="s">
        <v>112</v>
      </c>
      <c r="D14">
        <v>3735</v>
      </c>
      <c r="F14" s="78"/>
      <c r="G14" s="4"/>
    </row>
    <row r="15" spans="1:7" x14ac:dyDescent="0.25">
      <c r="A15">
        <v>11227</v>
      </c>
      <c r="B15" t="s">
        <v>113</v>
      </c>
      <c r="C15" t="s">
        <v>114</v>
      </c>
      <c r="D15">
        <v>11227</v>
      </c>
      <c r="F15" s="78"/>
      <c r="G15" s="4"/>
    </row>
    <row r="16" spans="1:7" x14ac:dyDescent="0.25">
      <c r="A16">
        <v>308</v>
      </c>
      <c r="B16" t="s">
        <v>115</v>
      </c>
      <c r="C16" t="s">
        <v>116</v>
      </c>
      <c r="D16">
        <v>308</v>
      </c>
      <c r="F16" s="78"/>
      <c r="G16" s="4"/>
    </row>
    <row r="17" spans="1:7" x14ac:dyDescent="0.25">
      <c r="A17">
        <v>12103</v>
      </c>
      <c r="B17" t="s">
        <v>117</v>
      </c>
      <c r="C17" t="s">
        <v>118</v>
      </c>
      <c r="D17">
        <v>12103</v>
      </c>
      <c r="F17" s="78"/>
      <c r="G17" s="6"/>
    </row>
    <row r="18" spans="1:7" x14ac:dyDescent="0.25">
      <c r="A18">
        <v>310</v>
      </c>
      <c r="B18" t="s">
        <v>119</v>
      </c>
      <c r="C18" t="s">
        <v>120</v>
      </c>
      <c r="D18">
        <v>310</v>
      </c>
      <c r="F18" s="78"/>
      <c r="G18" s="4"/>
    </row>
    <row r="19" spans="1:7" x14ac:dyDescent="0.25">
      <c r="A19">
        <v>312</v>
      </c>
      <c r="B19" t="s">
        <v>121</v>
      </c>
      <c r="C19" t="s">
        <v>122</v>
      </c>
      <c r="D19">
        <v>312</v>
      </c>
      <c r="F19" s="78"/>
      <c r="G19" s="4"/>
    </row>
    <row r="20" spans="1:7" x14ac:dyDescent="0.25">
      <c r="A20">
        <v>10926</v>
      </c>
      <c r="B20" t="s">
        <v>123</v>
      </c>
      <c r="C20" t="s">
        <v>124</v>
      </c>
      <c r="D20">
        <v>10926</v>
      </c>
    </row>
    <row r="21" spans="1:7" x14ac:dyDescent="0.25">
      <c r="A21">
        <v>12814</v>
      </c>
      <c r="B21" t="s">
        <v>125</v>
      </c>
      <c r="C21" t="s">
        <v>126</v>
      </c>
      <c r="D21">
        <v>12814</v>
      </c>
    </row>
    <row r="22" spans="1:7" x14ac:dyDescent="0.25">
      <c r="A22">
        <v>3156</v>
      </c>
      <c r="B22" t="s">
        <v>127</v>
      </c>
      <c r="C22" t="s">
        <v>128</v>
      </c>
      <c r="D22">
        <v>3156</v>
      </c>
    </row>
  </sheetData>
  <mergeCells count="2">
    <mergeCell ref="F1:F9"/>
    <mergeCell ref="F11:F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6541F-315F-4912-A84E-44E1AFD65CC6}">
  <sheetPr codeName="Sheet5"/>
  <dimension ref="A1:B19"/>
  <sheetViews>
    <sheetView workbookViewId="0">
      <selection activeCell="E12" sqref="E12"/>
    </sheetView>
  </sheetViews>
  <sheetFormatPr defaultRowHeight="15" x14ac:dyDescent="0.25"/>
  <cols>
    <col min="1" max="1" width="23.42578125" customWidth="1"/>
    <col min="2" max="2" width="27.7109375" bestFit="1" customWidth="1"/>
  </cols>
  <sheetData>
    <row r="1" spans="1:2" x14ac:dyDescent="0.25">
      <c r="A1" t="b">
        <v>1</v>
      </c>
      <c r="B1" s="59" t="s">
        <v>144</v>
      </c>
    </row>
    <row r="2" spans="1:2" x14ac:dyDescent="0.25">
      <c r="B2" s="59" t="s">
        <v>145</v>
      </c>
    </row>
    <row r="3" spans="1:2" x14ac:dyDescent="0.25">
      <c r="A3">
        <f>'A. Front Page'!C12</f>
        <v>0</v>
      </c>
      <c r="B3" s="59" t="s">
        <v>146</v>
      </c>
    </row>
    <row r="4" spans="1:2" x14ac:dyDescent="0.25">
      <c r="A4" t="e">
        <f>INDEX('Payer Names'!A2:C22,MATCH(vPayerName,'Payer Names'!B2:B22,0),3)</f>
        <v>#N/A</v>
      </c>
      <c r="B4" s="59" t="s">
        <v>147</v>
      </c>
    </row>
    <row r="5" spans="1:2" x14ac:dyDescent="0.25">
      <c r="A5">
        <f>'A. Front Page'!C11</f>
        <v>0</v>
      </c>
      <c r="B5" s="59" t="s">
        <v>148</v>
      </c>
    </row>
    <row r="6" spans="1:2" x14ac:dyDescent="0.25">
      <c r="A6">
        <f>PayerName</f>
        <v>0</v>
      </c>
      <c r="B6" s="59" t="s">
        <v>149</v>
      </c>
    </row>
    <row r="7" spans="1:2" x14ac:dyDescent="0.25">
      <c r="A7">
        <v>159</v>
      </c>
      <c r="B7" s="59" t="s">
        <v>155</v>
      </c>
    </row>
    <row r="8" spans="1:2" x14ac:dyDescent="0.25">
      <c r="B8" s="59" t="s">
        <v>150</v>
      </c>
    </row>
    <row r="9" spans="1:2" x14ac:dyDescent="0.25">
      <c r="A9" t="e">
        <f>A5&amp;"_"&amp;A4&amp;"_"&amp;A3</f>
        <v>#N/A</v>
      </c>
      <c r="B9" s="59" t="s">
        <v>151</v>
      </c>
    </row>
    <row r="13" spans="1:2" x14ac:dyDescent="0.25">
      <c r="A13" s="25" t="b">
        <f>IF(AND(A14=TRUE,A15=TRUE,A16=TRUE),TRUE,FALSE)</f>
        <v>0</v>
      </c>
      <c r="B13" s="60" t="s">
        <v>152</v>
      </c>
    </row>
    <row r="14" spans="1:2" x14ac:dyDescent="0.25">
      <c r="A14" t="b">
        <f>IF('A. Front Page'!B6="",FALSE,TRUE)</f>
        <v>0</v>
      </c>
      <c r="B14" s="61" t="s">
        <v>153</v>
      </c>
    </row>
    <row r="15" spans="1:2" x14ac:dyDescent="0.25">
      <c r="A15" t="b">
        <f>IF('A. Front Page'!B7="",FALSE,TRUE)</f>
        <v>0</v>
      </c>
      <c r="B15" s="61" t="s">
        <v>154</v>
      </c>
    </row>
    <row r="16" spans="1:2" x14ac:dyDescent="0.25">
      <c r="A16" s="25" t="b">
        <f>IF(AND(A17=TRUE,A19=TRUE),TRUE,FALSE)</f>
        <v>0</v>
      </c>
      <c r="B16" s="60" t="s">
        <v>158</v>
      </c>
    </row>
    <row r="17" spans="1:2" x14ac:dyDescent="0.25">
      <c r="A17" t="b">
        <f>IF(OR(vPayerName="Select Payer:", vPayerName=""), FALSE,TRUE)</f>
        <v>1</v>
      </c>
      <c r="B17" s="61" t="s">
        <v>149</v>
      </c>
    </row>
    <row r="18" spans="1:2" x14ac:dyDescent="0.25">
      <c r="A18" t="b">
        <f>IF(OR(vPayerOrgID="",vPayerOrgID=0),FALSE,TRUE)</f>
        <v>0</v>
      </c>
      <c r="B18" s="61" t="s">
        <v>148</v>
      </c>
    </row>
    <row r="19" spans="1:2" x14ac:dyDescent="0.25">
      <c r="A19" t="b">
        <f>IF(OR(A3="",A3=0), FALSE,TRUE)</f>
        <v>0</v>
      </c>
      <c r="B19" s="61" t="s">
        <v>156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9</vt:i4>
      </vt:variant>
    </vt:vector>
  </HeadingPairs>
  <TitlesOfParts>
    <vt:vector size="15" baseType="lpstr">
      <vt:lpstr>Contents</vt:lpstr>
      <vt:lpstr>A. Front Page</vt:lpstr>
      <vt:lpstr>B. Rebate Data</vt:lpstr>
      <vt:lpstr>C. PBM Contract Data</vt:lpstr>
      <vt:lpstr>Payer Names</vt:lpstr>
      <vt:lpstr>System Data</vt:lpstr>
      <vt:lpstr>cfAllFrontPageWorkSheet</vt:lpstr>
      <vt:lpstr>iPayer</vt:lpstr>
      <vt:lpstr>OnSaveFlag</vt:lpstr>
      <vt:lpstr>PayerName</vt:lpstr>
      <vt:lpstr>PayersList</vt:lpstr>
      <vt:lpstr>Table_A.1_File_Overview</vt:lpstr>
      <vt:lpstr>vFileName</vt:lpstr>
      <vt:lpstr>vPayerName</vt:lpstr>
      <vt:lpstr>vPayerOrgID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Lai</dc:creator>
  <cp:lastModifiedBy>Joseph Vincent</cp:lastModifiedBy>
  <dcterms:created xsi:type="dcterms:W3CDTF">2016-02-23T17:23:42Z</dcterms:created>
  <dcterms:modified xsi:type="dcterms:W3CDTF">2026-06-16T13:04:32Z</dcterms:modified>
</cp:coreProperties>
</file>