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8. Dashboards for Payer Preview_20171101\"/>
    </mc:Choice>
  </mc:AlternateContent>
  <bookViews>
    <workbookView xWindow="0" yWindow="0" windowWidth="28800" windowHeight="12345"/>
  </bookViews>
  <sheets>
    <sheet name="Technical Summary" sheetId="31" r:id="rId1"/>
    <sheet name="High Level Summary" sheetId="1" r:id="rId2"/>
    <sheet name="FI-High Level Financial Stats" sheetId="3" r:id="rId3"/>
    <sheet name="Trend Allowed Amts by Product" sheetId="5" state="hidden" r:id="rId4"/>
    <sheet name="SI-High Level Financial Stats" sheetId="26" r:id="rId5"/>
    <sheet name="FI Financials0" sheetId="7" state="hidden" r:id="rId6"/>
    <sheet name="KIP DQ metrics" sheetId="8" state="hidden" r:id="rId7"/>
  </sheets>
  <externalReferences>
    <externalReference r:id="rId8"/>
    <externalReference r:id="rId9"/>
  </externalReferences>
  <definedNames>
    <definedName name="kajsd" localSheetId="4">#REF!</definedName>
    <definedName name="kajsd" localSheetId="0">'[1]drop down ref'!#REF!</definedName>
    <definedName name="kajsd">#REF!</definedName>
    <definedName name="_xlnm.Print_Titles" localSheetId="1">'High Level Summary'!$1:$7</definedName>
    <definedName name="REPORTLEVEL" localSheetId="4">#REF!</definedName>
    <definedName name="REPORTLEVEL" localSheetId="0">'[2]drop down ref'!#REF!</definedName>
    <definedName name="REPORTLEVEL">#REF!</definedName>
  </definedNames>
  <calcPr calcId="162913"/>
</workbook>
</file>

<file path=xl/calcChain.xml><?xml version="1.0" encoding="utf-8"?>
<calcChain xmlns="http://schemas.openxmlformats.org/spreadsheetml/2006/main">
  <c r="A10" i="7" l="1"/>
  <c r="A9" i="7"/>
  <c r="A8" i="7"/>
  <c r="A7" i="7"/>
  <c r="A6" i="7"/>
  <c r="A5" i="7"/>
  <c r="L66" i="7" l="1"/>
  <c r="K66" i="7"/>
  <c r="J66" i="7"/>
  <c r="I66" i="7"/>
  <c r="H66" i="7"/>
  <c r="G66" i="7"/>
  <c r="F66" i="7"/>
  <c r="E66" i="7"/>
  <c r="D66" i="7"/>
  <c r="L65" i="7"/>
  <c r="K65" i="7"/>
  <c r="J65" i="7"/>
  <c r="I65" i="7"/>
  <c r="H65" i="7"/>
  <c r="G65" i="7"/>
  <c r="F65" i="7"/>
  <c r="E65" i="7"/>
  <c r="D65" i="7"/>
  <c r="C66" i="7"/>
  <c r="C65" i="7"/>
  <c r="B66" i="7"/>
  <c r="B65" i="7"/>
  <c r="M29" i="7" l="1"/>
  <c r="M28" i="7"/>
  <c r="M27" i="7"/>
  <c r="M26" i="7"/>
  <c r="K53" i="7"/>
  <c r="J53" i="7"/>
  <c r="I53" i="7"/>
  <c r="H53" i="7"/>
  <c r="G53" i="7"/>
  <c r="F53" i="7"/>
  <c r="E53" i="7"/>
  <c r="D53" i="7"/>
  <c r="C53" i="7"/>
  <c r="B53" i="7"/>
  <c r="K34" i="7"/>
  <c r="J34" i="7"/>
  <c r="I34" i="7"/>
  <c r="H34" i="7"/>
  <c r="G34" i="7"/>
  <c r="F34" i="7"/>
  <c r="E34" i="7"/>
  <c r="D34" i="7"/>
  <c r="C34" i="7"/>
  <c r="B34" i="7"/>
  <c r="K33" i="7"/>
  <c r="J33" i="7"/>
  <c r="I33" i="7"/>
  <c r="H33" i="7"/>
  <c r="G33" i="7"/>
  <c r="F33" i="7"/>
  <c r="E33" i="7"/>
  <c r="D33" i="7"/>
  <c r="C33" i="7"/>
  <c r="B33" i="7"/>
  <c r="M16" i="7"/>
  <c r="M78" i="7"/>
  <c r="M77" i="7"/>
  <c r="M76" i="7"/>
  <c r="M75" i="7"/>
  <c r="M74" i="7"/>
  <c r="M73" i="7"/>
  <c r="M25" i="7"/>
  <c r="M24" i="7"/>
  <c r="M23" i="7"/>
  <c r="M22" i="7"/>
  <c r="M21" i="7"/>
  <c r="M20" i="7"/>
  <c r="M19" i="7"/>
  <c r="M18" i="7"/>
  <c r="M17" i="7"/>
  <c r="M15" i="7"/>
  <c r="B54" i="7"/>
  <c r="B56" i="7" s="1"/>
  <c r="D54" i="7"/>
  <c r="D61" i="7" s="1"/>
  <c r="E54" i="7"/>
  <c r="E61" i="7" s="1"/>
  <c r="F54" i="7"/>
  <c r="F64" i="7" s="1"/>
  <c r="G54" i="7"/>
  <c r="G64" i="7" s="1"/>
  <c r="H54" i="7"/>
  <c r="H64" i="7" s="1"/>
  <c r="I54" i="7"/>
  <c r="I64" i="7" s="1"/>
  <c r="J54" i="7"/>
  <c r="J64" i="7" s="1"/>
  <c r="K54" i="7"/>
  <c r="K64" i="7" s="1"/>
  <c r="C54" i="7"/>
  <c r="K60" i="7"/>
  <c r="K58" i="7"/>
  <c r="K57" i="7"/>
  <c r="K68" i="7"/>
  <c r="K62" i="7"/>
  <c r="G60" i="7"/>
  <c r="G58" i="7"/>
  <c r="G67" i="7"/>
  <c r="G63" i="7"/>
  <c r="G61" i="7"/>
  <c r="G59" i="7"/>
  <c r="G57" i="7"/>
  <c r="G68" i="7"/>
  <c r="G62" i="7"/>
  <c r="J58" i="7"/>
  <c r="J67" i="7"/>
  <c r="J63" i="7"/>
  <c r="J61" i="7"/>
  <c r="J59" i="7"/>
  <c r="F61" i="7"/>
  <c r="B63" i="7"/>
  <c r="I59" i="7"/>
  <c r="I57" i="7"/>
  <c r="I68" i="7"/>
  <c r="I62" i="7"/>
  <c r="I60" i="7"/>
  <c r="I58" i="7"/>
  <c r="I67" i="7"/>
  <c r="I63" i="7"/>
  <c r="I61" i="7"/>
  <c r="E55" i="7"/>
  <c r="E68" i="7"/>
  <c r="H67" i="7"/>
  <c r="H63" i="7"/>
  <c r="H61" i="7"/>
  <c r="H59" i="7"/>
  <c r="H57" i="7"/>
  <c r="H68" i="7"/>
  <c r="H62" i="7"/>
  <c r="H60" i="7"/>
  <c r="H58" i="7"/>
  <c r="I55" i="7"/>
  <c r="I56" i="7"/>
  <c r="H55" i="7"/>
  <c r="H56" i="7"/>
  <c r="G55" i="7"/>
  <c r="G56" i="7"/>
  <c r="J55" i="7"/>
  <c r="J56" i="7"/>
  <c r="K55" i="7"/>
  <c r="F67" i="7" l="1"/>
  <c r="C60" i="7"/>
  <c r="C57" i="7"/>
  <c r="D55" i="7"/>
  <c r="F58" i="7"/>
  <c r="K59" i="7"/>
  <c r="F55" i="7"/>
  <c r="B55" i="7"/>
  <c r="F62" i="7"/>
  <c r="J60" i="7"/>
  <c r="K61" i="7"/>
  <c r="D57" i="7"/>
  <c r="B62" i="7"/>
  <c r="F57" i="7"/>
  <c r="F68" i="7"/>
  <c r="J62" i="7"/>
  <c r="K63" i="7"/>
  <c r="F63" i="7"/>
  <c r="F56" i="7"/>
  <c r="F60" i="7"/>
  <c r="E56" i="7"/>
  <c r="E67" i="7"/>
  <c r="K56" i="7"/>
  <c r="E58" i="7"/>
  <c r="F59" i="7"/>
  <c r="J57" i="7"/>
  <c r="J68" i="7"/>
  <c r="K67" i="7"/>
  <c r="C63" i="7"/>
  <c r="C55" i="7"/>
  <c r="D59" i="7"/>
  <c r="C68" i="7"/>
  <c r="C67" i="7"/>
  <c r="C58" i="7"/>
  <c r="C64" i="7"/>
  <c r="D63" i="7"/>
  <c r="D64" i="7"/>
  <c r="M54" i="7"/>
  <c r="M60" i="7" s="1"/>
  <c r="M34" i="7"/>
  <c r="M43" i="7" s="1"/>
  <c r="D60" i="7"/>
  <c r="D62" i="7"/>
  <c r="D67" i="7"/>
  <c r="C61" i="7"/>
  <c r="E59" i="7"/>
  <c r="E64" i="7"/>
  <c r="B57" i="7"/>
  <c r="B67" i="7"/>
  <c r="B64" i="7"/>
  <c r="M45" i="7"/>
  <c r="M65" i="7"/>
  <c r="M61" i="7"/>
  <c r="E60" i="7"/>
  <c r="E57" i="7"/>
  <c r="B59" i="7"/>
  <c r="B58" i="7"/>
  <c r="B68" i="7"/>
  <c r="M46" i="7"/>
  <c r="M66" i="7"/>
  <c r="C56" i="7"/>
  <c r="D56" i="7"/>
  <c r="D58" i="7"/>
  <c r="D68" i="7"/>
  <c r="C62" i="7"/>
  <c r="C59" i="7"/>
  <c r="E63" i="7"/>
  <c r="E62" i="7"/>
  <c r="B61" i="7"/>
  <c r="B60" i="7"/>
  <c r="M36" i="7" l="1"/>
  <c r="M41" i="7"/>
  <c r="M39" i="7"/>
  <c r="M42" i="7"/>
  <c r="M40" i="7"/>
  <c r="M58" i="7"/>
  <c r="M68" i="7"/>
  <c r="M67" i="7"/>
  <c r="M37" i="7"/>
  <c r="M57" i="7"/>
  <c r="M35" i="7"/>
  <c r="M48" i="7"/>
  <c r="M47" i="7"/>
  <c r="M63" i="7"/>
  <c r="M59" i="7"/>
  <c r="M64" i="7"/>
  <c r="M56" i="7"/>
  <c r="M44" i="7"/>
  <c r="M38" i="7"/>
  <c r="M62" i="7"/>
  <c r="M55" i="7"/>
</calcChain>
</file>

<file path=xl/sharedStrings.xml><?xml version="1.0" encoding="utf-8"?>
<sst xmlns="http://schemas.openxmlformats.org/spreadsheetml/2006/main" count="502" uniqueCount="180">
  <si>
    <t>TBD</t>
  </si>
  <si>
    <t>Claims Triangle Findings</t>
  </si>
  <si>
    <t>YES</t>
  </si>
  <si>
    <t>NO</t>
  </si>
  <si>
    <t>Incurred Date Range of Review</t>
  </si>
  <si>
    <t>Comments</t>
  </si>
  <si>
    <t>Payer Specific Formulas</t>
  </si>
  <si>
    <t>Formulas</t>
  </si>
  <si>
    <t xml:space="preserve">    Payer Specific Patient Out of Pocket Amount - Manually Calculated</t>
  </si>
  <si>
    <t>Total</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</si>
  <si>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</si>
  <si>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</si>
  <si>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</si>
  <si>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</si>
  <si>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</si>
  <si>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</si>
  <si>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</si>
  <si>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</si>
  <si>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</si>
  <si>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SFY2015</t>
  </si>
  <si>
    <t>Incurred Date Range:</t>
  </si>
  <si>
    <t>Fully-Insured</t>
  </si>
  <si>
    <t>CoverageType:</t>
  </si>
  <si>
    <t>Total Member Months</t>
  </si>
  <si>
    <t xml:space="preserve">    Charge Amount:</t>
  </si>
  <si>
    <t xml:space="preserve">    Allowed Amount:</t>
  </si>
  <si>
    <t xml:space="preserve">    Paid Amount:</t>
  </si>
  <si>
    <t xml:space="preserve">    Copay Amount:</t>
  </si>
  <si>
    <t xml:space="preserve">    Coinsurance Amount:</t>
  </si>
  <si>
    <t xml:space="preserve">    Deductible Amount:</t>
  </si>
  <si>
    <t xml:space="preserve">    Medicare Paid Amount:</t>
  </si>
  <si>
    <t xml:space="preserve">    Coordination of Benefits/TPL Amount:</t>
  </si>
  <si>
    <t>Do PowerPivot PMPMs (above) match manually calculated PMPMs (below)?</t>
  </si>
  <si>
    <t>If no: Please check to ensure manual calculation is using correct Excel cells. Then please check to ensure that PowerPivot is filtered correctly. If totals still do not match, please e-mail Karen Teague.</t>
  </si>
  <si>
    <t>ME Member Months - Primary Medical Coverage, Mass. Residents only</t>
  </si>
  <si>
    <t>InsuranceTypeCodeProduct: (Please copy and paste from pivot table)</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</si>
  <si>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</si>
  <si>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</si>
  <si>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</si>
  <si>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</si>
  <si>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 xml:space="preserve">    Payer Specific Payer Paid Amount - Manually Calculated</t>
  </si>
  <si>
    <t xml:space="preserve">    Payer Specific Payer Paid Amount PMPM - Manually Calculated</t>
  </si>
  <si>
    <t>Note: Cells in Light Gray auto populate</t>
  </si>
  <si>
    <t xml:space="preserve">Final Version Indicator for Primary Medical Coverage, Mass. Residents only </t>
  </si>
  <si>
    <t>N/A</t>
  </si>
  <si>
    <t>Total Member Months where MedicalCoverage=1</t>
  </si>
  <si>
    <t xml:space="preserve">    Coordination of Benefits/TPL Amount PMPM</t>
  </si>
  <si>
    <t>Claim Line PMPM:</t>
  </si>
  <si>
    <t>HSP Check Point Report-APCD Pharmacy Claims linked to Member Eligibility</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</si>
  <si>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</si>
  <si>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</si>
  <si>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</si>
  <si>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</si>
  <si>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</si>
  <si>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</si>
  <si>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</si>
  <si>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</si>
  <si>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</si>
  <si>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</si>
  <si>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</si>
  <si>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</si>
  <si>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</si>
  <si>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</si>
  <si>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</si>
  <si>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</si>
  <si>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 xml:space="preserve">    Member Self Pay Amount:</t>
  </si>
  <si>
    <t xml:space="preserve">    Ingredient Cost/List Price:</t>
  </si>
  <si>
    <t xml:space="preserve">    Dispensing Fee:</t>
  </si>
  <si>
    <t xml:space="preserve">    Quantity Dispensed:</t>
  </si>
  <si>
    <t xml:space="preserve">    Days Supply:</t>
  </si>
  <si>
    <t>ME/PC Merge Rates</t>
  </si>
  <si>
    <t>Overall ME to PC Merge Rate</t>
  </si>
  <si>
    <t>Total Prescriptions</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</si>
  <si>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</si>
  <si>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</si>
  <si>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</si>
  <si>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</si>
  <si>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</si>
  <si>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</si>
  <si>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</si>
  <si>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</si>
  <si>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</si>
  <si>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</si>
  <si>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</si>
  <si>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</si>
  <si>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</si>
  <si>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</si>
  <si>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</si>
  <si>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</si>
  <si>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</si>
  <si>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</si>
  <si>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</si>
  <si>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</si>
  <si>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</si>
  <si>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</si>
  <si>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</si>
  <si>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</si>
  <si>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</si>
  <si>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</si>
  <si>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</si>
  <si>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</si>
  <si>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</si>
  <si>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</si>
  <si>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</si>
  <si>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</si>
  <si>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</si>
  <si>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</si>
  <si>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</si>
  <si>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Please input totals from PowerPivot Table (for ETrends specs and final versioned prescriptions)</t>
  </si>
  <si>
    <t>Please input PMPMs from PowerPivot Table (for ETrends specs and final versioned prescriptions)</t>
  </si>
  <si>
    <t>Manually Calculated PMPMs (for ETrends specs and final versioned prescriptions)</t>
  </si>
  <si>
    <t>Please input Financial Control Totals (for ETrends specs and final versioned prescriptions)</t>
  </si>
  <si>
    <t>Total Prescriptions:</t>
  </si>
  <si>
    <t>Payer Name:  Celticare</t>
  </si>
  <si>
    <t>Org ID:  10920</t>
  </si>
  <si>
    <t>APCD Release:  RV 5.0</t>
  </si>
  <si>
    <t>CC: Commonwealth Care</t>
  </si>
  <si>
    <t>CE: Commonwealth Choice</t>
  </si>
  <si>
    <t>HM: Health Maintenance Organization</t>
  </si>
  <si>
    <t>MC: Medicaid</t>
  </si>
  <si>
    <t xml:space="preserve"> </t>
  </si>
  <si>
    <t>NOT FILLED IN PER INSTRUCTION</t>
  </si>
  <si>
    <t>Copay + Coinsurance + Deductible</t>
  </si>
  <si>
    <t>Yes</t>
  </si>
  <si>
    <t>Overview and Technical Summary</t>
  </si>
  <si>
    <r>
      <rPr>
        <b/>
        <sz val="20"/>
        <rFont val="Calibri"/>
        <family val="2"/>
        <scheme val="minor"/>
      </rPr>
      <t>Pharmacy E</t>
    </r>
    <r>
      <rPr>
        <b/>
        <sz val="20"/>
        <color theme="1"/>
        <rFont val="Calibri"/>
        <family val="2"/>
        <scheme val="minor"/>
      </rPr>
      <t>xpenditure Trend Profiling Dashboard</t>
    </r>
  </si>
  <si>
    <t>High Level Summary - APCD Pharmacy Prescriptions linked to Member Eligibility</t>
  </si>
  <si>
    <t xml:space="preserve">Overall Level of Confidence in Payer's Pharmacy Claims  </t>
  </si>
  <si>
    <t xml:space="preserve">Confidence Reporting Based on Claims Triangle </t>
  </si>
  <si>
    <t>Note: The rest of this section is blank if claims are not final versioned.</t>
  </si>
  <si>
    <t>Are prescription claim lines final versioned: Yes or No? (VersionIndicator ≠ 9)</t>
  </si>
  <si>
    <t xml:space="preserve">Percent of Total Prescription claim lines with VersionIndicator=1? </t>
  </si>
  <si>
    <t>Is the percent of prescription claim lines with VersionIndicator= 1 similar to other payers? If no, please explain.</t>
  </si>
  <si>
    <t xml:space="preserve">Confidence Reporting Based on ME/PC Merge Rate 
</t>
  </si>
  <si>
    <t>Do the Merged ME/PC Enrollment Member Months generally tie out with the APCD Enrollment Trends (non-supplemental reporting) Member Months?</t>
  </si>
  <si>
    <t xml:space="preserve">Confidence Regarding APCD Reporting Based on Member Months
</t>
  </si>
  <si>
    <t>Are there any major issues where ME InsuranceTypeCodeProduct differs from PC InsuranceTypeCodeProduct (example: ME SCO=SCO PC SCO=VA):</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</si>
  <si>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</si>
  <si>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</si>
  <si>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</si>
  <si>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Summary of Quantity Dispensed and Days Supply on Prescriptions for Primary Medical Coverage, Mass. Residents only -- Final Versioned Prescriptions only</t>
  </si>
  <si>
    <t>HIGH</t>
  </si>
  <si>
    <t xml:space="preserve">Payer Paid Amount calculation </t>
  </si>
  <si>
    <t xml:space="preserve">Patient Total Out of Pocket calculation </t>
  </si>
  <si>
    <t>Prescription Summary: GenericDrugIndicator (for Enrollment Trends specifications and final versioned prescriptions)</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</si>
  <si>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</si>
  <si>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</si>
  <si>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</si>
  <si>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Total Member Months using Enrollment Trends Definition</t>
  </si>
  <si>
    <t>Patient Total Out of Pocket calculation</t>
  </si>
  <si>
    <t>Prescription Summary (for Enrollment Trends specifications and final versioned prescriptions)</t>
  </si>
  <si>
    <t>Self-Insured High Level Financial Statistics - APCD Pharmacy Claims linked to Member Eligibility</t>
  </si>
  <si>
    <t>Fully-Insured High Level Financial Statistics - APCD Pharmacy Claims linked to Member Eligibility</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</si>
  <si>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</si>
  <si>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</si>
  <si>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</si>
  <si>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</si>
  <si>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</si>
  <si>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t>ME/PC Total Merge Percent</t>
  </si>
  <si>
    <t>Is this payer's ME/PC Merge Percent within range of other payers (Enter Range for most Payers)?</t>
  </si>
  <si>
    <t>Is CHIA missing significant segments/populations which require supplemental data submissions for Enrollment Trends reporting for this payer? (example: missing self-insured, missing hosted members, etc.)</t>
  </si>
  <si>
    <t>Summary of National Drug Codes (NDCs) on Prescriptions for Primary Medical Coverage, Mass. Residents only -- Final Versioned Prescriptions only</t>
  </si>
  <si>
    <t>Average Monthly Membership using Enrollment Trends Definition</t>
  </si>
  <si>
    <t>Percent of Total Prescriptions with Claim Status = Processed as Primary (01 or 19)</t>
  </si>
  <si>
    <t xml:space="preserve">Are there issues with the self-insured enrollment files that an APCD analyst should be aware of (example: Payer stopped providing self-insured data as of a certain date) ? </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</si>
  <si>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</si>
  <si>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</si>
  <si>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</si>
  <si>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1; indicate that there aren't prescriptions?</t>
  </si>
  <si>
    <t>Envolve Pharmacy Solutions</t>
  </si>
  <si>
    <t>No self-insured membership.</t>
  </si>
  <si>
    <t>Medicaid MCO population is reported as InsuranceTypeCodeProduct "MC" instead of "MO"</t>
  </si>
  <si>
    <t>Paid</t>
  </si>
  <si>
    <t>Are there members split between two ME InsuranceTypeCodeProducts (i.e. do you have to add member months from two InsuranceTypeCodeProducts in order to get the full PPO population, etc.).</t>
  </si>
  <si>
    <t>Are there any prescriptions with unusual NDCs? (i.e. '00000000000', '99999999999', etc.)</t>
  </si>
  <si>
    <t>Primarily Medicaid MCO</t>
  </si>
  <si>
    <t>March 2015 shows anomalous 28% of claims paid in first month (compared to typical 45-55%), vs. most other months.  Otherwise consistent.</t>
  </si>
  <si>
    <t/>
  </si>
  <si>
    <t xml:space="preserve">Are there any InsuranceTypeCodeProducts that have a significantly lower percent of prescriptions with Claim Status = Processed as Primary (01 or 19)? </t>
  </si>
  <si>
    <t xml:space="preserve">&lt;0.01% of prescriptions have no NDC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</si>
</sst>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3" formatCode="_(* #,##0.00_);_(* \(#,##0.00\);_(* &quot;-&quot;??_);_(@_)"/>
    <numFmt numFmtId="164" formatCode="&quot;$&quot;#,##0.00"/>
    <numFmt numFmtId="165" formatCode="_(* #,##0_);_(* \(#,##0\);_(* &quot;-&quot;??_);_(@_)"/>
    <numFmt numFmtId="166" formatCode="0;;;@"/>
    <numFmt numFmtId="167" formatCode="\$#,##0.00;\(\$#,##0.00\);\$#,##0.00"/>
    <numFmt numFmtId="168" formatCode="0.0000000"/>
  </numFmts>
  <fonts count="40"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11"/>
      <color rgb="FFFF3B3B"/>
      <name val="Calibri"/>
      <family val="2"/>
      <scheme val="minor"/>
    </font>
    <font>
      <b/>
      <sz val="11"/>
      <color rgb="FFFF0000"/>
      <name val="Calibri"/>
      <family val="2"/>
      <scheme val="minor"/>
    </font>
    <font>
      <b/>
      <sz val="20"/>
      <color theme="1"/>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
      <b/>
      <sz val="20"/>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33">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4" applyNumberFormat="0" applyAlignment="0" applyProtection="0"/>
    <xf numFmtId="0" fontId="18" fillId="7" borderId="15" applyNumberFormat="0" applyAlignment="0" applyProtection="0"/>
    <xf numFmtId="0" fontId="19" fillId="7" borderId="14" applyNumberFormat="0" applyAlignment="0" applyProtection="0"/>
    <xf numFmtId="0" fontId="20" fillId="0" borderId="16" applyNumberFormat="0" applyFill="0" applyAlignment="0" applyProtection="0"/>
    <xf numFmtId="0" fontId="21" fillId="8" borderId="17" applyNumberFormat="0" applyAlignment="0" applyProtection="0"/>
    <xf numFmtId="0" fontId="22" fillId="0" borderId="0" applyNumberFormat="0" applyFill="0" applyBorder="0" applyAlignment="0" applyProtection="0"/>
    <xf numFmtId="0" fontId="9" fillId="9" borderId="18" applyNumberFormat="0" applyFont="0" applyAlignment="0" applyProtection="0"/>
    <xf numFmtId="0" fontId="23" fillId="0" borderId="0" applyNumberFormat="0" applyFill="0" applyBorder="0" applyAlignment="0" applyProtection="0"/>
    <xf numFmtId="0" fontId="1" fillId="0" borderId="19"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238">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4" fillId="2" borderId="2"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5" xfId="0" applyFont="1" applyBorder="1" applyAlignment="1">
      <alignment horizontal="center" vertical="center"/>
    </xf>
    <xf numFmtId="0" fontId="8" fillId="0" borderId="3" xfId="0" applyFont="1" applyBorder="1" applyAlignment="1">
      <alignment vertical="top" wrapText="1"/>
    </xf>
    <xf numFmtId="0" fontId="0" fillId="0" borderId="0" xfId="0"/>
    <xf numFmtId="0" fontId="1" fillId="0" borderId="3" xfId="0" applyFont="1" applyBorder="1" applyAlignment="1">
      <alignment horizontal="center" vertical="center"/>
    </xf>
    <xf numFmtId="0" fontId="0" fillId="0" borderId="6" xfId="0" applyBorder="1" applyAlignment="1">
      <alignment wrapText="1"/>
    </xf>
    <xf numFmtId="0" fontId="0" fillId="0" borderId="5" xfId="0" applyBorder="1" applyAlignment="1">
      <alignment wrapText="1"/>
    </xf>
    <xf numFmtId="0" fontId="1" fillId="0" borderId="21"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5" fillId="0" borderId="6" xfId="0" applyFont="1" applyFill="1" applyBorder="1"/>
    <xf numFmtId="0" fontId="5" fillId="0" borderId="5" xfId="0" applyFont="1" applyFill="1" applyBorder="1"/>
    <xf numFmtId="0" fontId="7" fillId="0" borderId="25"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3" xfId="0" applyBorder="1"/>
    <xf numFmtId="0" fontId="4" fillId="2" borderId="6" xfId="0" applyFont="1" applyFill="1" applyBorder="1" applyAlignment="1">
      <alignment horizontal="center" wrapText="1"/>
    </xf>
    <xf numFmtId="0" fontId="4" fillId="2" borderId="5" xfId="0" applyFont="1" applyFill="1" applyBorder="1" applyAlignment="1">
      <alignment horizontal="center" wrapText="1"/>
    </xf>
    <xf numFmtId="0" fontId="4" fillId="2" borderId="20" xfId="0" applyFont="1" applyFill="1" applyBorder="1" applyAlignment="1">
      <alignment horizontal="center" wrapText="1"/>
    </xf>
    <xf numFmtId="0" fontId="1" fillId="0" borderId="3" xfId="0" applyFont="1" applyBorder="1" applyAlignment="1">
      <alignment horizontal="center"/>
    </xf>
    <xf numFmtId="0" fontId="0" fillId="0" borderId="0" xfId="0" applyFont="1" applyAlignment="1"/>
    <xf numFmtId="164" fontId="0" fillId="0" borderId="3" xfId="0" applyNumberFormat="1" applyFont="1" applyBorder="1"/>
    <xf numFmtId="9" fontId="0" fillId="0" borderId="5" xfId="0" applyNumberFormat="1" applyFont="1" applyFill="1" applyBorder="1" applyAlignment="1">
      <alignment horizontal="center" vertical="top" wrapText="1"/>
    </xf>
    <xf numFmtId="0" fontId="1" fillId="0" borderId="10" xfId="0" applyFont="1" applyBorder="1" applyAlignment="1">
      <alignment horizontal="center" vertical="center"/>
    </xf>
    <xf numFmtId="0" fontId="7" fillId="0" borderId="0" xfId="0" applyFont="1" applyAlignment="1"/>
    <xf numFmtId="0" fontId="0" fillId="0" borderId="0" xfId="0" applyBorder="1"/>
    <xf numFmtId="0" fontId="0" fillId="0" borderId="24" xfId="0" applyBorder="1"/>
    <xf numFmtId="0" fontId="0" fillId="0" borderId="8" xfId="0" applyBorder="1"/>
    <xf numFmtId="0" fontId="0" fillId="0" borderId="21" xfId="0" applyBorder="1"/>
    <xf numFmtId="0" fontId="0" fillId="0" borderId="0" xfId="0" applyBorder="1" applyAlignment="1">
      <alignment wrapText="1"/>
    </xf>
    <xf numFmtId="0" fontId="4" fillId="2" borderId="7" xfId="0" applyFont="1" applyFill="1" applyBorder="1" applyAlignment="1">
      <alignment horizontal="center" wrapText="1"/>
    </xf>
    <xf numFmtId="0" fontId="4" fillId="2" borderId="24" xfId="0" applyFont="1" applyFill="1" applyBorder="1" applyAlignment="1">
      <alignment horizontal="center" wrapText="1"/>
    </xf>
    <xf numFmtId="0" fontId="4" fillId="2" borderId="22" xfId="0" applyFont="1" applyFill="1" applyBorder="1" applyAlignment="1">
      <alignment horizontal="center" wrapText="1"/>
    </xf>
    <xf numFmtId="0" fontId="4" fillId="2" borderId="0" xfId="0" applyFont="1" applyFill="1" applyBorder="1" applyAlignment="1">
      <alignment horizontal="center" wrapText="1"/>
    </xf>
    <xf numFmtId="0" fontId="4" fillId="2" borderId="22" xfId="0" applyFont="1" applyFill="1" applyBorder="1" applyAlignment="1">
      <alignment horizontal="center"/>
    </xf>
    <xf numFmtId="0" fontId="4" fillId="2" borderId="23" xfId="0" applyFont="1" applyFill="1" applyBorder="1" applyAlignment="1">
      <alignment horizontal="center" wrapText="1"/>
    </xf>
    <xf numFmtId="0" fontId="4" fillId="2" borderId="26" xfId="0" applyFont="1" applyFill="1" applyBorder="1" applyAlignment="1">
      <alignment horizontal="center" wrapText="1"/>
    </xf>
    <xf numFmtId="0" fontId="1" fillId="2" borderId="0" xfId="0" applyFont="1" applyFill="1" applyBorder="1" applyAlignment="1">
      <alignment wrapText="1"/>
    </xf>
    <xf numFmtId="0" fontId="0" fillId="0" borderId="27" xfId="0" applyFont="1" applyBorder="1" applyAlignment="1">
      <alignment wrapText="1"/>
    </xf>
    <xf numFmtId="0" fontId="0" fillId="0" borderId="26" xfId="0" applyBorder="1"/>
    <xf numFmtId="0" fontId="0" fillId="0" borderId="25" xfId="0" applyBorder="1"/>
    <xf numFmtId="0" fontId="0" fillId="0" borderId="28" xfId="0" applyFont="1" applyBorder="1" applyAlignment="1">
      <alignment wrapText="1"/>
    </xf>
    <xf numFmtId="0" fontId="0" fillId="0" borderId="29" xfId="0" applyFont="1" applyBorder="1" applyAlignment="1">
      <alignment vertical="top"/>
    </xf>
    <xf numFmtId="3" fontId="0" fillId="0" borderId="30" xfId="0" applyNumberFormat="1" applyBorder="1"/>
    <xf numFmtId="0" fontId="0" fillId="0" borderId="30" xfId="0" applyBorder="1"/>
    <xf numFmtId="0" fontId="0" fillId="0" borderId="22" xfId="0" applyFont="1" applyBorder="1" applyAlignment="1">
      <alignment vertical="top"/>
    </xf>
    <xf numFmtId="0" fontId="0" fillId="0" borderId="23" xfId="0" applyFont="1" applyBorder="1" applyAlignment="1">
      <alignment vertical="top"/>
    </xf>
    <xf numFmtId="8" fontId="0" fillId="0" borderId="0" xfId="0" applyNumberFormat="1" applyBorder="1"/>
    <xf numFmtId="8" fontId="0" fillId="0" borderId="26" xfId="0" applyNumberFormat="1" applyBorder="1"/>
    <xf numFmtId="0" fontId="1" fillId="2" borderId="27" xfId="0" applyFont="1" applyFill="1" applyBorder="1" applyAlignment="1">
      <alignment vertical="center" wrapText="1"/>
    </xf>
    <xf numFmtId="0" fontId="27" fillId="0" borderId="3" xfId="0" applyFont="1" applyFill="1" applyBorder="1" applyAlignment="1"/>
    <xf numFmtId="0" fontId="1" fillId="0" borderId="9" xfId="0" applyFont="1" applyFill="1" applyBorder="1" applyAlignment="1"/>
    <xf numFmtId="0" fontId="1" fillId="0" borderId="10" xfId="0" applyFont="1" applyFill="1" applyBorder="1" applyAlignment="1"/>
    <xf numFmtId="9" fontId="0" fillId="0" borderId="0" xfId="0" applyNumberFormat="1" applyBorder="1" applyAlignment="1">
      <alignment horizontal="center" wrapText="1"/>
    </xf>
    <xf numFmtId="0" fontId="1" fillId="0" borderId="10" xfId="0" applyFont="1" applyBorder="1" applyAlignment="1">
      <alignment horizontal="center" vertical="center"/>
    </xf>
    <xf numFmtId="0" fontId="0" fillId="0" borderId="0" xfId="0" applyFill="1" applyBorder="1"/>
    <xf numFmtId="0" fontId="0" fillId="0" borderId="3" xfId="0" applyFill="1" applyBorder="1"/>
    <xf numFmtId="0" fontId="0" fillId="0" borderId="3" xfId="0" applyFont="1" applyBorder="1" applyAlignment="1">
      <alignment wrapText="1"/>
    </xf>
    <xf numFmtId="0" fontId="8" fillId="0" borderId="3" xfId="0" applyFont="1" applyFill="1" applyBorder="1" applyAlignment="1">
      <alignment vertical="top" wrapText="1"/>
    </xf>
    <xf numFmtId="0" fontId="0" fillId="0" borderId="1"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3"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5" xfId="0" applyNumberFormat="1" applyFont="1" applyBorder="1" applyAlignment="1">
      <alignment horizontal="center" wrapText="1"/>
    </xf>
    <xf numFmtId="9" fontId="0" fillId="0" borderId="5" xfId="0" applyNumberFormat="1" applyFont="1" applyFill="1" applyBorder="1" applyAlignment="1">
      <alignment horizontal="center" vertical="center" wrapText="1"/>
    </xf>
    <xf numFmtId="0" fontId="0" fillId="0" borderId="0" xfId="0" applyFont="1" applyBorder="1" applyAlignment="1">
      <alignment vertical="top" wrapText="1"/>
    </xf>
    <xf numFmtId="0" fontId="1" fillId="0" borderId="3" xfId="0" applyFont="1" applyFill="1" applyBorder="1" applyAlignment="1">
      <alignment horizontal="center" wrapText="1"/>
    </xf>
    <xf numFmtId="0" fontId="0" fillId="0" borderId="3" xfId="0" applyFont="1" applyFill="1" applyBorder="1"/>
    <xf numFmtId="0" fontId="0" fillId="0" borderId="3" xfId="0" applyFont="1" applyBorder="1" applyAlignment="1">
      <alignment vertical="top"/>
    </xf>
    <xf numFmtId="0" fontId="0" fillId="0" borderId="3"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20" xfId="0" applyNumberFormat="1" applyFont="1" applyBorder="1" applyAlignment="1">
      <alignment horizontal="center" wrapText="1"/>
    </xf>
    <xf numFmtId="164" fontId="0" fillId="35" borderId="3" xfId="0" applyNumberFormat="1" applyFont="1" applyFill="1" applyBorder="1"/>
    <xf numFmtId="3" fontId="0" fillId="35" borderId="31" xfId="0" applyNumberFormat="1" applyFill="1" applyBorder="1"/>
    <xf numFmtId="8" fontId="0" fillId="35" borderId="21" xfId="0" applyNumberFormat="1" applyFill="1" applyBorder="1"/>
    <xf numFmtId="8" fontId="0" fillId="35" borderId="25" xfId="0" applyNumberFormat="1" applyFill="1" applyBorder="1"/>
    <xf numFmtId="164" fontId="0" fillId="0" borderId="0" xfId="0" applyNumberFormat="1" applyBorder="1"/>
    <xf numFmtId="164" fontId="0" fillId="35" borderId="21" xfId="0" applyNumberFormat="1" applyFill="1" applyBorder="1"/>
    <xf numFmtId="0" fontId="1" fillId="0" borderId="10" xfId="0" applyFont="1" applyBorder="1" applyAlignment="1">
      <alignment horizontal="center" vertical="center"/>
    </xf>
    <xf numFmtId="0" fontId="0" fillId="0" borderId="6" xfId="0" applyFont="1" applyBorder="1" applyAlignment="1">
      <alignment wrapText="1"/>
    </xf>
    <xf numFmtId="10" fontId="7" fillId="35" borderId="3" xfId="0" applyNumberFormat="1" applyFont="1" applyFill="1" applyBorder="1"/>
    <xf numFmtId="3" fontId="0" fillId="0" borderId="0" xfId="0" applyNumberFormat="1" applyBorder="1"/>
    <xf numFmtId="3" fontId="0" fillId="35" borderId="21" xfId="0" applyNumberFormat="1" applyFill="1" applyBorder="1"/>
    <xf numFmtId="4" fontId="0" fillId="35" borderId="21" xfId="0" applyNumberFormat="1" applyFill="1" applyBorder="1"/>
    <xf numFmtId="165" fontId="0" fillId="35" borderId="3" xfId="47" applyNumberFormat="1" applyFont="1" applyFill="1" applyBorder="1" applyAlignment="1">
      <alignment wrapText="1"/>
    </xf>
    <xf numFmtId="165" fontId="0" fillId="35" borderId="3" xfId="0" applyNumberFormat="1" applyFont="1" applyFill="1" applyBorder="1" applyAlignment="1">
      <alignment wrapText="1"/>
    </xf>
    <xf numFmtId="10" fontId="7" fillId="35" borderId="3" xfId="0" applyNumberFormat="1" applyFont="1" applyFill="1" applyBorder="1" applyAlignment="1">
      <alignment wrapText="1"/>
    </xf>
    <xf numFmtId="165" fontId="0" fillId="35" borderId="7" xfId="47" applyNumberFormat="1" applyFont="1" applyFill="1" applyBorder="1"/>
    <xf numFmtId="165" fontId="0" fillId="0" borderId="9" xfId="47" applyNumberFormat="1" applyFont="1" applyFill="1" applyBorder="1" applyAlignment="1">
      <alignment horizontal="right" wrapText="1"/>
    </xf>
    <xf numFmtId="165" fontId="0" fillId="0" borderId="3" xfId="47" applyNumberFormat="1" applyFont="1" applyFill="1" applyBorder="1" applyAlignment="1">
      <alignment horizontal="right" wrapText="1"/>
    </xf>
    <xf numFmtId="165" fontId="0" fillId="0" borderId="0" xfId="47" applyNumberFormat="1" applyFont="1" applyBorder="1"/>
    <xf numFmtId="165" fontId="0" fillId="35" borderId="3" xfId="0" applyNumberFormat="1" applyFill="1" applyBorder="1"/>
    <xf numFmtId="165" fontId="0" fillId="35" borderId="3" xfId="0" applyNumberFormat="1" applyFont="1" applyFill="1" applyBorder="1"/>
    <xf numFmtId="10" fontId="7" fillId="35" borderId="3" xfId="46" applyNumberFormat="1" applyFont="1" applyFill="1" applyBorder="1" applyAlignment="1">
      <alignment vertical="top" wrapText="1"/>
    </xf>
    <xf numFmtId="10" fontId="7" fillId="35" borderId="10" xfId="0" applyNumberFormat="1" applyFont="1" applyFill="1" applyBorder="1" applyAlignment="1">
      <alignment vertical="top" wrapText="1"/>
    </xf>
    <xf numFmtId="0" fontId="0" fillId="0" borderId="7" xfId="0" applyFont="1" applyFill="1" applyBorder="1" applyAlignment="1">
      <alignment wrapText="1"/>
    </xf>
    <xf numFmtId="0" fontId="0" fillId="0" borderId="22" xfId="0" applyFont="1" applyFill="1" applyBorder="1" applyAlignment="1">
      <alignment wrapText="1"/>
    </xf>
    <xf numFmtId="165" fontId="9" fillId="35" borderId="10" xfId="47" applyNumberFormat="1" applyFont="1" applyFill="1" applyBorder="1" applyAlignment="1">
      <alignment horizontal="right" vertical="top" wrapText="1"/>
    </xf>
    <xf numFmtId="4" fontId="0" fillId="0" borderId="0" xfId="0" applyNumberFormat="1" applyBorder="1"/>
    <xf numFmtId="166" fontId="0" fillId="35" borderId="27" xfId="0" applyNumberFormat="1" applyFont="1" applyFill="1" applyBorder="1" applyAlignment="1">
      <alignment wrapText="1"/>
    </xf>
    <xf numFmtId="166" fontId="0" fillId="35" borderId="30" xfId="0" applyNumberFormat="1" applyFill="1" applyBorder="1"/>
    <xf numFmtId="0" fontId="1" fillId="0" borderId="10" xfId="0" applyFont="1" applyBorder="1" applyAlignment="1">
      <alignment horizontal="center" vertical="center"/>
    </xf>
    <xf numFmtId="0" fontId="0" fillId="0" borderId="32" xfId="0" applyFont="1" applyBorder="1" applyAlignment="1">
      <alignment horizontal="left" vertical="center" wrapText="1"/>
    </xf>
    <xf numFmtId="0" fontId="3" fillId="0" borderId="5" xfId="0" applyFont="1" applyFill="1" applyBorder="1" applyAlignment="1">
      <alignment horizontal="center" wrapText="1"/>
    </xf>
    <xf numFmtId="0" fontId="3" fillId="0" borderId="3" xfId="0" applyFont="1" applyFill="1" applyBorder="1" applyAlignment="1">
      <alignment horizontal="center" wrapText="1"/>
    </xf>
    <xf numFmtId="0" fontId="7" fillId="0" borderId="26" xfId="0" applyFont="1" applyBorder="1" applyAlignment="1">
      <alignment vertical="top"/>
    </xf>
    <xf numFmtId="43" fontId="0" fillId="0" borderId="0" xfId="47" applyFont="1" applyBorder="1"/>
    <xf numFmtId="1" fontId="0" fillId="35" borderId="3" xfId="0" applyNumberFormat="1" applyFont="1" applyFill="1" applyBorder="1"/>
    <xf numFmtId="43" fontId="0" fillId="35" borderId="3" xfId="47" applyFont="1" applyFill="1" applyBorder="1"/>
    <xf numFmtId="0" fontId="0" fillId="0" borderId="5" xfId="0" applyNumberFormat="1" applyFont="1" applyFill="1" applyBorder="1" applyAlignment="1">
      <alignment horizontal="center" vertical="top" wrapText="1"/>
    </xf>
    <xf numFmtId="0" fontId="0" fillId="0" borderId="5" xfId="0" applyFont="1" applyFill="1" applyBorder="1" applyAlignment="1">
      <alignment horizontal="center" wrapText="1"/>
    </xf>
    <xf numFmtId="9" fontId="0" fillId="0" borderId="6" xfId="0" applyNumberFormat="1" applyFont="1" applyFill="1" applyBorder="1" applyAlignment="1">
      <alignment horizontal="center" wrapText="1"/>
    </xf>
    <xf numFmtId="0" fontId="3" fillId="38" borderId="4" xfId="0" applyFont="1" applyFill="1" applyBorder="1" applyAlignment="1">
      <alignment wrapText="1"/>
    </xf>
    <xf numFmtId="0" fontId="3" fillId="38" borderId="3" xfId="0" applyFont="1" applyFill="1" applyBorder="1" applyAlignment="1">
      <alignment horizontal="center" wrapText="1"/>
    </xf>
    <xf numFmtId="0" fontId="3" fillId="38" borderId="10"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4" xfId="0" applyFont="1" applyFill="1" applyBorder="1" applyAlignment="1">
      <alignment horizontal="center" wrapText="1"/>
    </xf>
    <xf numFmtId="0" fontId="3" fillId="38" borderId="6" xfId="0" applyFont="1" applyFill="1" applyBorder="1" applyAlignment="1">
      <alignment horizontal="center" wrapText="1"/>
    </xf>
    <xf numFmtId="0" fontId="3" fillId="38" borderId="9" xfId="0" applyFont="1" applyFill="1" applyBorder="1" applyAlignment="1">
      <alignment horizontal="center" wrapText="1"/>
    </xf>
    <xf numFmtId="0" fontId="3" fillId="38" borderId="4" xfId="0" applyFont="1" applyFill="1" applyBorder="1" applyAlignment="1">
      <alignment horizontal="center" vertical="center" wrapText="1"/>
    </xf>
    <xf numFmtId="0" fontId="3" fillId="38" borderId="3"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4" xfId="0" applyFont="1" applyFill="1" applyBorder="1" applyAlignment="1">
      <alignment vertical="center" wrapText="1"/>
    </xf>
    <xf numFmtId="0" fontId="4" fillId="38" borderId="6" xfId="0" applyFont="1" applyFill="1" applyBorder="1" applyAlignment="1">
      <alignment horizontal="center" vertical="center" wrapText="1"/>
    </xf>
    <xf numFmtId="0" fontId="3" fillId="38" borderId="4" xfId="0" applyFont="1" applyFill="1" applyBorder="1" applyAlignment="1">
      <alignment horizontal="left" vertical="center" wrapText="1"/>
    </xf>
    <xf numFmtId="0" fontId="1" fillId="0" borderId="10" xfId="0" applyFont="1" applyBorder="1" applyAlignment="1">
      <alignment horizontal="center" vertical="center"/>
    </xf>
    <xf numFmtId="0" fontId="0" fillId="0" borderId="3" xfId="0" applyFont="1" applyFill="1" applyBorder="1" applyAlignment="1">
      <alignment wrapText="1"/>
    </xf>
    <xf numFmtId="0" fontId="29" fillId="0" borderId="3" xfId="0" applyFont="1" applyFill="1" applyBorder="1" applyAlignment="1">
      <alignment vertical="top" wrapText="1"/>
    </xf>
    <xf numFmtId="9" fontId="0" fillId="0" borderId="5" xfId="0" applyNumberFormat="1" applyFont="1" applyFill="1" applyBorder="1" applyAlignment="1">
      <alignment horizontal="center" wrapText="1"/>
    </xf>
    <xf numFmtId="0" fontId="0" fillId="0" borderId="22" xfId="0" applyFont="1" applyFill="1" applyBorder="1" applyAlignment="1">
      <alignment vertical="center" wrapText="1"/>
    </xf>
    <xf numFmtId="10" fontId="7" fillId="35" borderId="10" xfId="0" applyNumberFormat="1" applyFont="1" applyFill="1" applyBorder="1" applyAlignment="1">
      <alignment horizontal="right" vertical="center"/>
    </xf>
    <xf numFmtId="10" fontId="7" fillId="35" borderId="3" xfId="0" applyNumberFormat="1" applyFont="1" applyFill="1" applyBorder="1" applyAlignment="1">
      <alignment horizontal="right" vertical="center"/>
    </xf>
    <xf numFmtId="2" fontId="0" fillId="35" borderId="9" xfId="0" applyNumberFormat="1" applyFont="1" applyFill="1" applyBorder="1" applyAlignment="1">
      <alignment horizontal="right" wrapText="1"/>
    </xf>
    <xf numFmtId="43" fontId="0" fillId="35" borderId="3" xfId="0" applyNumberFormat="1" applyFont="1" applyFill="1" applyBorder="1" applyAlignment="1">
      <alignment horizontal="right" wrapText="1"/>
    </xf>
    <xf numFmtId="10" fontId="7" fillId="35" borderId="10" xfId="46" applyNumberFormat="1" applyFont="1" applyFill="1" applyBorder="1" applyAlignment="1">
      <alignment horizontal="right" vertical="top" wrapText="1"/>
    </xf>
    <xf numFmtId="167" fontId="0" fillId="0" borderId="0" xfId="0" applyNumberFormat="1"/>
    <xf numFmtId="0" fontId="0" fillId="0" borderId="0" xfId="0" applyNumberFormat="1"/>
    <xf numFmtId="4" fontId="0" fillId="0" borderId="0" xfId="0" applyNumberFormat="1"/>
    <xf numFmtId="2" fontId="0" fillId="0" borderId="0" xfId="0" applyNumberFormat="1"/>
    <xf numFmtId="0" fontId="0" fillId="0" borderId="22" xfId="0" applyFont="1" applyFill="1" applyBorder="1" applyAlignment="1">
      <alignment vertical="top"/>
    </xf>
    <xf numFmtId="164" fontId="0" fillId="0" borderId="0" xfId="0" applyNumberFormat="1" applyBorder="1"/>
    <xf numFmtId="0" fontId="0" fillId="0" borderId="0" xfId="0" applyNumberFormat="1"/>
    <xf numFmtId="3" fontId="0" fillId="0" borderId="0" xfId="0" applyNumberFormat="1"/>
    <xf numFmtId="167" fontId="0" fillId="0" borderId="0" xfId="0" applyNumberFormat="1"/>
    <xf numFmtId="4" fontId="0" fillId="0" borderId="0" xfId="0" applyNumberFormat="1"/>
    <xf numFmtId="0" fontId="30" fillId="0" borderId="0" xfId="0" applyFont="1" applyBorder="1"/>
    <xf numFmtId="0" fontId="1" fillId="0" borderId="10" xfId="0" applyFont="1" applyBorder="1" applyAlignment="1">
      <alignment horizontal="center" vertical="center"/>
    </xf>
    <xf numFmtId="3" fontId="31" fillId="36" borderId="0" xfId="0" applyNumberFormat="1" applyFont="1" applyFill="1" applyAlignment="1" applyProtection="1">
      <alignment horizontal="left" vertical="center"/>
    </xf>
    <xf numFmtId="0" fontId="0" fillId="36" borderId="0" xfId="0" applyFill="1"/>
    <xf numFmtId="3" fontId="32" fillId="36" borderId="0" xfId="0" applyNumberFormat="1" applyFont="1" applyFill="1" applyAlignment="1" applyProtection="1">
      <alignment horizontal="left" vertical="center"/>
    </xf>
    <xf numFmtId="0" fontId="28" fillId="0" borderId="0" xfId="0" applyFont="1" applyBorder="1" applyAlignment="1">
      <alignment vertical="top" wrapText="1"/>
    </xf>
    <xf numFmtId="0" fontId="28" fillId="0" borderId="0" xfId="0" applyFont="1" applyBorder="1" applyAlignment="1">
      <alignment vertical="center" wrapText="1"/>
    </xf>
    <xf numFmtId="0" fontId="28" fillId="0" borderId="0" xfId="0" applyFont="1" applyBorder="1"/>
    <xf numFmtId="0" fontId="33" fillId="0" borderId="0" xfId="0" applyFont="1" applyBorder="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Border="1" applyAlignment="1">
      <alignment vertical="center" wrapText="1"/>
    </xf>
    <xf numFmtId="0" fontId="38" fillId="0" borderId="0" xfId="0" applyFont="1" applyBorder="1"/>
    <xf numFmtId="0" fontId="4" fillId="2" borderId="6" xfId="0" applyFont="1" applyFill="1" applyBorder="1" applyAlignment="1">
      <alignment wrapText="1"/>
    </xf>
    <xf numFmtId="0" fontId="4" fillId="2" borderId="5" xfId="0" applyFont="1" applyFill="1" applyBorder="1" applyAlignment="1">
      <alignment wrapText="1"/>
    </xf>
    <xf numFmtId="0" fontId="4" fillId="2" borderId="20" xfId="0" applyFont="1" applyFill="1" applyBorder="1" applyAlignment="1">
      <alignment wrapText="1"/>
    </xf>
    <xf numFmtId="0" fontId="0" fillId="0" borderId="0" xfId="0" applyBorder="1" applyAlignment="1">
      <alignment vertical="top"/>
    </xf>
    <xf numFmtId="0" fontId="4" fillId="2" borderId="7" xfId="0" applyFont="1" applyFill="1" applyBorder="1" applyAlignment="1">
      <alignment wrapText="1"/>
    </xf>
    <xf numFmtId="0" fontId="4" fillId="2" borderId="22" xfId="0" applyFont="1" applyFill="1" applyBorder="1" applyAlignment="1">
      <alignment wrapText="1"/>
    </xf>
    <xf numFmtId="0" fontId="4" fillId="2" borderId="23" xfId="0" applyFont="1" applyFill="1" applyBorder="1" applyAlignment="1">
      <alignment wrapText="1"/>
    </xf>
    <xf numFmtId="0" fontId="3" fillId="38" borderId="7" xfId="0" applyFont="1" applyFill="1" applyBorder="1" applyAlignment="1">
      <alignment horizontal="center" vertical="center" wrapText="1"/>
    </xf>
    <xf numFmtId="0" fontId="0" fillId="0" borderId="3" xfId="0" applyFont="1" applyFill="1" applyBorder="1" applyAlignment="1">
      <alignment horizontal="center" wrapText="1"/>
    </xf>
    <xf numFmtId="0" fontId="0" fillId="0" borderId="3" xfId="0" applyFont="1" applyBorder="1" applyAlignment="1">
      <alignment horizontal="center"/>
    </xf>
    <xf numFmtId="4" fontId="0" fillId="35" borderId="3" xfId="0" applyNumberFormat="1" applyFont="1" applyFill="1" applyBorder="1"/>
    <xf numFmtId="0" fontId="0" fillId="0" borderId="10" xfId="0" applyFont="1" applyBorder="1" applyAlignment="1">
      <alignment vertical="top" wrapText="1"/>
    </xf>
    <xf numFmtId="10" fontId="0" fillId="0" borderId="10" xfId="0" applyNumberFormat="1" applyFont="1" applyBorder="1" applyAlignment="1">
      <alignment vertical="top" wrapText="1"/>
    </xf>
    <xf numFmtId="0" fontId="0" fillId="0" borderId="6" xfId="0" applyFont="1" applyFill="1" applyBorder="1" applyAlignment="1">
      <alignment vertical="top" wrapText="1"/>
    </xf>
    <xf numFmtId="0" fontId="28" fillId="0" borderId="3" xfId="0" applyFont="1" applyBorder="1" applyAlignment="1">
      <alignment vertical="top" wrapText="1"/>
    </xf>
    <xf numFmtId="168" fontId="0" fillId="0" borderId="0" xfId="0" applyNumberFormat="1"/>
    <xf numFmtId="3" fontId="0" fillId="35" borderId="3" xfId="0" applyNumberFormat="1" applyFont="1" applyFill="1" applyBorder="1"/>
    <xf numFmtId="0" fontId="28" fillId="0" borderId="8" xfId="0" applyFont="1" applyBorder="1" applyAlignment="1">
      <alignment vertical="top" wrapText="1"/>
    </xf>
    <xf numFmtId="0" fontId="0" fillId="0" borderId="3" xfId="0" applyFont="1" applyFill="1" applyBorder="1" applyAlignment="1">
      <alignment vertical="top" wrapText="1"/>
    </xf>
    <xf numFmtId="0" fontId="2" fillId="37" borderId="0" xfId="0" applyFont="1" applyFill="1" applyAlignment="1">
      <alignment horizontal="center" wrapText="1"/>
    </xf>
    <xf numFmtId="10" fontId="0" fillId="0" borderId="9" xfId="46" applyNumberFormat="1" applyFont="1" applyBorder="1" applyAlignment="1">
      <alignment horizontal="center" vertical="top" wrapText="1"/>
    </xf>
    <xf numFmtId="10" fontId="0" fillId="0" borderId="10" xfId="46" applyNumberFormat="1" applyFont="1" applyBorder="1" applyAlignment="1">
      <alignment horizontal="center" vertical="top"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3" fillId="38" borderId="9" xfId="0" applyFont="1" applyFill="1" applyBorder="1" applyAlignment="1">
      <alignment horizontal="center" wrapText="1"/>
    </xf>
    <xf numFmtId="0" fontId="3" fillId="38" borderId="10" xfId="0" applyFont="1" applyFill="1" applyBorder="1" applyAlignment="1">
      <alignment horizontal="center" wrapText="1"/>
    </xf>
    <xf numFmtId="0" fontId="1" fillId="0" borderId="24" xfId="0" applyFont="1" applyBorder="1" applyAlignment="1">
      <alignment horizontal="center" vertical="center"/>
    </xf>
    <xf numFmtId="0" fontId="1" fillId="0" borderId="8" xfId="0" applyFont="1" applyBorder="1" applyAlignment="1">
      <alignment horizontal="center" vertical="center"/>
    </xf>
    <xf numFmtId="0" fontId="5" fillId="38" borderId="6" xfId="0" applyFont="1" applyFill="1" applyBorder="1" applyAlignment="1">
      <alignment horizontal="center" vertical="center" wrapText="1"/>
    </xf>
    <xf numFmtId="0" fontId="5" fillId="38" borderId="5" xfId="0" applyFont="1" applyFill="1" applyBorder="1" applyAlignment="1">
      <alignment horizontal="center" vertical="center" wrapText="1"/>
    </xf>
    <xf numFmtId="0" fontId="3" fillId="34" borderId="4" xfId="0" applyFont="1" applyFill="1" applyBorder="1" applyAlignment="1">
      <alignment horizontal="center" vertical="top" wrapText="1"/>
    </xf>
    <xf numFmtId="0" fontId="3" fillId="34" borderId="9" xfId="0" applyFont="1" applyFill="1" applyBorder="1" applyAlignment="1">
      <alignment horizontal="center" vertical="top" wrapText="1"/>
    </xf>
    <xf numFmtId="0" fontId="3" fillId="34" borderId="10" xfId="0" applyFont="1" applyFill="1" applyBorder="1" applyAlignment="1">
      <alignment horizontal="center" vertical="top" wrapText="1"/>
    </xf>
    <xf numFmtId="0" fontId="1" fillId="0" borderId="9"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 fillId="38" borderId="6" xfId="0" applyFont="1" applyFill="1" applyBorder="1" applyAlignment="1">
      <alignment horizontal="left" vertical="center" wrapText="1"/>
    </xf>
    <xf numFmtId="0" fontId="3" fillId="38" borderId="20" xfId="0" applyFont="1" applyFill="1" applyBorder="1" applyAlignment="1">
      <alignment horizontal="left" vertical="center" wrapText="1"/>
    </xf>
    <xf numFmtId="0" fontId="3" fillId="38" borderId="6" xfId="0" applyFont="1" applyFill="1" applyBorder="1" applyAlignment="1">
      <alignment horizontal="center" vertical="center" wrapText="1"/>
    </xf>
    <xf numFmtId="0" fontId="3" fillId="38" borderId="2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38" borderId="7" xfId="0" applyFont="1" applyFill="1" applyBorder="1" applyAlignment="1">
      <alignment horizontal="left" wrapText="1"/>
    </xf>
    <xf numFmtId="0" fontId="3" fillId="38" borderId="24" xfId="0" applyFont="1" applyFill="1" applyBorder="1" applyAlignment="1">
      <alignment horizontal="left" wrapText="1"/>
    </xf>
    <xf numFmtId="0" fontId="3" fillId="38" borderId="8" xfId="0" applyFont="1" applyFill="1" applyBorder="1" applyAlignment="1">
      <alignment horizontal="left" wrapText="1"/>
    </xf>
    <xf numFmtId="0" fontId="3" fillId="38" borderId="23" xfId="0" applyFont="1" applyFill="1" applyBorder="1" applyAlignment="1">
      <alignment horizontal="center" vertical="center" wrapText="1"/>
    </xf>
    <xf numFmtId="0" fontId="3" fillId="38" borderId="26" xfId="0" applyFont="1" applyFill="1" applyBorder="1" applyAlignment="1">
      <alignment horizontal="center" vertical="center" wrapText="1"/>
    </xf>
    <xf numFmtId="0" fontId="3" fillId="38" borderId="25" xfId="0" applyFont="1" applyFill="1" applyBorder="1" applyAlignment="1">
      <alignment horizontal="center" vertical="center" wrapText="1"/>
    </xf>
    <xf numFmtId="0" fontId="2" fillId="37" borderId="0" xfId="0" applyFont="1" applyFill="1" applyBorder="1" applyAlignment="1">
      <alignment horizontal="left" vertical="center" wrapText="1"/>
    </xf>
    <xf numFmtId="0" fontId="2" fillId="37" borderId="21" xfId="0" applyFont="1" applyFill="1" applyBorder="1" applyAlignment="1">
      <alignment horizontal="left" vertical="center" wrapText="1"/>
    </xf>
    <xf numFmtId="0" fontId="1" fillId="34" borderId="4" xfId="0" applyFont="1" applyFill="1" applyBorder="1" applyAlignment="1">
      <alignment horizontal="left"/>
    </xf>
    <xf numFmtId="0" fontId="1" fillId="34" borderId="9" xfId="0" applyFont="1" applyFill="1" applyBorder="1" applyAlignment="1">
      <alignment horizontal="left"/>
    </xf>
    <xf numFmtId="0" fontId="3" fillId="38" borderId="22" xfId="0" applyFont="1" applyFill="1" applyBorder="1" applyAlignment="1">
      <alignment horizontal="left" wrapText="1"/>
    </xf>
    <xf numFmtId="0" fontId="3" fillId="38" borderId="0" xfId="0" applyFont="1" applyFill="1" applyBorder="1" applyAlignment="1">
      <alignment horizontal="left" wrapText="1"/>
    </xf>
    <xf numFmtId="0" fontId="3" fillId="38" borderId="21" xfId="0" applyFont="1" applyFill="1" applyBorder="1" applyAlignment="1">
      <alignment horizontal="left"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41">
    <dxf>
      <fill>
        <patternFill>
          <bgColor theme="5" tint="0.39994506668294322"/>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 Data quality assessments and comments should be viewed within the analytic context described in this technical summary and may not apply to all analyses. Some findings </a:t>
          </a:r>
          <a:r>
            <a:rPr lang="en-US" sz="1100">
              <a:solidFill>
                <a:schemeClr val="dk1"/>
              </a:solidFill>
              <a:effectLst/>
              <a:latin typeface="+mn-lt"/>
              <a:ea typeface="+mn-ea"/>
              <a:cs typeface="+mn-cs"/>
            </a:rPr>
            <a:t>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ysClr val="windowText" lastClr="000000"/>
              </a:solidFill>
              <a:effectLst/>
              <a:latin typeface="+mn-lt"/>
              <a:ea typeface="+mn-ea"/>
              <a:cs typeface="+mn-cs"/>
            </a:rPr>
            <a:t>Data used to populate this dashboard was sourced from MA APCD Release Version 5.0 </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Pharmacy Claims (PC)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ysClr val="windowText" lastClr="000000"/>
            </a:solidFill>
            <a:effectLst/>
            <a:latin typeface="+mn-lt"/>
            <a:ea typeface="+mn-ea"/>
            <a:cs typeface="+mn-cs"/>
          </a:endParaRPr>
        </a:p>
        <a:p>
          <a:pPr>
            <a:tabLst>
              <a:tab pos="457200" algn="l"/>
            </a:tabLst>
          </a:pPr>
          <a:r>
            <a:rPr lang="en-US" sz="1100">
              <a:solidFill>
                <a:sysClr val="windowText" lastClr="000000"/>
              </a:solidFill>
              <a:effectLst/>
              <a:latin typeface="+mn-lt"/>
              <a:ea typeface="+mn-ea"/>
              <a:cs typeface="+mn-cs"/>
            </a:rPr>
            <a:t>Certain sections of this dashboard note that</a:t>
          </a:r>
          <a:r>
            <a:rPr lang="en-US" sz="1100" baseline="0">
              <a:solidFill>
                <a:sysClr val="windowText" lastClr="000000"/>
              </a:solidFill>
              <a:effectLst/>
              <a:latin typeface="+mn-lt"/>
              <a:ea typeface="+mn-ea"/>
              <a:cs typeface="+mn-cs"/>
            </a:rPr>
            <a:t> the data is subset by certain specifications, which are as follows: </a:t>
          </a:r>
        </a:p>
        <a:p>
          <a:pPr>
            <a:tabLst>
              <a:tab pos="457200" algn="l"/>
            </a:tabLst>
          </a:pPr>
          <a:r>
            <a:rPr lang="en-US" sz="1100" baseline="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Enrollment Trends specifications</a:t>
          </a:r>
          <a:r>
            <a:rPr lang="en-US" sz="1100" i="0">
              <a:solidFill>
                <a:sysClr val="windowText" lastClr="000000"/>
              </a:solidFill>
              <a:effectLst/>
              <a:latin typeface="+mn-lt"/>
              <a:ea typeface="+mn-ea"/>
              <a:cs typeface="+mn-cs"/>
            </a:rPr>
            <a:t>:</a:t>
          </a:r>
        </a:p>
        <a:p>
          <a:pPr>
            <a:tabLst>
              <a:tab pos="457200" algn="l"/>
            </a:tabLst>
          </a:pPr>
          <a:r>
            <a:rPr lang="en-US" sz="1100">
              <a:solidFill>
                <a:sysClr val="windowText" lastClr="000000"/>
              </a:solidFill>
              <a:effectLst/>
              <a:latin typeface="+mn-lt"/>
              <a:ea typeface="+mn-ea"/>
              <a:cs typeface="+mn-cs"/>
            </a:rPr>
            <a:t>		• Member State or Province (ME016) = MA</a:t>
          </a:r>
        </a:p>
        <a:p>
          <a:pPr>
            <a:tabLst>
              <a:tab pos="457200" algn="l"/>
            </a:tabLst>
          </a:pPr>
          <a:r>
            <a:rPr lang="en-US" sz="1100">
              <a:solidFill>
                <a:sysClr val="windowText" lastClr="000000"/>
              </a:solidFill>
              <a:effectLst/>
              <a:latin typeface="+mn-lt"/>
              <a:ea typeface="+mn-ea"/>
              <a:cs typeface="+mn-cs"/>
            </a:rPr>
            <a:t>		• Primary Insurance Indicator (ME028) = 1,3, or 4</a:t>
          </a:r>
        </a:p>
        <a:p>
          <a:pPr>
            <a:tabLst>
              <a:tab pos="457200" algn="l"/>
            </a:tabLst>
          </a:pPr>
          <a:r>
            <a:rPr lang="en-US" sz="1100">
              <a:solidFill>
                <a:sysClr val="windowText" lastClr="000000"/>
              </a:solidFill>
              <a:effectLst/>
              <a:latin typeface="+mn-lt"/>
              <a:ea typeface="+mn-ea"/>
              <a:cs typeface="+mn-cs"/>
            </a:rPr>
            <a:t>		• Medical Coverage (ME018)  = 1</a:t>
          </a:r>
        </a:p>
        <a:p>
          <a:pPr>
            <a:tabLst>
              <a:tab pos="457200" algn="l"/>
            </a:tabLst>
          </a:pPr>
          <a:r>
            <a:rPr lang="en-US" sz="110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ysClr val="windowText" lastClr="000000"/>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RowHeight="15" x14ac:dyDescent="0.25"/>
  <cols>
    <col min="1" max="16384" width="9.140625" style="174"/>
  </cols>
  <sheetData>
    <row r="1" spans="1:24" s="18" customFormat="1" ht="26.25" x14ac:dyDescent="0.25">
      <c r="A1" s="169" t="s">
        <v>125</v>
      </c>
      <c r="B1" s="170"/>
      <c r="C1" s="170"/>
      <c r="D1" s="170"/>
      <c r="E1" s="170"/>
      <c r="F1" s="170"/>
      <c r="G1" s="170"/>
      <c r="H1" s="170"/>
      <c r="I1" s="170"/>
      <c r="J1" s="170"/>
      <c r="K1" s="170"/>
      <c r="L1" s="170"/>
      <c r="M1" s="170"/>
      <c r="N1" s="170"/>
      <c r="O1" s="170"/>
      <c r="P1" s="170"/>
      <c r="Q1" s="170"/>
      <c r="R1" s="170"/>
      <c r="S1" s="170"/>
      <c r="T1" s="170"/>
    </row>
    <row r="2" spans="1:24" s="18" customFormat="1" ht="21" x14ac:dyDescent="0.25">
      <c r="A2" s="171" t="s">
        <v>124</v>
      </c>
      <c r="B2" s="170"/>
      <c r="C2" s="170"/>
      <c r="D2" s="170"/>
      <c r="E2" s="170"/>
      <c r="F2" s="170"/>
      <c r="G2" s="170"/>
      <c r="H2" s="170"/>
      <c r="I2" s="170"/>
      <c r="J2" s="170"/>
      <c r="K2" s="170"/>
      <c r="L2" s="170"/>
      <c r="M2" s="170"/>
      <c r="N2" s="170"/>
      <c r="O2" s="170"/>
      <c r="P2" s="170"/>
      <c r="Q2" s="170"/>
      <c r="R2" s="170"/>
      <c r="S2" s="170"/>
      <c r="T2" s="170"/>
    </row>
    <row r="3" spans="1:24" x14ac:dyDescent="0.25">
      <c r="A3" s="172"/>
      <c r="B3" s="172"/>
      <c r="C3" s="173"/>
      <c r="D3" s="173"/>
      <c r="E3" s="173"/>
      <c r="F3" s="173"/>
      <c r="G3" s="173"/>
      <c r="H3" s="173"/>
      <c r="I3" s="173"/>
      <c r="J3" s="172"/>
      <c r="K3" s="172"/>
      <c r="L3" s="172"/>
    </row>
    <row r="4" spans="1:24" x14ac:dyDescent="0.25">
      <c r="A4" s="172"/>
      <c r="B4" s="172"/>
      <c r="C4" s="173"/>
      <c r="D4" s="173"/>
      <c r="E4" s="173"/>
      <c r="F4" s="173"/>
      <c r="G4" s="173"/>
      <c r="H4" s="173"/>
      <c r="I4" s="173"/>
      <c r="J4" s="172"/>
      <c r="K4" s="172"/>
      <c r="L4" s="172"/>
    </row>
    <row r="5" spans="1:24" x14ac:dyDescent="0.25">
      <c r="A5" s="172"/>
      <c r="B5" s="172"/>
      <c r="C5" s="173"/>
      <c r="D5" s="173"/>
      <c r="E5" s="173"/>
      <c r="F5" s="173"/>
      <c r="G5" s="173"/>
      <c r="H5" s="173"/>
      <c r="I5" s="173"/>
      <c r="J5" s="172"/>
      <c r="K5" s="172"/>
      <c r="L5" s="172"/>
    </row>
    <row r="6" spans="1:24" x14ac:dyDescent="0.25">
      <c r="A6" s="172"/>
      <c r="B6" s="172"/>
      <c r="C6" s="173"/>
      <c r="D6" s="173"/>
      <c r="E6" s="173"/>
      <c r="F6" s="173"/>
      <c r="G6" s="173"/>
      <c r="H6" s="173"/>
      <c r="I6" s="173"/>
      <c r="J6" s="172"/>
      <c r="K6" s="172"/>
      <c r="L6" s="172"/>
    </row>
    <row r="7" spans="1:24" x14ac:dyDescent="0.25">
      <c r="A7" s="172"/>
      <c r="B7" s="172"/>
      <c r="C7" s="173"/>
      <c r="D7" s="173"/>
      <c r="E7" s="173"/>
      <c r="F7" s="173"/>
      <c r="G7" s="173"/>
      <c r="H7" s="173"/>
      <c r="I7" s="173"/>
      <c r="J7" s="172"/>
      <c r="K7" s="172"/>
      <c r="L7" s="172"/>
    </row>
    <row r="8" spans="1:24" x14ac:dyDescent="0.25">
      <c r="A8" s="173"/>
      <c r="B8" s="173"/>
      <c r="C8" s="173"/>
      <c r="D8" s="173"/>
      <c r="E8" s="173"/>
      <c r="F8" s="173"/>
      <c r="G8" s="173"/>
      <c r="H8" s="173"/>
      <c r="I8" s="173"/>
      <c r="J8" s="172"/>
      <c r="K8" s="172"/>
      <c r="L8" s="172"/>
    </row>
    <row r="9" spans="1:24" x14ac:dyDescent="0.25">
      <c r="A9" s="173"/>
      <c r="B9" s="173"/>
      <c r="C9" s="173"/>
      <c r="D9" s="173"/>
      <c r="E9" s="173"/>
      <c r="F9" s="173"/>
      <c r="G9" s="173"/>
      <c r="H9" s="173"/>
      <c r="I9" s="173"/>
      <c r="J9" s="172"/>
      <c r="K9" s="172"/>
      <c r="L9" s="172"/>
      <c r="W9" s="175"/>
    </row>
    <row r="10" spans="1:24" x14ac:dyDescent="0.25">
      <c r="A10" s="173"/>
      <c r="B10" s="173"/>
      <c r="C10" s="173"/>
      <c r="D10" s="173"/>
      <c r="E10" s="173"/>
      <c r="F10" s="173"/>
      <c r="G10" s="173"/>
      <c r="H10" s="173"/>
      <c r="I10" s="173"/>
      <c r="J10" s="172"/>
      <c r="K10" s="172"/>
      <c r="L10" s="172"/>
    </row>
    <row r="11" spans="1:24" x14ac:dyDescent="0.25">
      <c r="A11" s="173"/>
      <c r="B11" s="173"/>
      <c r="C11" s="173"/>
      <c r="D11" s="173"/>
      <c r="E11" s="173"/>
      <c r="F11" s="173"/>
      <c r="G11" s="173"/>
      <c r="H11" s="173"/>
      <c r="I11" s="173"/>
      <c r="J11" s="172"/>
      <c r="K11" s="172"/>
      <c r="L11" s="172"/>
    </row>
    <row r="12" spans="1:24" x14ac:dyDescent="0.25">
      <c r="A12" s="173"/>
      <c r="B12" s="173"/>
      <c r="C12" s="173"/>
      <c r="D12" s="173"/>
      <c r="E12" s="173"/>
      <c r="F12" s="173"/>
      <c r="G12" s="173"/>
      <c r="H12" s="173"/>
      <c r="I12" s="173"/>
      <c r="J12" s="172"/>
      <c r="K12" s="172"/>
      <c r="L12" s="172"/>
      <c r="X12" s="175"/>
    </row>
    <row r="13" spans="1:24" x14ac:dyDescent="0.25">
      <c r="A13" s="173"/>
      <c r="B13" s="173"/>
      <c r="C13" s="173"/>
      <c r="D13" s="173"/>
      <c r="E13" s="173"/>
      <c r="F13" s="173"/>
      <c r="G13" s="173"/>
      <c r="H13" s="173"/>
      <c r="I13" s="173"/>
      <c r="J13" s="172"/>
      <c r="K13" s="172"/>
      <c r="L13" s="172"/>
    </row>
    <row r="14" spans="1:24" x14ac:dyDescent="0.25">
      <c r="A14" s="173"/>
      <c r="B14" s="173"/>
      <c r="C14" s="173"/>
      <c r="D14" s="173"/>
      <c r="E14" s="173"/>
      <c r="F14" s="173"/>
      <c r="G14" s="173"/>
      <c r="H14" s="173"/>
      <c r="I14" s="173"/>
      <c r="J14" s="172"/>
      <c r="K14" s="172"/>
      <c r="L14" s="172"/>
    </row>
    <row r="15" spans="1:24" x14ac:dyDescent="0.25">
      <c r="A15" s="173"/>
      <c r="B15" s="173"/>
      <c r="C15" s="173"/>
      <c r="D15" s="173"/>
      <c r="E15" s="173"/>
      <c r="F15" s="173"/>
      <c r="G15" s="173"/>
      <c r="H15" s="173"/>
      <c r="I15" s="173"/>
      <c r="J15" s="172"/>
      <c r="K15" s="172"/>
      <c r="L15" s="172"/>
    </row>
    <row r="16" spans="1:24" x14ac:dyDescent="0.25">
      <c r="A16" s="173"/>
      <c r="B16" s="173"/>
      <c r="C16" s="173"/>
      <c r="D16" s="173"/>
      <c r="E16" s="173"/>
      <c r="F16" s="173"/>
      <c r="G16" s="173"/>
      <c r="H16" s="173"/>
      <c r="I16" s="173"/>
      <c r="J16" s="172"/>
      <c r="K16" s="172"/>
      <c r="L16" s="172"/>
    </row>
    <row r="17" spans="1:23" x14ac:dyDescent="0.25">
      <c r="A17" s="173"/>
      <c r="B17" s="173"/>
      <c r="C17" s="173"/>
      <c r="D17" s="173"/>
      <c r="E17" s="173"/>
      <c r="F17" s="173"/>
      <c r="G17" s="173"/>
      <c r="H17" s="173"/>
      <c r="I17" s="173"/>
      <c r="J17" s="172"/>
      <c r="K17" s="172"/>
      <c r="L17" s="172"/>
    </row>
    <row r="18" spans="1:23" x14ac:dyDescent="0.25">
      <c r="A18" s="173"/>
      <c r="B18" s="173"/>
      <c r="C18" s="173"/>
      <c r="D18" s="173"/>
      <c r="E18" s="173"/>
      <c r="F18" s="173"/>
      <c r="G18" s="173"/>
      <c r="H18" s="173"/>
      <c r="I18" s="173"/>
      <c r="J18" s="172"/>
      <c r="K18" s="172"/>
      <c r="L18" s="172"/>
    </row>
    <row r="19" spans="1:23" x14ac:dyDescent="0.25">
      <c r="A19" s="173"/>
      <c r="B19" s="173"/>
      <c r="C19" s="173"/>
      <c r="D19" s="173"/>
      <c r="E19" s="173"/>
      <c r="F19" s="173"/>
      <c r="G19" s="173"/>
      <c r="H19" s="173"/>
      <c r="I19" s="173"/>
      <c r="J19" s="172"/>
      <c r="K19" s="172"/>
      <c r="L19" s="172"/>
    </row>
    <row r="20" spans="1:23" x14ac:dyDescent="0.25">
      <c r="A20" s="173"/>
      <c r="B20" s="173"/>
      <c r="C20" s="173"/>
      <c r="D20" s="173"/>
      <c r="E20" s="173"/>
      <c r="F20" s="173"/>
      <c r="G20" s="173"/>
      <c r="H20" s="173"/>
      <c r="I20" s="173"/>
      <c r="J20" s="172"/>
      <c r="K20" s="172"/>
      <c r="L20" s="172"/>
      <c r="W20" s="175"/>
    </row>
    <row r="21" spans="1:23" x14ac:dyDescent="0.25">
      <c r="A21" s="173"/>
      <c r="B21" s="173"/>
      <c r="C21" s="173"/>
      <c r="D21" s="173"/>
      <c r="E21" s="173"/>
      <c r="F21" s="173"/>
      <c r="G21" s="173"/>
      <c r="H21" s="173"/>
      <c r="I21" s="173"/>
      <c r="J21" s="172"/>
      <c r="K21" s="172"/>
      <c r="L21" s="172"/>
      <c r="U21" s="176"/>
    </row>
    <row r="22" spans="1:23" x14ac:dyDescent="0.25">
      <c r="A22" s="173"/>
      <c r="B22" s="173"/>
      <c r="C22" s="173"/>
      <c r="D22" s="173"/>
      <c r="E22" s="173"/>
      <c r="F22" s="173"/>
      <c r="G22" s="173"/>
      <c r="H22" s="173"/>
      <c r="I22" s="173"/>
      <c r="J22" s="172"/>
      <c r="K22" s="172"/>
      <c r="L22" s="172"/>
    </row>
    <row r="23" spans="1:23" x14ac:dyDescent="0.25">
      <c r="A23" s="173"/>
      <c r="B23" s="173"/>
      <c r="C23" s="173"/>
      <c r="D23" s="173"/>
      <c r="E23" s="173"/>
      <c r="F23" s="173"/>
      <c r="G23" s="173"/>
      <c r="H23" s="173"/>
      <c r="I23" s="173"/>
      <c r="J23" s="172"/>
      <c r="K23" s="172"/>
      <c r="L23" s="172"/>
    </row>
    <row r="24" spans="1:23" x14ac:dyDescent="0.25">
      <c r="A24" s="173"/>
      <c r="B24" s="173"/>
      <c r="C24" s="173"/>
      <c r="D24" s="173"/>
      <c r="E24" s="173"/>
      <c r="F24" s="173"/>
      <c r="G24" s="173"/>
      <c r="H24" s="173"/>
      <c r="I24" s="173"/>
      <c r="J24" s="172"/>
      <c r="K24" s="172"/>
      <c r="L24" s="172"/>
      <c r="U24" s="174" t="s">
        <v>120</v>
      </c>
    </row>
    <row r="25" spans="1:23" x14ac:dyDescent="0.25">
      <c r="A25" s="173"/>
      <c r="B25" s="173"/>
      <c r="C25" s="173"/>
      <c r="D25" s="173"/>
      <c r="E25" s="173"/>
      <c r="F25" s="173"/>
      <c r="G25" s="173"/>
      <c r="H25" s="173"/>
      <c r="I25" s="173"/>
      <c r="J25" s="172"/>
      <c r="K25" s="172"/>
      <c r="L25" s="172"/>
      <c r="U25" s="177"/>
    </row>
    <row r="26" spans="1:23" x14ac:dyDescent="0.25">
      <c r="A26" s="173"/>
      <c r="B26" s="173"/>
      <c r="C26" s="173"/>
      <c r="D26" s="173"/>
      <c r="E26" s="173"/>
      <c r="F26" s="173"/>
      <c r="G26" s="173"/>
      <c r="H26" s="173"/>
      <c r="I26" s="173"/>
      <c r="J26" s="172"/>
      <c r="K26" s="172"/>
      <c r="L26" s="172"/>
    </row>
    <row r="27" spans="1:23" x14ac:dyDescent="0.25">
      <c r="A27" s="173"/>
      <c r="B27" s="173"/>
      <c r="C27" s="173"/>
      <c r="D27" s="173"/>
      <c r="E27" s="173"/>
      <c r="F27" s="173"/>
      <c r="G27" s="173"/>
      <c r="H27" s="173"/>
      <c r="I27" s="173"/>
      <c r="J27" s="172"/>
      <c r="K27" s="172"/>
      <c r="L27" s="172"/>
    </row>
    <row r="28" spans="1:23" x14ac:dyDescent="0.25">
      <c r="A28" s="173"/>
      <c r="B28" s="173"/>
      <c r="C28" s="173"/>
      <c r="D28" s="173"/>
      <c r="E28" s="173"/>
      <c r="F28" s="173"/>
      <c r="G28" s="173"/>
      <c r="H28" s="173"/>
      <c r="I28" s="173"/>
      <c r="J28" s="172"/>
      <c r="K28" s="172"/>
      <c r="L28" s="172"/>
      <c r="U28" s="176"/>
    </row>
    <row r="29" spans="1:23" x14ac:dyDescent="0.25">
      <c r="A29" s="173"/>
      <c r="B29" s="173"/>
      <c r="C29" s="173"/>
      <c r="D29" s="173"/>
      <c r="E29" s="173"/>
      <c r="F29" s="173"/>
      <c r="G29" s="173"/>
      <c r="H29" s="173"/>
      <c r="I29" s="173"/>
      <c r="J29" s="172"/>
      <c r="K29" s="172"/>
      <c r="L29" s="172"/>
    </row>
    <row r="30" spans="1:23" x14ac:dyDescent="0.25">
      <c r="A30" s="173"/>
      <c r="B30" s="173"/>
      <c r="C30" s="173"/>
      <c r="D30" s="173"/>
      <c r="E30" s="173"/>
      <c r="F30" s="173"/>
      <c r="G30" s="173"/>
      <c r="H30" s="173"/>
      <c r="I30" s="173"/>
      <c r="J30" s="172"/>
      <c r="K30" s="172"/>
      <c r="L30" s="172"/>
    </row>
    <row r="31" spans="1:23" x14ac:dyDescent="0.25">
      <c r="A31" s="173"/>
      <c r="B31" s="173"/>
      <c r="C31" s="173"/>
      <c r="D31" s="173"/>
      <c r="E31" s="173"/>
      <c r="F31" s="173"/>
      <c r="G31" s="173"/>
      <c r="H31" s="173"/>
      <c r="I31" s="173"/>
      <c r="J31" s="172"/>
      <c r="K31" s="172"/>
      <c r="L31" s="172"/>
    </row>
    <row r="32" spans="1:23" x14ac:dyDescent="0.25">
      <c r="A32" s="173"/>
      <c r="B32" s="173"/>
      <c r="C32" s="173"/>
      <c r="D32" s="173"/>
      <c r="E32" s="173"/>
      <c r="F32" s="173"/>
      <c r="G32" s="173"/>
      <c r="H32" s="173"/>
      <c r="I32" s="173"/>
      <c r="J32" s="172"/>
      <c r="K32" s="172"/>
      <c r="L32" s="172"/>
    </row>
    <row r="33" spans="1:23" x14ac:dyDescent="0.25">
      <c r="A33" s="173"/>
      <c r="B33" s="173"/>
      <c r="C33" s="173"/>
      <c r="D33" s="173"/>
      <c r="E33" s="173"/>
      <c r="F33" s="173"/>
      <c r="G33" s="173"/>
      <c r="H33" s="173"/>
      <c r="I33" s="173"/>
      <c r="V33" s="177"/>
    </row>
    <row r="34" spans="1:23" x14ac:dyDescent="0.25">
      <c r="A34" s="173"/>
      <c r="B34" s="173"/>
      <c r="C34" s="173"/>
      <c r="D34" s="173"/>
      <c r="E34" s="173"/>
      <c r="F34" s="173"/>
      <c r="G34" s="173"/>
      <c r="H34" s="173"/>
      <c r="I34" s="173"/>
    </row>
    <row r="35" spans="1:23" x14ac:dyDescent="0.25">
      <c r="A35" s="173"/>
      <c r="B35" s="173"/>
      <c r="C35" s="173"/>
      <c r="D35" s="173"/>
      <c r="E35" s="173"/>
      <c r="F35" s="173"/>
      <c r="G35" s="173"/>
      <c r="H35" s="173"/>
      <c r="I35" s="173"/>
      <c r="U35" s="178"/>
      <c r="V35" s="179"/>
      <c r="W35" s="178"/>
    </row>
    <row r="36" spans="1:23" x14ac:dyDescent="0.25">
      <c r="A36" s="173"/>
      <c r="B36" s="173"/>
      <c r="C36" s="173"/>
      <c r="D36" s="173"/>
      <c r="E36" s="173"/>
      <c r="F36" s="173"/>
      <c r="G36" s="173"/>
      <c r="H36" s="173"/>
      <c r="I36" s="173"/>
      <c r="U36" s="178"/>
      <c r="V36" s="178"/>
      <c r="W36" s="179"/>
    </row>
    <row r="37" spans="1:23" x14ac:dyDescent="0.25">
      <c r="A37" s="173"/>
      <c r="B37" s="173"/>
      <c r="C37" s="173"/>
      <c r="D37" s="173"/>
      <c r="E37" s="173"/>
      <c r="F37" s="173"/>
      <c r="G37" s="173"/>
      <c r="H37" s="173"/>
      <c r="I37" s="173"/>
      <c r="U37" s="178"/>
      <c r="V37" s="178"/>
      <c r="W37" s="179"/>
    </row>
    <row r="38" spans="1:23" x14ac:dyDescent="0.25">
      <c r="A38" s="173"/>
      <c r="B38" s="173"/>
      <c r="C38" s="173"/>
      <c r="D38" s="173"/>
      <c r="E38" s="173"/>
      <c r="F38" s="173"/>
      <c r="G38" s="173"/>
      <c r="H38" s="173"/>
      <c r="I38" s="173"/>
      <c r="U38" s="178"/>
      <c r="V38" s="178"/>
      <c r="W38" s="179"/>
    </row>
    <row r="39" spans="1:23" x14ac:dyDescent="0.25">
      <c r="A39" s="173"/>
      <c r="B39" s="173"/>
      <c r="C39" s="173"/>
      <c r="D39" s="173"/>
      <c r="E39" s="173"/>
      <c r="F39" s="173"/>
      <c r="G39" s="173"/>
      <c r="H39" s="173"/>
      <c r="I39" s="173"/>
    </row>
    <row r="40" spans="1:23" x14ac:dyDescent="0.25">
      <c r="A40" s="173"/>
      <c r="B40" s="173"/>
      <c r="C40" s="173"/>
      <c r="D40" s="173"/>
      <c r="E40" s="173"/>
      <c r="F40" s="173"/>
      <c r="G40" s="173"/>
      <c r="H40" s="173"/>
      <c r="I40" s="173"/>
    </row>
    <row r="41" spans="1:23" x14ac:dyDescent="0.25">
      <c r="A41" s="173"/>
      <c r="B41" s="173"/>
      <c r="C41" s="173"/>
      <c r="D41" s="173"/>
      <c r="E41" s="173"/>
      <c r="F41" s="173"/>
      <c r="G41" s="173"/>
      <c r="H41" s="173"/>
      <c r="I41" s="173"/>
    </row>
    <row r="42" spans="1:23" x14ac:dyDescent="0.25">
      <c r="A42" s="173"/>
      <c r="B42" s="173"/>
      <c r="C42" s="173"/>
      <c r="D42" s="173"/>
      <c r="E42" s="173"/>
      <c r="F42" s="173"/>
      <c r="G42" s="173"/>
      <c r="H42" s="173"/>
      <c r="I42" s="173"/>
    </row>
    <row r="43" spans="1:23" x14ac:dyDescent="0.25">
      <c r="A43" s="173"/>
      <c r="B43" s="173"/>
      <c r="C43" s="173"/>
      <c r="D43" s="173"/>
      <c r="E43" s="173"/>
      <c r="F43" s="173"/>
      <c r="G43" s="173"/>
      <c r="H43" s="173"/>
      <c r="I43" s="173"/>
    </row>
    <row r="44" spans="1:23" x14ac:dyDescent="0.25">
      <c r="A44" s="173"/>
      <c r="B44" s="173"/>
      <c r="C44" s="173"/>
      <c r="D44" s="173"/>
      <c r="E44" s="173"/>
      <c r="F44" s="173"/>
      <c r="G44" s="173"/>
      <c r="H44" s="173"/>
      <c r="I44" s="173"/>
    </row>
    <row r="45" spans="1:23" x14ac:dyDescent="0.25">
      <c r="A45" s="173"/>
      <c r="B45" s="173"/>
      <c r="C45" s="173"/>
      <c r="D45" s="173"/>
      <c r="E45" s="173"/>
      <c r="F45" s="173"/>
      <c r="G45" s="173"/>
      <c r="H45" s="173"/>
      <c r="I45" s="173"/>
    </row>
    <row r="46" spans="1:23" x14ac:dyDescent="0.25">
      <c r="A46" s="173"/>
      <c r="B46" s="173"/>
      <c r="C46" s="173"/>
      <c r="D46" s="173"/>
      <c r="E46" s="173"/>
      <c r="F46" s="173"/>
      <c r="G46" s="173"/>
      <c r="H46" s="173"/>
      <c r="I46" s="173"/>
    </row>
    <row r="47" spans="1:23" x14ac:dyDescent="0.25">
      <c r="A47" s="173"/>
      <c r="B47" s="173"/>
      <c r="C47" s="173"/>
      <c r="D47" s="173"/>
      <c r="E47" s="173"/>
      <c r="F47" s="173"/>
      <c r="G47" s="173"/>
      <c r="H47" s="173"/>
      <c r="I47" s="173"/>
    </row>
    <row r="48" spans="1:23" x14ac:dyDescent="0.25">
      <c r="A48" s="173"/>
      <c r="B48" s="173"/>
      <c r="C48" s="173"/>
      <c r="D48" s="173"/>
      <c r="E48" s="173"/>
      <c r="F48" s="173"/>
      <c r="G48" s="173"/>
      <c r="H48" s="173"/>
      <c r="I48" s="173"/>
    </row>
    <row r="49" spans="1:13" x14ac:dyDescent="0.25">
      <c r="A49" s="173"/>
      <c r="B49" s="173"/>
      <c r="C49" s="173"/>
      <c r="D49" s="173"/>
      <c r="E49" s="173"/>
      <c r="F49" s="173"/>
      <c r="G49" s="173"/>
      <c r="H49" s="173"/>
      <c r="I49" s="173"/>
    </row>
    <row r="50" spans="1:13" x14ac:dyDescent="0.25">
      <c r="A50" s="173"/>
      <c r="B50" s="173"/>
      <c r="C50" s="173"/>
      <c r="D50" s="173"/>
      <c r="E50" s="173"/>
      <c r="F50" s="173"/>
      <c r="G50" s="173"/>
      <c r="H50" s="173"/>
      <c r="I50" s="173"/>
    </row>
    <row r="51" spans="1:13" x14ac:dyDescent="0.25">
      <c r="A51" s="173"/>
      <c r="B51" s="173"/>
      <c r="C51" s="173"/>
      <c r="D51" s="173"/>
      <c r="E51" s="173"/>
      <c r="F51" s="173"/>
      <c r="G51" s="173"/>
      <c r="H51" s="173"/>
      <c r="I51" s="173"/>
    </row>
    <row r="52" spans="1:13" x14ac:dyDescent="0.25">
      <c r="A52" s="180"/>
      <c r="B52" s="178"/>
      <c r="C52" s="181"/>
      <c r="D52" s="181"/>
      <c r="E52" s="181"/>
      <c r="F52" s="181"/>
      <c r="G52" s="182"/>
      <c r="H52" s="182"/>
      <c r="I52" s="182"/>
      <c r="J52" s="182"/>
      <c r="K52" s="182"/>
      <c r="L52" s="182"/>
      <c r="M52" s="182"/>
    </row>
    <row r="53" spans="1:13" x14ac:dyDescent="0.25">
      <c r="A53" s="178"/>
      <c r="B53" s="179"/>
      <c r="C53" s="181"/>
      <c r="D53" s="181"/>
      <c r="E53" s="181"/>
      <c r="F53" s="181"/>
      <c r="G53" s="182"/>
      <c r="H53" s="182"/>
      <c r="I53" s="182"/>
      <c r="J53" s="182"/>
      <c r="K53" s="182"/>
      <c r="L53" s="182"/>
      <c r="M53" s="182"/>
    </row>
    <row r="54" spans="1:13" x14ac:dyDescent="0.25">
      <c r="A54" s="173"/>
      <c r="B54" s="173"/>
      <c r="C54" s="173"/>
    </row>
    <row r="55" spans="1:13" x14ac:dyDescent="0.25">
      <c r="A55" s="173"/>
      <c r="B55" s="173"/>
      <c r="C55" s="173"/>
      <c r="D55" s="173"/>
      <c r="E55" s="173"/>
      <c r="F55" s="173"/>
      <c r="G55" s="173"/>
      <c r="H55" s="173"/>
      <c r="I55" s="173"/>
    </row>
    <row r="56" spans="1:13" x14ac:dyDescent="0.25">
      <c r="A56" s="173"/>
      <c r="B56" s="173"/>
      <c r="C56" s="173"/>
      <c r="D56" s="173"/>
      <c r="E56" s="173"/>
      <c r="F56" s="173"/>
      <c r="G56" s="173"/>
      <c r="H56" s="173"/>
      <c r="I56" s="173"/>
    </row>
    <row r="57" spans="1:13" x14ac:dyDescent="0.25">
      <c r="A57" s="173"/>
      <c r="B57" s="173"/>
      <c r="C57" s="173"/>
      <c r="D57" s="173"/>
      <c r="E57" s="173"/>
      <c r="F57" s="173"/>
      <c r="G57" s="173"/>
      <c r="H57" s="173"/>
      <c r="I57" s="173"/>
    </row>
    <row r="58" spans="1:13" x14ac:dyDescent="0.25">
      <c r="A58" s="173"/>
      <c r="B58" s="173"/>
      <c r="C58" s="173"/>
      <c r="D58" s="173"/>
      <c r="E58" s="173"/>
      <c r="F58" s="173"/>
      <c r="G58" s="173"/>
      <c r="H58" s="173"/>
      <c r="I58" s="173"/>
    </row>
    <row r="59" spans="1:13" x14ac:dyDescent="0.25">
      <c r="A59" s="173"/>
      <c r="B59" s="173"/>
      <c r="C59" s="173"/>
      <c r="D59" s="173"/>
      <c r="E59" s="173"/>
      <c r="F59" s="173"/>
      <c r="G59" s="173"/>
      <c r="H59" s="173"/>
      <c r="I59" s="173"/>
    </row>
    <row r="60" spans="1:13" x14ac:dyDescent="0.25">
      <c r="A60" s="173"/>
      <c r="B60" s="173"/>
      <c r="C60" s="173"/>
      <c r="D60" s="173"/>
      <c r="E60" s="173"/>
      <c r="F60" s="173"/>
      <c r="G60" s="173"/>
      <c r="H60" s="173"/>
      <c r="I60" s="173"/>
    </row>
    <row r="61" spans="1:13" x14ac:dyDescent="0.25">
      <c r="A61" s="173"/>
      <c r="B61" s="173"/>
      <c r="C61" s="173"/>
      <c r="D61" s="173"/>
      <c r="E61" s="173"/>
      <c r="F61" s="173"/>
      <c r="G61" s="173"/>
      <c r="H61" s="173"/>
      <c r="I61" s="173"/>
    </row>
    <row r="62" spans="1:13" x14ac:dyDescent="0.25">
      <c r="A62" s="173"/>
      <c r="B62" s="173"/>
      <c r="C62" s="173"/>
      <c r="D62" s="173"/>
      <c r="E62" s="173"/>
      <c r="F62" s="173"/>
      <c r="G62" s="173"/>
      <c r="H62" s="173"/>
      <c r="I62" s="173"/>
    </row>
    <row r="63" spans="1:13" x14ac:dyDescent="0.25">
      <c r="A63" s="173"/>
      <c r="B63" s="173"/>
      <c r="C63" s="173"/>
      <c r="D63" s="173"/>
      <c r="E63" s="173"/>
      <c r="F63" s="173"/>
      <c r="G63" s="173"/>
      <c r="H63" s="173"/>
      <c r="I63" s="173"/>
    </row>
    <row r="64" spans="1:13" x14ac:dyDescent="0.25">
      <c r="A64" s="173"/>
      <c r="B64" s="173"/>
      <c r="C64" s="173"/>
      <c r="D64" s="173"/>
      <c r="E64" s="173"/>
      <c r="F64" s="173"/>
      <c r="G64" s="173"/>
      <c r="H64" s="173"/>
      <c r="I64" s="173"/>
    </row>
    <row r="65" spans="1:9" x14ac:dyDescent="0.25">
      <c r="A65" s="173"/>
      <c r="B65" s="173"/>
      <c r="C65" s="173"/>
      <c r="D65" s="173"/>
      <c r="E65" s="173"/>
      <c r="F65" s="173"/>
      <c r="G65" s="173"/>
      <c r="H65" s="173"/>
      <c r="I65" s="173"/>
    </row>
    <row r="66" spans="1:9" x14ac:dyDescent="0.25">
      <c r="A66" s="173"/>
      <c r="B66" s="173"/>
      <c r="C66" s="173"/>
      <c r="D66" s="173"/>
      <c r="E66" s="173"/>
      <c r="F66" s="173"/>
      <c r="G66" s="173"/>
      <c r="H66" s="173"/>
      <c r="I66" s="173"/>
    </row>
    <row r="67" spans="1:9" x14ac:dyDescent="0.25">
      <c r="A67" s="173"/>
      <c r="B67" s="173"/>
      <c r="C67" s="173"/>
      <c r="D67" s="173"/>
      <c r="E67" s="173"/>
      <c r="F67" s="173"/>
      <c r="G67" s="173"/>
      <c r="H67" s="173"/>
      <c r="I67" s="173"/>
    </row>
    <row r="68" spans="1:9" x14ac:dyDescent="0.25">
      <c r="A68" s="173"/>
      <c r="B68" s="173"/>
      <c r="C68" s="173"/>
      <c r="D68" s="173"/>
      <c r="E68" s="173"/>
      <c r="F68" s="173"/>
      <c r="G68" s="173"/>
      <c r="H68" s="173"/>
      <c r="I68" s="173"/>
    </row>
    <row r="69" spans="1:9" x14ac:dyDescent="0.25">
      <c r="A69" s="173"/>
      <c r="B69" s="173"/>
      <c r="C69" s="173"/>
      <c r="D69" s="173"/>
      <c r="E69" s="173"/>
      <c r="F69" s="173"/>
      <c r="G69" s="173"/>
      <c r="H69" s="173"/>
      <c r="I69" s="173"/>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workbookViewId="0">
      <selection sqref="A1:E1"/>
    </sheetView>
  </sheetViews>
  <sheetFormatPr defaultRowHeight="15" x14ac:dyDescent="0.25"/>
  <cols>
    <col min="1" max="1" width="86.42578125" style="1" customWidth="1"/>
    <col min="2" max="2" width="21.5703125" style="25" customWidth="1"/>
    <col min="3" max="3" width="52" style="1" customWidth="1"/>
    <col min="4" max="4" width="47.5703125" customWidth="1"/>
    <col min="5" max="5" width="46.85546875" style="1" customWidth="1"/>
    <col min="7" max="7" width="37" customWidth="1"/>
    <col min="8" max="8" width="37" style="18" customWidth="1"/>
    <col min="22" max="22" width="37" customWidth="1"/>
    <col min="23" max="23" width="37" style="18" customWidth="1"/>
  </cols>
  <sheetData>
    <row r="1" spans="1:5" ht="23.25" x14ac:dyDescent="0.35">
      <c r="A1" s="202" t="s">
        <v>126</v>
      </c>
      <c r="B1" s="202"/>
      <c r="C1" s="202"/>
      <c r="D1" s="202"/>
      <c r="E1" s="202"/>
    </row>
    <row r="2" spans="1:5" x14ac:dyDescent="0.25">
      <c r="A2" s="134"/>
      <c r="B2" s="135"/>
      <c r="C2" s="134"/>
      <c r="D2" s="136"/>
      <c r="E2" s="137"/>
    </row>
    <row r="3" spans="1:5" ht="15.75" thickBot="1" x14ac:dyDescent="0.3">
      <c r="A3" s="134"/>
      <c r="B3" s="135"/>
      <c r="C3" s="134"/>
      <c r="D3" s="136"/>
      <c r="E3" s="137"/>
    </row>
    <row r="4" spans="1:5" ht="19.5" thickBot="1" x14ac:dyDescent="0.35">
      <c r="A4" s="138" t="s">
        <v>4</v>
      </c>
      <c r="B4" s="139"/>
      <c r="C4" s="140" t="s">
        <v>37</v>
      </c>
      <c r="D4" s="132" t="s">
        <v>38</v>
      </c>
      <c r="E4" s="139" t="s">
        <v>5</v>
      </c>
    </row>
    <row r="5" spans="1:5" ht="15.75" x14ac:dyDescent="0.25">
      <c r="A5" s="187" t="s">
        <v>113</v>
      </c>
      <c r="B5" s="33"/>
      <c r="C5" s="211" t="s">
        <v>120</v>
      </c>
      <c r="D5" s="211" t="s">
        <v>120</v>
      </c>
      <c r="E5" s="20"/>
    </row>
    <row r="6" spans="1:5" ht="15.75" x14ac:dyDescent="0.25">
      <c r="A6" s="188" t="s">
        <v>114</v>
      </c>
      <c r="B6" s="34"/>
      <c r="C6" s="212"/>
      <c r="D6" s="212"/>
      <c r="E6" s="21"/>
    </row>
    <row r="7" spans="1:5" ht="16.5" thickBot="1" x14ac:dyDescent="0.3">
      <c r="A7" s="189" t="s">
        <v>115</v>
      </c>
      <c r="B7" s="35"/>
      <c r="C7" s="212"/>
      <c r="D7" s="212"/>
      <c r="E7" s="21"/>
    </row>
    <row r="8" spans="1:5" ht="15.75" thickBot="1" x14ac:dyDescent="0.3">
      <c r="A8" s="15" t="s">
        <v>153</v>
      </c>
      <c r="B8" s="24"/>
      <c r="C8" s="200" t="s">
        <v>175</v>
      </c>
      <c r="D8" s="196" t="s">
        <v>170</v>
      </c>
      <c r="E8" s="74"/>
    </row>
    <row r="9" spans="1:5" ht="15.75" thickBot="1" x14ac:dyDescent="0.3">
      <c r="A9" s="15" t="s">
        <v>154</v>
      </c>
      <c r="B9" s="24"/>
      <c r="C9" s="194" t="s">
        <v>169</v>
      </c>
      <c r="D9" s="75"/>
      <c r="E9" s="74"/>
    </row>
    <row r="10" spans="1:5" ht="15.75" thickBot="1" x14ac:dyDescent="0.3">
      <c r="A10" s="14" t="s">
        <v>127</v>
      </c>
      <c r="B10" s="23"/>
      <c r="C10" s="22" t="s">
        <v>141</v>
      </c>
      <c r="D10" s="22" t="s">
        <v>0</v>
      </c>
      <c r="E10" s="74"/>
    </row>
    <row r="11" spans="1:5" s="2" customFormat="1" ht="19.5" thickBot="1" x14ac:dyDescent="0.35">
      <c r="A11" s="131" t="s">
        <v>1</v>
      </c>
      <c r="B11" s="132" t="s">
        <v>120</v>
      </c>
      <c r="C11" s="207" t="s">
        <v>72</v>
      </c>
      <c r="D11" s="208"/>
      <c r="E11" s="132" t="s">
        <v>5</v>
      </c>
    </row>
    <row r="12" spans="1:5" s="3" customFormat="1" ht="30.75" thickBot="1" x14ac:dyDescent="0.35">
      <c r="A12" s="15" t="s">
        <v>155</v>
      </c>
      <c r="B12" s="39"/>
      <c r="C12" s="216" t="s">
        <v>3</v>
      </c>
      <c r="D12" s="206"/>
      <c r="E12" s="74"/>
    </row>
    <row r="13" spans="1:5" s="3" customFormat="1" ht="19.5" thickBot="1" x14ac:dyDescent="0.35">
      <c r="A13" s="15" t="s">
        <v>156</v>
      </c>
      <c r="B13" s="39"/>
      <c r="C13" s="216" t="s">
        <v>3</v>
      </c>
      <c r="D13" s="206"/>
      <c r="E13" s="74"/>
    </row>
    <row r="14" spans="1:5" s="3" customFormat="1" ht="46.5" thickBot="1" x14ac:dyDescent="0.35">
      <c r="A14" s="15" t="s">
        <v>157</v>
      </c>
      <c r="B14" s="24"/>
      <c r="C14" s="216" t="s">
        <v>2</v>
      </c>
      <c r="D14" s="206"/>
      <c r="E14" s="148" t="s">
        <v>176</v>
      </c>
    </row>
    <row r="15" spans="1:5" s="3" customFormat="1" ht="19.5" thickBot="1" x14ac:dyDescent="0.35">
      <c r="A15" s="76" t="s">
        <v>128</v>
      </c>
      <c r="B15" s="77"/>
      <c r="C15" s="205" t="s">
        <v>141</v>
      </c>
      <c r="D15" s="206"/>
      <c r="E15" s="74"/>
    </row>
    <row r="16" spans="1:5" s="3" customFormat="1" ht="38.25" thickBot="1" x14ac:dyDescent="0.35">
      <c r="A16" s="131" t="s">
        <v>43</v>
      </c>
      <c r="B16" s="132" t="s">
        <v>120</v>
      </c>
      <c r="C16" s="140" t="s">
        <v>37</v>
      </c>
      <c r="D16" s="132" t="s">
        <v>38</v>
      </c>
      <c r="E16" s="132" t="s">
        <v>5</v>
      </c>
    </row>
    <row r="17" spans="1:5" s="3" customFormat="1" ht="19.5" thickBot="1" x14ac:dyDescent="0.35">
      <c r="A17" s="76" t="s">
        <v>130</v>
      </c>
      <c r="B17" s="82"/>
      <c r="C17" s="209" t="s">
        <v>2</v>
      </c>
      <c r="D17" s="210"/>
      <c r="E17" s="98"/>
    </row>
    <row r="18" spans="1:5" s="3" customFormat="1" ht="19.5" thickBot="1" x14ac:dyDescent="0.35">
      <c r="A18" s="213" t="s">
        <v>129</v>
      </c>
      <c r="B18" s="214"/>
      <c r="C18" s="214"/>
      <c r="D18" s="214"/>
      <c r="E18" s="215"/>
    </row>
    <row r="19" spans="1:5" s="3" customFormat="1" ht="19.5" thickBot="1" x14ac:dyDescent="0.35">
      <c r="A19" s="76" t="s">
        <v>131</v>
      </c>
      <c r="B19" s="23"/>
      <c r="C19" s="195">
        <v>0.66930000000000001</v>
      </c>
      <c r="D19" s="17"/>
      <c r="E19" s="74"/>
    </row>
    <row r="20" spans="1:5" s="3" customFormat="1" ht="30.75" thickBot="1" x14ac:dyDescent="0.35">
      <c r="A20" s="88" t="s">
        <v>132</v>
      </c>
      <c r="B20" s="128" t="s">
        <v>120</v>
      </c>
      <c r="C20" s="22" t="s">
        <v>2</v>
      </c>
      <c r="D20" s="16" t="s">
        <v>44</v>
      </c>
      <c r="E20" s="148"/>
    </row>
    <row r="21" spans="1:5" s="3" customFormat="1" ht="19.5" thickBot="1" x14ac:dyDescent="0.35">
      <c r="A21" s="131" t="s">
        <v>70</v>
      </c>
      <c r="B21" s="132" t="s">
        <v>120</v>
      </c>
      <c r="C21" s="207" t="s">
        <v>71</v>
      </c>
      <c r="D21" s="208"/>
      <c r="E21" s="132" t="s">
        <v>5</v>
      </c>
    </row>
    <row r="22" spans="1:5" s="4" customFormat="1" ht="15.75" thickBot="1" x14ac:dyDescent="0.3">
      <c r="A22" s="15" t="s">
        <v>158</v>
      </c>
      <c r="B22" s="39"/>
      <c r="C22" s="203">
        <v>0.97430000000000005</v>
      </c>
      <c r="D22" s="204"/>
      <c r="E22" s="78"/>
    </row>
    <row r="23" spans="1:5" s="4" customFormat="1" ht="30.75" thickBot="1" x14ac:dyDescent="0.3">
      <c r="A23" s="15" t="s">
        <v>159</v>
      </c>
      <c r="B23" s="128" t="s">
        <v>120</v>
      </c>
      <c r="C23" s="205" t="s">
        <v>2</v>
      </c>
      <c r="D23" s="206"/>
      <c r="E23" s="78"/>
    </row>
    <row r="24" spans="1:5" ht="30.75" thickBot="1" x14ac:dyDescent="0.3">
      <c r="A24" s="79" t="s">
        <v>133</v>
      </c>
      <c r="B24" s="23"/>
      <c r="C24" s="205" t="s">
        <v>141</v>
      </c>
      <c r="D24" s="206"/>
      <c r="E24" s="74"/>
    </row>
    <row r="25" spans="1:5" ht="19.5" thickBot="1" x14ac:dyDescent="0.35">
      <c r="A25" s="131" t="s">
        <v>34</v>
      </c>
      <c r="B25" s="132" t="s">
        <v>120</v>
      </c>
      <c r="C25" s="133" t="s">
        <v>37</v>
      </c>
      <c r="D25" s="132" t="s">
        <v>38</v>
      </c>
      <c r="E25" s="132" t="s">
        <v>5</v>
      </c>
    </row>
    <row r="26" spans="1:5" ht="30.75" thickBot="1" x14ac:dyDescent="0.3">
      <c r="A26" s="15" t="s">
        <v>164</v>
      </c>
      <c r="B26" s="24"/>
      <c r="C26" s="40" t="s">
        <v>3</v>
      </c>
      <c r="D26" s="19" t="s">
        <v>44</v>
      </c>
      <c r="E26" s="74"/>
    </row>
    <row r="27" spans="1:5" ht="45.75" thickBot="1" x14ac:dyDescent="0.3">
      <c r="A27" s="15" t="s">
        <v>160</v>
      </c>
      <c r="B27" s="39"/>
      <c r="C27" s="40" t="s">
        <v>3</v>
      </c>
      <c r="D27" s="19" t="s">
        <v>44</v>
      </c>
      <c r="E27" s="74"/>
    </row>
    <row r="28" spans="1:5" ht="30.75" thickBot="1" x14ac:dyDescent="0.3">
      <c r="A28" s="15" t="s">
        <v>134</v>
      </c>
      <c r="B28" s="24"/>
      <c r="C28" s="40" t="s">
        <v>2</v>
      </c>
      <c r="D28" s="19" t="s">
        <v>44</v>
      </c>
      <c r="E28" s="74"/>
    </row>
    <row r="29" spans="1:5" ht="30.75" thickBot="1" x14ac:dyDescent="0.3">
      <c r="A29" s="79" t="s">
        <v>135</v>
      </c>
      <c r="B29" s="77"/>
      <c r="C29" s="22" t="s">
        <v>141</v>
      </c>
      <c r="D29" s="22" t="s">
        <v>0</v>
      </c>
      <c r="E29" s="74"/>
    </row>
    <row r="30" spans="1:5" s="18" customFormat="1" ht="38.25" thickBot="1" x14ac:dyDescent="0.35">
      <c r="A30" s="131" t="s">
        <v>36</v>
      </c>
      <c r="B30" s="132" t="s">
        <v>120</v>
      </c>
      <c r="C30" s="133" t="s">
        <v>37</v>
      </c>
      <c r="D30" s="132" t="s">
        <v>38</v>
      </c>
      <c r="E30" s="132" t="s">
        <v>5</v>
      </c>
    </row>
    <row r="31" spans="1:5" s="18" customFormat="1" ht="45.75" thickBot="1" x14ac:dyDescent="0.3">
      <c r="A31" s="88" t="s">
        <v>173</v>
      </c>
      <c r="B31" s="39"/>
      <c r="C31" s="40" t="s">
        <v>3</v>
      </c>
      <c r="D31" s="19" t="s">
        <v>44</v>
      </c>
      <c r="E31" s="78"/>
    </row>
    <row r="32" spans="1:5" s="18" customFormat="1" ht="60.75" thickBot="1" x14ac:dyDescent="0.3">
      <c r="A32" s="89" t="s">
        <v>39</v>
      </c>
      <c r="B32" s="39"/>
      <c r="C32" s="71" t="s">
        <v>2</v>
      </c>
      <c r="D32" s="71" t="s">
        <v>44</v>
      </c>
      <c r="E32" s="197" t="s">
        <v>171</v>
      </c>
    </row>
    <row r="33" spans="1:5" s="18" customFormat="1" ht="30.75" thickBot="1" x14ac:dyDescent="0.3">
      <c r="A33" s="83" t="s">
        <v>136</v>
      </c>
      <c r="B33" s="39"/>
      <c r="C33" s="40" t="s">
        <v>3</v>
      </c>
      <c r="D33" s="19" t="s">
        <v>44</v>
      </c>
      <c r="E33" s="74"/>
    </row>
    <row r="34" spans="1:5" ht="38.25" thickBot="1" x14ac:dyDescent="0.35">
      <c r="A34" s="131" t="s">
        <v>137</v>
      </c>
      <c r="B34" s="132" t="s">
        <v>120</v>
      </c>
      <c r="C34" s="140" t="s">
        <v>37</v>
      </c>
      <c r="D34" s="132" t="s">
        <v>38</v>
      </c>
      <c r="E34" s="132" t="s">
        <v>5</v>
      </c>
    </row>
    <row r="35" spans="1:5" ht="15.75" thickBot="1" x14ac:dyDescent="0.3">
      <c r="A35" s="114" t="s">
        <v>163</v>
      </c>
      <c r="B35" s="130" t="s">
        <v>120</v>
      </c>
      <c r="C35" s="113">
        <v>0.99816137997175836</v>
      </c>
      <c r="D35" s="112" t="s">
        <v>177</v>
      </c>
      <c r="E35" s="74"/>
    </row>
    <row r="36" spans="1:5" ht="30.75" thickBot="1" x14ac:dyDescent="0.3">
      <c r="A36" s="115" t="s">
        <v>178</v>
      </c>
      <c r="B36" s="81"/>
      <c r="C36" s="40" t="s">
        <v>3</v>
      </c>
      <c r="D36" s="19" t="s">
        <v>44</v>
      </c>
      <c r="E36" s="78"/>
    </row>
    <row r="37" spans="1:5" s="18" customFormat="1" ht="38.25" thickBot="1" x14ac:dyDescent="0.35">
      <c r="A37" s="131" t="s">
        <v>138</v>
      </c>
      <c r="B37" s="132" t="s">
        <v>120</v>
      </c>
      <c r="C37" s="140" t="s">
        <v>37</v>
      </c>
      <c r="D37" s="132" t="s">
        <v>38</v>
      </c>
      <c r="E37" s="132" t="s">
        <v>5</v>
      </c>
    </row>
    <row r="38" spans="1:5" s="18" customFormat="1" ht="15.75" thickBot="1" x14ac:dyDescent="0.3">
      <c r="A38" s="115" t="s">
        <v>76</v>
      </c>
      <c r="B38" s="81" t="s">
        <v>120</v>
      </c>
      <c r="C38" s="152">
        <v>0.88244223845365166</v>
      </c>
      <c r="D38" s="153" t="s">
        <v>177</v>
      </c>
      <c r="E38" s="17"/>
    </row>
    <row r="39" spans="1:5" s="18" customFormat="1" ht="15.75" thickBot="1" x14ac:dyDescent="0.3">
      <c r="A39" s="115" t="s">
        <v>77</v>
      </c>
      <c r="B39" s="81" t="s">
        <v>120</v>
      </c>
      <c r="C39" s="152">
        <v>0.11755776154634832</v>
      </c>
      <c r="D39" s="153" t="s">
        <v>177</v>
      </c>
      <c r="E39" s="17"/>
    </row>
    <row r="40" spans="1:5" s="18" customFormat="1" ht="15.75" thickBot="1" x14ac:dyDescent="0.3">
      <c r="A40" s="115" t="s">
        <v>78</v>
      </c>
      <c r="B40" s="81"/>
      <c r="C40" s="152">
        <v>0</v>
      </c>
      <c r="D40" s="153" t="s">
        <v>177</v>
      </c>
      <c r="E40" s="17"/>
    </row>
    <row r="41" spans="1:5" s="18" customFormat="1" ht="38.25" thickBot="1" x14ac:dyDescent="0.35">
      <c r="A41" s="131" t="s">
        <v>139</v>
      </c>
      <c r="B41" s="132" t="s">
        <v>120</v>
      </c>
      <c r="C41" s="140" t="s">
        <v>37</v>
      </c>
      <c r="D41" s="132" t="s">
        <v>38</v>
      </c>
      <c r="E41" s="132" t="s">
        <v>5</v>
      </c>
    </row>
    <row r="42" spans="1:5" s="18" customFormat="1" ht="15.75" thickBot="1" x14ac:dyDescent="0.3">
      <c r="A42" s="115" t="s">
        <v>79</v>
      </c>
      <c r="B42" s="81" t="s">
        <v>120</v>
      </c>
      <c r="C42" s="152">
        <v>0</v>
      </c>
      <c r="D42" s="153" t="s">
        <v>177</v>
      </c>
      <c r="E42" s="17"/>
    </row>
    <row r="43" spans="1:5" s="18" customFormat="1" ht="15.75" thickBot="1" x14ac:dyDescent="0.3">
      <c r="A43" s="115" t="s">
        <v>80</v>
      </c>
      <c r="B43" s="81" t="s">
        <v>120</v>
      </c>
      <c r="C43" s="152">
        <v>1</v>
      </c>
      <c r="D43" s="153" t="s">
        <v>177</v>
      </c>
      <c r="E43" s="17"/>
    </row>
    <row r="44" spans="1:5" s="18" customFormat="1" ht="15.75" thickBot="1" x14ac:dyDescent="0.3">
      <c r="A44" s="115" t="s">
        <v>81</v>
      </c>
      <c r="B44" s="150" t="s">
        <v>120</v>
      </c>
      <c r="C44" s="152">
        <v>0</v>
      </c>
      <c r="D44" s="153" t="s">
        <v>177</v>
      </c>
      <c r="E44" s="149"/>
    </row>
    <row r="45" spans="1:5" s="18" customFormat="1" ht="57" thickBot="1" x14ac:dyDescent="0.35">
      <c r="A45" s="131" t="s">
        <v>140</v>
      </c>
      <c r="B45" s="132" t="s">
        <v>120</v>
      </c>
      <c r="C45" s="140" t="s">
        <v>37</v>
      </c>
      <c r="D45" s="132" t="s">
        <v>38</v>
      </c>
      <c r="E45" s="132" t="s">
        <v>5</v>
      </c>
    </row>
    <row r="46" spans="1:5" s="18" customFormat="1" ht="19.5" thickBot="1" x14ac:dyDescent="0.35">
      <c r="A46" s="115" t="s">
        <v>82</v>
      </c>
      <c r="B46" s="122"/>
      <c r="C46" s="154">
        <v>25.317887865372743</v>
      </c>
      <c r="D46" s="155" t="s">
        <v>177</v>
      </c>
      <c r="E46" s="123"/>
    </row>
    <row r="47" spans="1:5" s="18" customFormat="1" ht="19.5" thickBot="1" x14ac:dyDescent="0.35">
      <c r="A47" s="115" t="s">
        <v>83</v>
      </c>
      <c r="B47" s="122"/>
      <c r="C47" s="154">
        <v>49.410849447751666</v>
      </c>
      <c r="D47" s="155" t="s">
        <v>177</v>
      </c>
      <c r="E47" s="123"/>
    </row>
    <row r="48" spans="1:5" s="18" customFormat="1" ht="19.5" thickBot="1" x14ac:dyDescent="0.35">
      <c r="A48" s="115" t="s">
        <v>84</v>
      </c>
      <c r="B48" s="129" t="s">
        <v>120</v>
      </c>
      <c r="C48" s="147" t="s">
        <v>2</v>
      </c>
      <c r="D48" s="147" t="s">
        <v>44</v>
      </c>
      <c r="E48" s="123"/>
    </row>
    <row r="49" spans="1:8" s="18" customFormat="1" ht="19.5" thickBot="1" x14ac:dyDescent="0.35">
      <c r="A49" s="115" t="s">
        <v>85</v>
      </c>
      <c r="B49" s="129" t="s">
        <v>120</v>
      </c>
      <c r="C49" s="120" t="s">
        <v>2</v>
      </c>
      <c r="D49" s="120" t="s">
        <v>44</v>
      </c>
      <c r="E49" s="123"/>
    </row>
    <row r="50" spans="1:8" s="18" customFormat="1" ht="19.5" thickBot="1" x14ac:dyDescent="0.35">
      <c r="A50" s="151" t="s">
        <v>73</v>
      </c>
      <c r="B50" s="129"/>
      <c r="C50" s="19" t="s">
        <v>141</v>
      </c>
      <c r="D50" s="168" t="s">
        <v>0</v>
      </c>
      <c r="E50" s="123"/>
    </row>
    <row r="51" spans="1:8" s="18" customFormat="1" ht="15.75" thickBot="1" x14ac:dyDescent="0.3">
      <c r="A51" s="151" t="s">
        <v>74</v>
      </c>
      <c r="B51" s="81"/>
      <c r="C51" s="22" t="s">
        <v>141</v>
      </c>
      <c r="D51" s="22" t="s">
        <v>0</v>
      </c>
      <c r="E51" s="17"/>
    </row>
    <row r="52" spans="1:8" s="18" customFormat="1" ht="57" thickBot="1" x14ac:dyDescent="0.35">
      <c r="A52" s="131" t="s">
        <v>161</v>
      </c>
      <c r="B52" s="132" t="s">
        <v>120</v>
      </c>
      <c r="C52" s="140" t="s">
        <v>37</v>
      </c>
      <c r="D52" s="132" t="s">
        <v>38</v>
      </c>
      <c r="E52" s="132" t="s">
        <v>5</v>
      </c>
      <c r="H52" s="198"/>
    </row>
    <row r="53" spans="1:8" s="18" customFormat="1" ht="15.75" thickBot="1" x14ac:dyDescent="0.3">
      <c r="A53" s="115" t="s">
        <v>75</v>
      </c>
      <c r="B53" s="81"/>
      <c r="C53" s="120" t="s">
        <v>3</v>
      </c>
      <c r="D53" s="120" t="s">
        <v>44</v>
      </c>
      <c r="E53" s="201" t="s">
        <v>179</v>
      </c>
    </row>
    <row r="54" spans="1:8" s="18" customFormat="1" ht="15.75" thickBot="1" x14ac:dyDescent="0.3">
      <c r="A54" s="115" t="s">
        <v>174</v>
      </c>
      <c r="B54" s="81"/>
      <c r="C54" s="120" t="s">
        <v>3</v>
      </c>
      <c r="D54" s="120" t="s">
        <v>44</v>
      </c>
      <c r="E54" s="17"/>
    </row>
    <row r="55" spans="1:8" s="18" customFormat="1" ht="38.25" thickBot="1" x14ac:dyDescent="0.35">
      <c r="A55" s="131" t="s">
        <v>86</v>
      </c>
      <c r="B55" s="132" t="s">
        <v>120</v>
      </c>
      <c r="C55" s="133" t="s">
        <v>37</v>
      </c>
      <c r="D55" s="132" t="s">
        <v>38</v>
      </c>
      <c r="E55" s="132" t="s">
        <v>5</v>
      </c>
    </row>
    <row r="56" spans="1:8" s="18" customFormat="1" ht="15.75" thickBot="1" x14ac:dyDescent="0.3">
      <c r="A56" s="80" t="s">
        <v>45</v>
      </c>
      <c r="B56" s="23"/>
      <c r="C56" s="116">
        <v>507347</v>
      </c>
      <c r="D56" s="116">
        <v>0</v>
      </c>
      <c r="E56" s="74"/>
    </row>
    <row r="57" spans="1:8" s="18" customFormat="1" ht="30.75" thickBot="1" x14ac:dyDescent="0.3">
      <c r="A57" s="80" t="s">
        <v>165</v>
      </c>
      <c r="B57" s="23"/>
      <c r="C57" s="156">
        <v>0</v>
      </c>
      <c r="D57" s="156" t="s">
        <v>177</v>
      </c>
      <c r="E57" s="74"/>
    </row>
    <row r="58" spans="1:8" s="18" customFormat="1" ht="15.75" thickBot="1" x14ac:dyDescent="0.3">
      <c r="A58" s="79" t="s">
        <v>166</v>
      </c>
      <c r="B58" s="23"/>
      <c r="C58" s="107">
        <v>507347</v>
      </c>
      <c r="D58" s="108"/>
      <c r="E58" s="74"/>
    </row>
    <row r="59" spans="1:8" s="18" customFormat="1" ht="15.75" thickBot="1" x14ac:dyDescent="0.3">
      <c r="A59" s="79" t="s">
        <v>167</v>
      </c>
      <c r="B59" s="81"/>
      <c r="C59" s="97" t="s">
        <v>2</v>
      </c>
      <c r="D59" s="19" t="s">
        <v>44</v>
      </c>
      <c r="E59" s="74"/>
    </row>
    <row r="60" spans="1:8" s="18" customFormat="1" ht="15.75" thickBot="1" x14ac:dyDescent="0.3">
      <c r="A60" s="121" t="s">
        <v>168</v>
      </c>
      <c r="B60" s="90"/>
      <c r="C60" s="120" t="s">
        <v>2</v>
      </c>
      <c r="D60" s="19" t="s">
        <v>44</v>
      </c>
      <c r="E60" s="74"/>
    </row>
    <row r="61" spans="1:8" s="18" customFormat="1" x14ac:dyDescent="0.25"/>
    <row r="62" spans="1:8" s="18" customFormat="1" x14ac:dyDescent="0.25"/>
    <row r="63" spans="1:8" s="18" customFormat="1" x14ac:dyDescent="0.25"/>
    <row r="64" spans="1:8" s="18" customFormat="1" x14ac:dyDescent="0.25"/>
    <row r="65" spans="1:5" s="18" customFormat="1" x14ac:dyDescent="0.25"/>
    <row r="66" spans="1:5" s="18" customFormat="1" x14ac:dyDescent="0.25"/>
    <row r="67" spans="1:5" s="18" customFormat="1" x14ac:dyDescent="0.25"/>
    <row r="68" spans="1:5" s="18" customFormat="1" x14ac:dyDescent="0.25"/>
    <row r="69" spans="1:5" s="18" customFormat="1" x14ac:dyDescent="0.25"/>
    <row r="70" spans="1:5" s="18" customFormat="1" x14ac:dyDescent="0.25">
      <c r="A70" s="1"/>
      <c r="B70" s="70"/>
      <c r="C70" s="46"/>
      <c r="D70" s="42"/>
      <c r="E70" s="46"/>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340" priority="448" operator="containsText" text="TBD">
      <formula>NOT(ISERROR(SEARCH("TBD",C27)))</formula>
    </cfRule>
    <cfRule type="containsText" dxfId="339" priority="449" operator="containsText" text="NO">
      <formula>NOT(ISERROR(SEARCH("NO",C27)))</formula>
    </cfRule>
    <cfRule type="containsText" dxfId="338" priority="450" operator="containsText" text="YES">
      <formula>NOT(ISERROR(SEARCH("YES",C27)))</formula>
    </cfRule>
  </conditionalFormatting>
  <conditionalFormatting sqref="C12">
    <cfRule type="containsText" dxfId="337" priority="445" operator="containsText" text="TBD">
      <formula>NOT(ISERROR(SEARCH("TBD",C12)))</formula>
    </cfRule>
    <cfRule type="containsText" dxfId="336" priority="446" operator="containsText" text="NO">
      <formula>NOT(ISERROR(SEARCH("NO",C12)))</formula>
    </cfRule>
    <cfRule type="containsText" dxfId="335" priority="447" operator="containsText" text="YES">
      <formula>NOT(ISERROR(SEARCH("YES",C12)))</formula>
    </cfRule>
  </conditionalFormatting>
  <conditionalFormatting sqref="C13">
    <cfRule type="containsText" dxfId="334" priority="442" operator="containsText" text="TBD">
      <formula>NOT(ISERROR(SEARCH("TBD",C13)))</formula>
    </cfRule>
    <cfRule type="containsText" dxfId="333" priority="443" operator="containsText" text="NO">
      <formula>NOT(ISERROR(SEARCH("NO",C13)))</formula>
    </cfRule>
    <cfRule type="containsText" dxfId="332" priority="444" operator="containsText" text="YES">
      <formula>NOT(ISERROR(SEARCH("YES",C13)))</formula>
    </cfRule>
  </conditionalFormatting>
  <conditionalFormatting sqref="C14">
    <cfRule type="containsText" dxfId="331" priority="439" operator="containsText" text="TBD">
      <formula>NOT(ISERROR(SEARCH("TBD",C14)))</formula>
    </cfRule>
    <cfRule type="containsText" dxfId="330" priority="440" operator="containsText" text="NO">
      <formula>NOT(ISERROR(SEARCH("NO",C14)))</formula>
    </cfRule>
    <cfRule type="containsText" dxfId="329" priority="441" operator="containsText" text="YES">
      <formula>NOT(ISERROR(SEARCH("YES",C14)))</formula>
    </cfRule>
  </conditionalFormatting>
  <conditionalFormatting sqref="C23">
    <cfRule type="containsText" dxfId="328" priority="436" operator="containsText" text="TBD">
      <formula>NOT(ISERROR(SEARCH("TBD",C23)))</formula>
    </cfRule>
    <cfRule type="containsText" dxfId="327" priority="437" operator="containsText" text="NO">
      <formula>NOT(ISERROR(SEARCH("NO",C23)))</formula>
    </cfRule>
    <cfRule type="containsText" dxfId="326" priority="438" operator="containsText" text="YES">
      <formula>NOT(ISERROR(SEARCH("YES",C23)))</formula>
    </cfRule>
  </conditionalFormatting>
  <conditionalFormatting sqref="D26">
    <cfRule type="containsText" dxfId="325" priority="433" operator="containsText" text="TBD">
      <formula>NOT(ISERROR(SEARCH("TBD",D26)))</formula>
    </cfRule>
    <cfRule type="containsText" dxfId="324" priority="434" operator="containsText" text="NO">
      <formula>NOT(ISERROR(SEARCH("NO",D26)))</formula>
    </cfRule>
    <cfRule type="containsText" dxfId="323" priority="435" operator="containsText" text="YES">
      <formula>NOT(ISERROR(SEARCH("YES",D26)))</formula>
    </cfRule>
  </conditionalFormatting>
  <conditionalFormatting sqref="C33">
    <cfRule type="containsText" dxfId="322" priority="371" operator="containsText" text="TBD">
      <formula>NOT(ISERROR(SEARCH("TBD",C33)))</formula>
    </cfRule>
    <cfRule type="containsText" dxfId="321" priority="372" operator="containsText" text="NO">
      <formula>NOT(ISERROR(SEARCH("NO",C33)))</formula>
    </cfRule>
    <cfRule type="containsText" dxfId="320" priority="373" operator="containsText" text="YES">
      <formula>NOT(ISERROR(SEARCH("YES",C33)))</formula>
    </cfRule>
  </conditionalFormatting>
  <conditionalFormatting sqref="C10">
    <cfRule type="containsText" dxfId="319" priority="367" operator="containsText" text="I">
      <formula>NOT(ISERROR(SEARCH("I",C10)))</formula>
    </cfRule>
    <cfRule type="containsText" dxfId="318" priority="368" operator="containsText" text="K">
      <formula>NOT(ISERROR(SEARCH("K",C10)))</formula>
    </cfRule>
    <cfRule type="containsText" dxfId="317" priority="369" operator="containsText" text="J">
      <formula>NOT(ISERROR(SEARCH("J",C10)))</formula>
    </cfRule>
    <cfRule type="containsText" dxfId="316" priority="370" operator="containsText" text="L">
      <formula>NOT(ISERROR(SEARCH("L",C10)))</formula>
    </cfRule>
  </conditionalFormatting>
  <conditionalFormatting sqref="C26">
    <cfRule type="containsText" dxfId="315" priority="358" operator="containsText" text="TBD">
      <formula>NOT(ISERROR(SEARCH("TBD",C26)))</formula>
    </cfRule>
    <cfRule type="containsText" dxfId="314" priority="359" operator="containsText" text="NO">
      <formula>NOT(ISERROR(SEARCH("NO",C26)))</formula>
    </cfRule>
    <cfRule type="containsText" dxfId="313" priority="360" operator="containsText" text="YES">
      <formula>NOT(ISERROR(SEARCH("YES",C26)))</formula>
    </cfRule>
  </conditionalFormatting>
  <conditionalFormatting sqref="D33">
    <cfRule type="containsText" dxfId="312" priority="342" operator="containsText" text="TBD">
      <formula>NOT(ISERROR(SEARCH("TBD",D33)))</formula>
    </cfRule>
    <cfRule type="containsText" dxfId="311" priority="343" operator="containsText" text="NO">
      <formula>NOT(ISERROR(SEARCH("NO",D33)))</formula>
    </cfRule>
    <cfRule type="containsText" dxfId="310" priority="344" operator="containsText" text="YES">
      <formula>NOT(ISERROR(SEARCH("YES",D33)))</formula>
    </cfRule>
  </conditionalFormatting>
  <conditionalFormatting sqref="D28">
    <cfRule type="containsText" dxfId="309" priority="336" operator="containsText" text="TBD">
      <formula>NOT(ISERROR(SEARCH("TBD",D28)))</formula>
    </cfRule>
    <cfRule type="containsText" dxfId="308" priority="337" operator="containsText" text="NO">
      <formula>NOT(ISERROR(SEARCH("NO",D28)))</formula>
    </cfRule>
    <cfRule type="containsText" dxfId="307" priority="338" operator="containsText" text="YES">
      <formula>NOT(ISERROR(SEARCH("YES",D28)))</formula>
    </cfRule>
  </conditionalFormatting>
  <conditionalFormatting sqref="C28">
    <cfRule type="containsText" dxfId="306" priority="339" operator="containsText" text="TBD">
      <formula>NOT(ISERROR(SEARCH("TBD",C28)))</formula>
    </cfRule>
    <cfRule type="containsText" dxfId="305" priority="340" operator="containsText" text="NO">
      <formula>NOT(ISERROR(SEARCH("NO",C28)))</formula>
    </cfRule>
    <cfRule type="containsText" dxfId="304" priority="341" operator="containsText" text="YES">
      <formula>NOT(ISERROR(SEARCH("YES",C28)))</formula>
    </cfRule>
  </conditionalFormatting>
  <conditionalFormatting sqref="C36 C42:C44 C38:C40">
    <cfRule type="containsText" dxfId="303" priority="333" operator="containsText" text="TBD">
      <formula>NOT(ISERROR(SEARCH("TBD",C36)))</formula>
    </cfRule>
    <cfRule type="containsText" dxfId="302" priority="334" operator="containsText" text="NO">
      <formula>NOT(ISERROR(SEARCH("NO",C36)))</formula>
    </cfRule>
    <cfRule type="containsText" dxfId="301" priority="335" operator="containsText" text="YES">
      <formula>NOT(ISERROR(SEARCH("YES",C36)))</formula>
    </cfRule>
  </conditionalFormatting>
  <conditionalFormatting sqref="D36 D38:D40 D42:D44">
    <cfRule type="containsText" dxfId="300" priority="330" operator="containsText" text="TBD">
      <formula>NOT(ISERROR(SEARCH("TBD",D36)))</formula>
    </cfRule>
    <cfRule type="containsText" dxfId="299" priority="331" operator="containsText" text="NO">
      <formula>NOT(ISERROR(SEARCH("NO",D36)))</formula>
    </cfRule>
    <cfRule type="containsText" dxfId="298" priority="332" operator="containsText" text="YES">
      <formula>NOT(ISERROR(SEARCH("YES",D36)))</formula>
    </cfRule>
  </conditionalFormatting>
  <conditionalFormatting sqref="B5:B7">
    <cfRule type="containsText" dxfId="297" priority="141" operator="containsText" text="Concerned">
      <formula>NOT(ISERROR(SEARCH("Concerned",B5)))</formula>
    </cfRule>
    <cfRule type="containsText" dxfId="296" priority="142" operator="containsText" text="Bad">
      <formula>NOT(ISERROR(SEARCH("Bad",B5)))</formula>
    </cfRule>
    <cfRule type="containsText" dxfId="295" priority="143" operator="containsText" text="Good">
      <formula>NOT(ISERROR(SEARCH("Good",B5)))</formula>
    </cfRule>
    <cfRule type="containsText" dxfId="294" priority="144" operator="containsText" text="TBD">
      <formula>NOT(ISERROR(SEARCH("TBD",B5)))</formula>
    </cfRule>
  </conditionalFormatting>
  <conditionalFormatting sqref="D10">
    <cfRule type="containsText" dxfId="293" priority="129" operator="containsText" text="I">
      <formula>NOT(ISERROR(SEARCH("I",D10)))</formula>
    </cfRule>
    <cfRule type="containsText" dxfId="292" priority="130" operator="containsText" text="K">
      <formula>NOT(ISERROR(SEARCH("K",D10)))</formula>
    </cfRule>
    <cfRule type="containsText" dxfId="291" priority="131" operator="containsText" text="J">
      <formula>NOT(ISERROR(SEARCH("J",D10)))</formula>
    </cfRule>
    <cfRule type="containsText" dxfId="290" priority="132" operator="containsText" text="L">
      <formula>NOT(ISERROR(SEARCH("L",D10)))</formula>
    </cfRule>
  </conditionalFormatting>
  <conditionalFormatting sqref="C15">
    <cfRule type="containsText" dxfId="289" priority="125" operator="containsText" text="I">
      <formula>NOT(ISERROR(SEARCH("I",C15)))</formula>
    </cfRule>
    <cfRule type="containsText" dxfId="288" priority="126" operator="containsText" text="K">
      <formula>NOT(ISERROR(SEARCH("K",C15)))</formula>
    </cfRule>
    <cfRule type="containsText" dxfId="287" priority="127" operator="containsText" text="J">
      <formula>NOT(ISERROR(SEARCH("J",C15)))</formula>
    </cfRule>
    <cfRule type="containsText" dxfId="286" priority="128" operator="containsText" text="L">
      <formula>NOT(ISERROR(SEARCH("L",C15)))</formula>
    </cfRule>
  </conditionalFormatting>
  <conditionalFormatting sqref="C24">
    <cfRule type="containsText" dxfId="285" priority="121" operator="containsText" text="I">
      <formula>NOT(ISERROR(SEARCH("I",C24)))</formula>
    </cfRule>
    <cfRule type="containsText" dxfId="284" priority="122" operator="containsText" text="K">
      <formula>NOT(ISERROR(SEARCH("K",C24)))</formula>
    </cfRule>
    <cfRule type="containsText" dxfId="283" priority="123" operator="containsText" text="J">
      <formula>NOT(ISERROR(SEARCH("J",C24)))</formula>
    </cfRule>
    <cfRule type="containsText" dxfId="282" priority="124" operator="containsText" text="L">
      <formula>NOT(ISERROR(SEARCH("L",C24)))</formula>
    </cfRule>
  </conditionalFormatting>
  <conditionalFormatting sqref="C29">
    <cfRule type="containsText" dxfId="281" priority="117" operator="containsText" text="I">
      <formula>NOT(ISERROR(SEARCH("I",C29)))</formula>
    </cfRule>
    <cfRule type="containsText" dxfId="280" priority="118" operator="containsText" text="K">
      <formula>NOT(ISERROR(SEARCH("K",C29)))</formula>
    </cfRule>
    <cfRule type="containsText" dxfId="279" priority="119" operator="containsText" text="J">
      <formula>NOT(ISERROR(SEARCH("J",C29)))</formula>
    </cfRule>
    <cfRule type="containsText" dxfId="278" priority="120" operator="containsText" text="L">
      <formula>NOT(ISERROR(SEARCH("L",C29)))</formula>
    </cfRule>
  </conditionalFormatting>
  <conditionalFormatting sqref="D29">
    <cfRule type="containsText" dxfId="277" priority="113" operator="containsText" text="I">
      <formula>NOT(ISERROR(SEARCH("I",D29)))</formula>
    </cfRule>
    <cfRule type="containsText" dxfId="276" priority="114" operator="containsText" text="K">
      <formula>NOT(ISERROR(SEARCH("K",D29)))</formula>
    </cfRule>
    <cfRule type="containsText" dxfId="275" priority="115" operator="containsText" text="J">
      <formula>NOT(ISERROR(SEARCH("J",D29)))</formula>
    </cfRule>
    <cfRule type="containsText" dxfId="274" priority="116" operator="containsText" text="L">
      <formula>NOT(ISERROR(SEARCH("L",D29)))</formula>
    </cfRule>
  </conditionalFormatting>
  <conditionalFormatting sqref="C17">
    <cfRule type="containsText" dxfId="273" priority="80" operator="containsText" text="TBD">
      <formula>NOT(ISERROR(SEARCH("TBD",C17)))</formula>
    </cfRule>
    <cfRule type="containsText" dxfId="272" priority="81" operator="containsText" text="NO">
      <formula>NOT(ISERROR(SEARCH("NO",C17)))</formula>
    </cfRule>
    <cfRule type="containsText" dxfId="271" priority="82" operator="containsText" text="YES">
      <formula>NOT(ISERROR(SEARCH("YES",C17)))</formula>
    </cfRule>
  </conditionalFormatting>
  <conditionalFormatting sqref="D20">
    <cfRule type="containsText" dxfId="270" priority="74" operator="containsText" text="TBD">
      <formula>NOT(ISERROR(SEARCH("TBD",D20)))</formula>
    </cfRule>
    <cfRule type="containsText" dxfId="269" priority="75" operator="containsText" text="NO">
      <formula>NOT(ISERROR(SEARCH("NO",D20)))</formula>
    </cfRule>
    <cfRule type="containsText" dxfId="268" priority="76" operator="containsText" text="YES">
      <formula>NOT(ISERROR(SEARCH("YES",D20)))</formula>
    </cfRule>
  </conditionalFormatting>
  <conditionalFormatting sqref="C20">
    <cfRule type="containsText" dxfId="267" priority="68" operator="containsText" text="TBD">
      <formula>NOT(ISERROR(SEARCH("TBD",C20)))</formula>
    </cfRule>
    <cfRule type="containsText" dxfId="266" priority="69" operator="containsText" text="NO">
      <formula>NOT(ISERROR(SEARCH("NO",C20)))</formula>
    </cfRule>
    <cfRule type="containsText" dxfId="265" priority="70" operator="containsText" text="YES">
      <formula>NOT(ISERROR(SEARCH("YES",C20)))</formula>
    </cfRule>
  </conditionalFormatting>
  <conditionalFormatting sqref="D59">
    <cfRule type="containsText" dxfId="264" priority="59" operator="containsText" text="TBD">
      <formula>NOT(ISERROR(SEARCH("TBD",D59)))</formula>
    </cfRule>
    <cfRule type="containsText" dxfId="263" priority="60" operator="containsText" text="NO">
      <formula>NOT(ISERROR(SEARCH("NO",D59)))</formula>
    </cfRule>
    <cfRule type="containsText" dxfId="262" priority="61" operator="containsText" text="YES">
      <formula>NOT(ISERROR(SEARCH("YES",D59)))</formula>
    </cfRule>
  </conditionalFormatting>
  <conditionalFormatting sqref="C59">
    <cfRule type="containsText" dxfId="261" priority="56" operator="containsText" text="TBD">
      <formula>NOT(ISERROR(SEARCH("TBD",C59)))</formula>
    </cfRule>
    <cfRule type="containsText" dxfId="260" priority="57" operator="containsText" text="NO">
      <formula>NOT(ISERROR(SEARCH("NO",C59)))</formula>
    </cfRule>
    <cfRule type="containsText" dxfId="259" priority="58" operator="containsText" text="YES">
      <formula>NOT(ISERROR(SEARCH("YES",C59)))</formula>
    </cfRule>
  </conditionalFormatting>
  <conditionalFormatting sqref="D60">
    <cfRule type="containsText" dxfId="258" priority="53" operator="containsText" text="TBD">
      <formula>NOT(ISERROR(SEARCH("TBD",D60)))</formula>
    </cfRule>
    <cfRule type="containsText" dxfId="257" priority="54" operator="containsText" text="NO">
      <formula>NOT(ISERROR(SEARCH("NO",D60)))</formula>
    </cfRule>
    <cfRule type="containsText" dxfId="256" priority="55" operator="containsText" text="YES">
      <formula>NOT(ISERROR(SEARCH("YES",D60)))</formula>
    </cfRule>
  </conditionalFormatting>
  <conditionalFormatting sqref="C60">
    <cfRule type="containsText" dxfId="255" priority="50" operator="containsText" text="TBD">
      <formula>NOT(ISERROR(SEARCH("TBD",C60)))</formula>
    </cfRule>
    <cfRule type="containsText" dxfId="254" priority="51" operator="containsText" text="NO">
      <formula>NOT(ISERROR(SEARCH("NO",C60)))</formula>
    </cfRule>
    <cfRule type="containsText" dxfId="253" priority="52" operator="containsText" text="YES">
      <formula>NOT(ISERROR(SEARCH("YES",C60)))</formula>
    </cfRule>
  </conditionalFormatting>
  <conditionalFormatting sqref="C51">
    <cfRule type="containsText" dxfId="252" priority="40" operator="containsText" text="I">
      <formula>NOT(ISERROR(SEARCH("I",C51)))</formula>
    </cfRule>
    <cfRule type="containsText" dxfId="251" priority="41" operator="containsText" text="K">
      <formula>NOT(ISERROR(SEARCH("K",C51)))</formula>
    </cfRule>
    <cfRule type="containsText" dxfId="250" priority="42" operator="containsText" text="J">
      <formula>NOT(ISERROR(SEARCH("J",C51)))</formula>
    </cfRule>
    <cfRule type="containsText" dxfId="249" priority="43" operator="containsText" text="L">
      <formula>NOT(ISERROR(SEARCH("L",C51)))</formula>
    </cfRule>
  </conditionalFormatting>
  <conditionalFormatting sqref="D51">
    <cfRule type="containsText" dxfId="248" priority="32" operator="containsText" text="I">
      <formula>NOT(ISERROR(SEARCH("I",D51)))</formula>
    </cfRule>
    <cfRule type="containsText" dxfId="247" priority="33" operator="containsText" text="K">
      <formula>NOT(ISERROR(SEARCH("K",D51)))</formula>
    </cfRule>
    <cfRule type="containsText" dxfId="246" priority="34" operator="containsText" text="J">
      <formula>NOT(ISERROR(SEARCH("J",D51)))</formula>
    </cfRule>
    <cfRule type="containsText" dxfId="245" priority="35" operator="containsText" text="L">
      <formula>NOT(ISERROR(SEARCH("L",D51)))</formula>
    </cfRule>
  </conditionalFormatting>
  <conditionalFormatting sqref="C53">
    <cfRule type="containsText" dxfId="244" priority="29" operator="containsText" text="TBD">
      <formula>NOT(ISERROR(SEARCH("TBD",C53)))</formula>
    </cfRule>
    <cfRule type="containsText" dxfId="243" priority="30" operator="containsText" text="NO">
      <formula>NOT(ISERROR(SEARCH("NO",C53)))</formula>
    </cfRule>
    <cfRule type="containsText" dxfId="242" priority="31" operator="containsText" text="YES">
      <formula>NOT(ISERROR(SEARCH("YES",C53)))</formula>
    </cfRule>
  </conditionalFormatting>
  <conditionalFormatting sqref="D53">
    <cfRule type="containsText" dxfId="241" priority="26" operator="containsText" text="TBD">
      <formula>NOT(ISERROR(SEARCH("TBD",D53)))</formula>
    </cfRule>
    <cfRule type="containsText" dxfId="240" priority="27" operator="containsText" text="NO">
      <formula>NOT(ISERROR(SEARCH("NO",D53)))</formula>
    </cfRule>
    <cfRule type="containsText" dxfId="239" priority="28" operator="containsText" text="YES">
      <formula>NOT(ISERROR(SEARCH("YES",D53)))</formula>
    </cfRule>
  </conditionalFormatting>
  <conditionalFormatting sqref="C54">
    <cfRule type="containsText" dxfId="238" priority="23" operator="containsText" text="TBD">
      <formula>NOT(ISERROR(SEARCH("TBD",C54)))</formula>
    </cfRule>
    <cfRule type="containsText" dxfId="237" priority="24" operator="containsText" text="NO">
      <formula>NOT(ISERROR(SEARCH("NO",C54)))</formula>
    </cfRule>
    <cfRule type="containsText" dxfId="236" priority="25" operator="containsText" text="YES">
      <formula>NOT(ISERROR(SEARCH("YES",C54)))</formula>
    </cfRule>
  </conditionalFormatting>
  <conditionalFormatting sqref="D54">
    <cfRule type="containsText" dxfId="235" priority="20" operator="containsText" text="TBD">
      <formula>NOT(ISERROR(SEARCH("TBD",D54)))</formula>
    </cfRule>
    <cfRule type="containsText" dxfId="234" priority="21" operator="containsText" text="NO">
      <formula>NOT(ISERROR(SEARCH("NO",D54)))</formula>
    </cfRule>
    <cfRule type="containsText" dxfId="233" priority="22" operator="containsText" text="YES">
      <formula>NOT(ISERROR(SEARCH("YES",D54)))</formula>
    </cfRule>
  </conditionalFormatting>
  <conditionalFormatting sqref="C49:D49">
    <cfRule type="containsText" dxfId="232" priority="17" operator="containsText" text="TBD">
      <formula>NOT(ISERROR(SEARCH("TBD",C49)))</formula>
    </cfRule>
    <cfRule type="containsText" dxfId="231" priority="18" operator="containsText" text="NO">
      <formula>NOT(ISERROR(SEARCH("NO",C49)))</formula>
    </cfRule>
    <cfRule type="containsText" dxfId="230" priority="19" operator="containsText" text="YES">
      <formula>NOT(ISERROR(SEARCH("YES",C49)))</formula>
    </cfRule>
  </conditionalFormatting>
  <conditionalFormatting sqref="C48:D48">
    <cfRule type="containsText" dxfId="229" priority="14" operator="containsText" text="TBD">
      <formula>NOT(ISERROR(SEARCH("TBD",C48)))</formula>
    </cfRule>
    <cfRule type="containsText" dxfId="228" priority="15" operator="containsText" text="NO">
      <formula>NOT(ISERROR(SEARCH("NO",C48)))</formula>
    </cfRule>
    <cfRule type="containsText" dxfId="227" priority="16" operator="containsText" text="YES">
      <formula>NOT(ISERROR(SEARCH("YES",C48)))</formula>
    </cfRule>
  </conditionalFormatting>
  <conditionalFormatting sqref="C50">
    <cfRule type="containsText" dxfId="226" priority="10" operator="containsText" text="I">
      <formula>NOT(ISERROR(SEARCH("I",C50)))</formula>
    </cfRule>
    <cfRule type="containsText" dxfId="225" priority="11" operator="containsText" text="K">
      <formula>NOT(ISERROR(SEARCH("K",C50)))</formula>
    </cfRule>
    <cfRule type="containsText" dxfId="224" priority="12" operator="containsText" text="J">
      <formula>NOT(ISERROR(SEARCH("J",C50)))</formula>
    </cfRule>
    <cfRule type="containsText" dxfId="223" priority="13" operator="containsText" text="L">
      <formula>NOT(ISERROR(SEARCH("L",C50)))</formula>
    </cfRule>
  </conditionalFormatting>
  <conditionalFormatting sqref="D50">
    <cfRule type="containsText" dxfId="222" priority="6" operator="containsText" text="I">
      <formula>NOT(ISERROR(SEARCH("I",D50)))</formula>
    </cfRule>
    <cfRule type="containsText" dxfId="221" priority="7" operator="containsText" text="K">
      <formula>NOT(ISERROR(SEARCH("K",D50)))</formula>
    </cfRule>
    <cfRule type="containsText" dxfId="220" priority="8" operator="containsText" text="J">
      <formula>NOT(ISERROR(SEARCH("J",D50)))</formula>
    </cfRule>
    <cfRule type="containsText" dxfId="219" priority="9" operator="containsText" text="L">
      <formula>NOT(ISERROR(SEARCH("L",D50)))</formula>
    </cfRule>
  </conditionalFormatting>
  <conditionalFormatting sqref="A4:E7 A33:E60 A32:D32 A9:E31 A8:B8 D8:E8">
    <cfRule type="cellIs" dxfId="218" priority="2" operator="equal">
      <formula>"TBD"</formula>
    </cfRule>
    <cfRule type="cellIs" dxfId="217" priority="3" operator="equal">
      <formula>"LOW"</formula>
    </cfRule>
    <cfRule type="cellIs" dxfId="216" priority="4" operator="equal">
      <formula>"MEDIUM"</formula>
    </cfRule>
    <cfRule type="cellIs" dxfId="215" priority="5" operator="equal">
      <formula>"HIGH"</formula>
    </cfRule>
  </conditionalFormatting>
  <conditionalFormatting sqref="C1:D7 C9:D1048576 D8">
    <cfRule type="cellIs" dxfId="214" priority="1" operator="equal">
      <formula>"N/A"</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15:D15 C50:D51">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28"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8" customWidth="1"/>
    <col min="3" max="3" width="50.42578125" style="18" bestFit="1" customWidth="1"/>
    <col min="4" max="4" width="61.140625" customWidth="1"/>
    <col min="5" max="5" width="2.140625" customWidth="1"/>
  </cols>
  <sheetData>
    <row r="1" spans="1:4" x14ac:dyDescent="0.25">
      <c r="A1" s="202" t="s">
        <v>152</v>
      </c>
      <c r="B1" s="202"/>
      <c r="C1" s="202"/>
      <c r="D1" s="202"/>
    </row>
    <row r="2" spans="1:4" x14ac:dyDescent="0.25">
      <c r="A2" s="202"/>
      <c r="B2" s="202"/>
      <c r="C2" s="202"/>
      <c r="D2" s="202"/>
    </row>
    <row r="3" spans="1:4" ht="15.75" thickBot="1" x14ac:dyDescent="0.3">
      <c r="A3" s="134"/>
      <c r="B3" s="134"/>
      <c r="C3" s="134"/>
      <c r="D3" s="136"/>
    </row>
    <row r="4" spans="1:4" s="18" customFormat="1" ht="38.25" thickBot="1" x14ac:dyDescent="0.3">
      <c r="A4" s="190" t="s">
        <v>4</v>
      </c>
      <c r="B4" s="142" t="s">
        <v>18</v>
      </c>
      <c r="C4" s="143" t="s">
        <v>37</v>
      </c>
      <c r="D4" s="142" t="s">
        <v>5</v>
      </c>
    </row>
    <row r="5" spans="1:4" ht="15.75" x14ac:dyDescent="0.25">
      <c r="A5" s="183" t="s">
        <v>113</v>
      </c>
      <c r="B5" s="217" t="s">
        <v>120</v>
      </c>
      <c r="C5" s="211" t="s">
        <v>120</v>
      </c>
      <c r="D5" s="27"/>
    </row>
    <row r="6" spans="1:4" ht="15.75" x14ac:dyDescent="0.25">
      <c r="A6" s="184" t="s">
        <v>114</v>
      </c>
      <c r="B6" s="218"/>
      <c r="C6" s="212"/>
      <c r="D6" s="28"/>
    </row>
    <row r="7" spans="1:4" ht="16.5" thickBot="1" x14ac:dyDescent="0.3">
      <c r="A7" s="185" t="s">
        <v>115</v>
      </c>
      <c r="B7" s="218"/>
      <c r="C7" s="212"/>
      <c r="D7" s="28"/>
    </row>
    <row r="8" spans="1:4" s="18" customFormat="1" ht="15.75" thickBot="1" x14ac:dyDescent="0.3">
      <c r="A8" s="186" t="s">
        <v>148</v>
      </c>
      <c r="B8" s="84"/>
      <c r="C8" s="106">
        <v>507347</v>
      </c>
      <c r="D8" s="85"/>
    </row>
    <row r="9" spans="1:4" s="18" customFormat="1" ht="15.75" thickBot="1" x14ac:dyDescent="0.3">
      <c r="A9" s="29" t="s">
        <v>162</v>
      </c>
      <c r="B9" s="84"/>
      <c r="C9" s="111">
        <v>42278.916666666664</v>
      </c>
      <c r="D9" s="85"/>
    </row>
    <row r="10" spans="1:4" s="18" customFormat="1" ht="19.5" thickBot="1" x14ac:dyDescent="0.3">
      <c r="A10" s="144" t="s">
        <v>6</v>
      </c>
      <c r="B10" s="145"/>
      <c r="C10" s="142" t="s">
        <v>7</v>
      </c>
      <c r="D10" s="142" t="s">
        <v>5</v>
      </c>
    </row>
    <row r="11" spans="1:4" s="18" customFormat="1" ht="15.75" thickBot="1" x14ac:dyDescent="0.3">
      <c r="A11" s="31" t="s">
        <v>142</v>
      </c>
      <c r="B11" s="84"/>
      <c r="C11" s="86" t="s">
        <v>172</v>
      </c>
      <c r="D11" s="85"/>
    </row>
    <row r="12" spans="1:4" s="18" customFormat="1" ht="15.75" thickBot="1" x14ac:dyDescent="0.3">
      <c r="A12" s="31" t="s">
        <v>143</v>
      </c>
      <c r="B12" s="84"/>
      <c r="C12" s="78" t="s">
        <v>122</v>
      </c>
      <c r="D12" s="85"/>
    </row>
    <row r="13" spans="1:4" s="18" customFormat="1" ht="38.25" thickBot="1" x14ac:dyDescent="0.3">
      <c r="A13" s="144" t="s">
        <v>150</v>
      </c>
      <c r="B13" s="142" t="s">
        <v>18</v>
      </c>
      <c r="C13" s="143" t="s">
        <v>37</v>
      </c>
      <c r="D13" s="142" t="s">
        <v>5</v>
      </c>
    </row>
    <row r="14" spans="1:4" s="18" customFormat="1" ht="15.75" thickBot="1" x14ac:dyDescent="0.3">
      <c r="A14" s="31" t="s">
        <v>87</v>
      </c>
      <c r="B14" s="191"/>
      <c r="C14" s="103">
        <v>377457</v>
      </c>
      <c r="D14" s="85"/>
    </row>
    <row r="15" spans="1:4" s="18" customFormat="1" ht="15.75" thickBot="1" x14ac:dyDescent="0.3">
      <c r="A15" s="31" t="s">
        <v>88</v>
      </c>
      <c r="B15" s="191"/>
      <c r="C15" s="104">
        <v>376763</v>
      </c>
      <c r="D15" s="85"/>
    </row>
    <row r="16" spans="1:4" s="18" customFormat="1" ht="15.75" thickBot="1" x14ac:dyDescent="0.3">
      <c r="A16" s="31" t="s">
        <v>89</v>
      </c>
      <c r="B16" s="191"/>
      <c r="C16" s="104">
        <v>694</v>
      </c>
      <c r="D16" s="85"/>
    </row>
    <row r="17" spans="1:4" s="18" customFormat="1" ht="15.75" thickBot="1" x14ac:dyDescent="0.3">
      <c r="A17" s="31" t="s">
        <v>90</v>
      </c>
      <c r="B17" s="191"/>
      <c r="C17" s="104">
        <v>0</v>
      </c>
      <c r="D17" s="85"/>
    </row>
    <row r="18" spans="1:4" s="18" customFormat="1" ht="15.75" thickBot="1" x14ac:dyDescent="0.3">
      <c r="A18" s="30" t="s">
        <v>91</v>
      </c>
      <c r="B18" s="191" t="s">
        <v>141</v>
      </c>
      <c r="C18" s="105">
        <v>0.99816137997175836</v>
      </c>
      <c r="D18" s="85"/>
    </row>
    <row r="19" spans="1:4" s="18" customFormat="1" ht="15.75" thickBot="1" x14ac:dyDescent="0.3">
      <c r="A19" s="30" t="s">
        <v>92</v>
      </c>
      <c r="B19" s="192" t="s">
        <v>141</v>
      </c>
      <c r="C19" s="105">
        <v>1.8386200282416276E-3</v>
      </c>
      <c r="D19" s="85"/>
    </row>
    <row r="20" spans="1:4" ht="15.75" thickBot="1" x14ac:dyDescent="0.3">
      <c r="A20" s="30" t="s">
        <v>93</v>
      </c>
      <c r="B20" s="192" t="s">
        <v>141</v>
      </c>
      <c r="C20" s="105">
        <v>0</v>
      </c>
      <c r="D20" s="87"/>
    </row>
    <row r="21" spans="1:4" s="18" customFormat="1" x14ac:dyDescent="0.25">
      <c r="A21" s="219" t="s">
        <v>144</v>
      </c>
      <c r="B21" s="221" t="s">
        <v>18</v>
      </c>
      <c r="C21" s="221" t="s">
        <v>37</v>
      </c>
      <c r="D21" s="221" t="s">
        <v>5</v>
      </c>
    </row>
    <row r="22" spans="1:4" s="18" customFormat="1" ht="15.75" thickBot="1" x14ac:dyDescent="0.3">
      <c r="A22" s="220"/>
      <c r="B22" s="222"/>
      <c r="C22" s="222"/>
      <c r="D22" s="222"/>
    </row>
    <row r="23" spans="1:4" s="18" customFormat="1" ht="15.75" thickBot="1" x14ac:dyDescent="0.3">
      <c r="A23" s="31" t="s">
        <v>94</v>
      </c>
      <c r="B23" s="192"/>
      <c r="C23" s="110">
        <v>333084</v>
      </c>
      <c r="D23" s="32"/>
    </row>
    <row r="24" spans="1:4" s="18" customFormat="1" ht="15.75" thickBot="1" x14ac:dyDescent="0.3">
      <c r="A24" s="31" t="s">
        <v>95</v>
      </c>
      <c r="B24" s="192"/>
      <c r="C24" s="110">
        <v>44373</v>
      </c>
      <c r="D24" s="32"/>
    </row>
    <row r="25" spans="1:4" s="18" customFormat="1" ht="15.75" thickBot="1" x14ac:dyDescent="0.3">
      <c r="A25" s="31" t="s">
        <v>96</v>
      </c>
      <c r="B25" s="192"/>
      <c r="C25" s="110">
        <v>0</v>
      </c>
      <c r="D25" s="32"/>
    </row>
    <row r="26" spans="1:4" s="18" customFormat="1" ht="15.75" thickBot="1" x14ac:dyDescent="0.3">
      <c r="A26" s="30" t="s">
        <v>97</v>
      </c>
      <c r="B26" s="191" t="s">
        <v>141</v>
      </c>
      <c r="C26" s="99">
        <v>0.88244223845365166</v>
      </c>
      <c r="D26" s="32"/>
    </row>
    <row r="27" spans="1:4" s="18" customFormat="1" ht="15.75" thickBot="1" x14ac:dyDescent="0.3">
      <c r="A27" s="30" t="s">
        <v>98</v>
      </c>
      <c r="B27" s="192" t="s">
        <v>141</v>
      </c>
      <c r="C27" s="99">
        <v>0.11755776154634832</v>
      </c>
      <c r="D27" s="32"/>
    </row>
    <row r="28" spans="1:4" s="18" customFormat="1" ht="15.75" thickBot="1" x14ac:dyDescent="0.3">
      <c r="A28" s="30" t="s">
        <v>99</v>
      </c>
      <c r="B28" s="192" t="s">
        <v>141</v>
      </c>
      <c r="C28" s="99">
        <v>0</v>
      </c>
      <c r="D28" s="32"/>
    </row>
    <row r="29" spans="1:4" s="18" customFormat="1" x14ac:dyDescent="0.25">
      <c r="A29" s="219" t="s">
        <v>145</v>
      </c>
      <c r="B29" s="221" t="s">
        <v>18</v>
      </c>
      <c r="C29" s="221" t="s">
        <v>37</v>
      </c>
      <c r="D29" s="221" t="s">
        <v>5</v>
      </c>
    </row>
    <row r="30" spans="1:4" s="18" customFormat="1" ht="15.75" thickBot="1" x14ac:dyDescent="0.3">
      <c r="A30" s="220"/>
      <c r="B30" s="222"/>
      <c r="C30" s="222"/>
      <c r="D30" s="222"/>
    </row>
    <row r="31" spans="1:4" s="18" customFormat="1" ht="15.75" thickBot="1" x14ac:dyDescent="0.3">
      <c r="A31" s="31" t="s">
        <v>100</v>
      </c>
      <c r="B31" s="192"/>
      <c r="C31" s="110">
        <v>0</v>
      </c>
      <c r="D31" s="32"/>
    </row>
    <row r="32" spans="1:4" s="18" customFormat="1" ht="15.75" thickBot="1" x14ac:dyDescent="0.3">
      <c r="A32" s="31" t="s">
        <v>101</v>
      </c>
      <c r="B32" s="192"/>
      <c r="C32" s="110">
        <v>377457</v>
      </c>
      <c r="D32" s="32"/>
    </row>
    <row r="33" spans="1:4" s="18" customFormat="1" ht="15.75" thickBot="1" x14ac:dyDescent="0.3">
      <c r="A33" s="31" t="s">
        <v>102</v>
      </c>
      <c r="B33" s="192"/>
      <c r="C33" s="110">
        <v>0</v>
      </c>
      <c r="D33" s="32"/>
    </row>
    <row r="34" spans="1:4" s="18" customFormat="1" ht="15.75" thickBot="1" x14ac:dyDescent="0.3">
      <c r="A34" s="30" t="s">
        <v>103</v>
      </c>
      <c r="B34" s="191" t="s">
        <v>141</v>
      </c>
      <c r="C34" s="99">
        <v>0</v>
      </c>
      <c r="D34" s="32"/>
    </row>
    <row r="35" spans="1:4" s="18" customFormat="1" ht="15.75" thickBot="1" x14ac:dyDescent="0.3">
      <c r="A35" s="30" t="s">
        <v>104</v>
      </c>
      <c r="B35" s="192" t="s">
        <v>141</v>
      </c>
      <c r="C35" s="99">
        <v>1</v>
      </c>
      <c r="D35" s="32"/>
    </row>
    <row r="36" spans="1:4" ht="15.75" thickBot="1" x14ac:dyDescent="0.3">
      <c r="A36" s="30" t="s">
        <v>105</v>
      </c>
      <c r="B36" s="192" t="s">
        <v>141</v>
      </c>
      <c r="C36" s="99">
        <v>0</v>
      </c>
      <c r="D36" s="32"/>
    </row>
    <row r="37" spans="1:4" ht="38.25" thickBot="1" x14ac:dyDescent="0.3">
      <c r="A37" s="144" t="s">
        <v>146</v>
      </c>
      <c r="B37" s="142" t="s">
        <v>18</v>
      </c>
      <c r="C37" s="143" t="s">
        <v>37</v>
      </c>
      <c r="D37" s="142" t="s">
        <v>5</v>
      </c>
    </row>
    <row r="38" spans="1:4" ht="15.75" thickBot="1" x14ac:dyDescent="0.3">
      <c r="A38" s="37" t="s">
        <v>49</v>
      </c>
      <c r="B38" s="36"/>
      <c r="C38" s="91">
        <v>44862445.560000002</v>
      </c>
      <c r="D38" s="32"/>
    </row>
    <row r="39" spans="1:4" s="18" customFormat="1" ht="15.75" thickBot="1" x14ac:dyDescent="0.3">
      <c r="A39" s="37" t="s">
        <v>58</v>
      </c>
      <c r="B39" s="36"/>
      <c r="C39" s="91">
        <v>0</v>
      </c>
      <c r="D39" s="32"/>
    </row>
    <row r="40" spans="1:4" s="7" customFormat="1" ht="15.75" thickBot="1" x14ac:dyDescent="0.3">
      <c r="A40" s="37" t="s">
        <v>50</v>
      </c>
      <c r="B40" s="36"/>
      <c r="C40" s="91">
        <v>20967532.120000001</v>
      </c>
      <c r="D40" s="32"/>
    </row>
    <row r="41" spans="1:4" s="7" customFormat="1" ht="15.75" thickBot="1" x14ac:dyDescent="0.3">
      <c r="A41" s="37" t="s">
        <v>53</v>
      </c>
      <c r="B41" s="36"/>
      <c r="C41" s="91">
        <v>1262696.6499999999</v>
      </c>
      <c r="D41" s="32"/>
    </row>
    <row r="42" spans="1:4" s="7" customFormat="1" ht="15.75" thickBot="1" x14ac:dyDescent="0.3">
      <c r="A42" s="37" t="s">
        <v>54</v>
      </c>
      <c r="B42" s="36"/>
      <c r="C42" s="91">
        <v>0</v>
      </c>
      <c r="D42" s="32"/>
    </row>
    <row r="43" spans="1:4" s="7" customFormat="1" ht="15.75" thickBot="1" x14ac:dyDescent="0.3">
      <c r="A43" s="37" t="s">
        <v>55</v>
      </c>
      <c r="B43" s="36"/>
      <c r="C43" s="91">
        <v>1037.6500000000001</v>
      </c>
      <c r="D43" s="32"/>
    </row>
    <row r="44" spans="1:4" s="7" customFormat="1" ht="15.75" thickBot="1" x14ac:dyDescent="0.3">
      <c r="A44" s="37" t="s">
        <v>59</v>
      </c>
      <c r="B44" s="36"/>
      <c r="C44" s="91">
        <v>0</v>
      </c>
      <c r="D44" s="32"/>
    </row>
    <row r="45" spans="1:4" s="7" customFormat="1" ht="15.75" thickBot="1" x14ac:dyDescent="0.3">
      <c r="A45" s="37" t="s">
        <v>51</v>
      </c>
      <c r="B45" s="36"/>
      <c r="C45" s="91">
        <v>19837862.600000001</v>
      </c>
      <c r="D45" s="32"/>
    </row>
    <row r="46" spans="1:4" s="7" customFormat="1" ht="15.75" thickBot="1" x14ac:dyDescent="0.3">
      <c r="A46" s="37" t="s">
        <v>52</v>
      </c>
      <c r="B46" s="36"/>
      <c r="C46" s="91">
        <v>784507.01</v>
      </c>
      <c r="D46" s="32"/>
    </row>
    <row r="47" spans="1:4" s="7" customFormat="1" ht="15.75" thickBot="1" x14ac:dyDescent="0.3">
      <c r="A47" s="37" t="s">
        <v>60</v>
      </c>
      <c r="B47" s="36"/>
      <c r="C47" s="199">
        <v>18650471</v>
      </c>
      <c r="D47" s="32"/>
    </row>
    <row r="48" spans="1:4" s="10" customFormat="1" ht="15.75" thickBot="1" x14ac:dyDescent="0.3">
      <c r="A48" s="37" t="s">
        <v>61</v>
      </c>
      <c r="B48" s="36"/>
      <c r="C48" s="199">
        <v>9556414</v>
      </c>
      <c r="D48" s="32"/>
    </row>
    <row r="49" spans="1:4" s="10" customFormat="1" ht="15.75" thickBot="1" x14ac:dyDescent="0.3">
      <c r="A49" s="37" t="s">
        <v>57</v>
      </c>
      <c r="B49" s="36"/>
      <c r="C49" s="91">
        <v>0</v>
      </c>
      <c r="D49" s="73"/>
    </row>
    <row r="50" spans="1:4" s="10" customFormat="1" ht="15.75" thickBot="1" x14ac:dyDescent="0.3">
      <c r="A50" s="37" t="s">
        <v>56</v>
      </c>
      <c r="B50" s="36"/>
      <c r="C50" s="91">
        <v>0</v>
      </c>
      <c r="D50" s="32"/>
    </row>
    <row r="51" spans="1:4" s="7" customFormat="1" ht="15.75" thickBot="1" x14ac:dyDescent="0.3">
      <c r="A51" s="41" t="s">
        <v>40</v>
      </c>
      <c r="B51" s="36"/>
      <c r="C51" s="38">
        <v>20967532.120000001</v>
      </c>
      <c r="D51" s="32"/>
    </row>
    <row r="52" spans="1:4" s="7" customFormat="1" ht="15.75" thickBot="1" x14ac:dyDescent="0.3">
      <c r="A52" s="41" t="s">
        <v>8</v>
      </c>
      <c r="B52" s="36"/>
      <c r="C52" s="38">
        <v>1263734.2999999998</v>
      </c>
      <c r="D52" s="32"/>
    </row>
    <row r="53" spans="1:4" s="7" customFormat="1" ht="38.25" thickBot="1" x14ac:dyDescent="0.3">
      <c r="A53" s="144" t="s">
        <v>147</v>
      </c>
      <c r="B53" s="142" t="s">
        <v>18</v>
      </c>
      <c r="C53" s="143" t="s">
        <v>37</v>
      </c>
      <c r="D53" s="142" t="s">
        <v>5</v>
      </c>
    </row>
    <row r="54" spans="1:4" s="7" customFormat="1" ht="15.75" thickBot="1" x14ac:dyDescent="0.3">
      <c r="A54" s="37" t="s">
        <v>10</v>
      </c>
      <c r="B54" s="191" t="s">
        <v>141</v>
      </c>
      <c r="C54" s="91">
        <v>88.425565855321906</v>
      </c>
      <c r="D54" s="73"/>
    </row>
    <row r="55" spans="1:4" s="7" customFormat="1" ht="15.75" thickBot="1" x14ac:dyDescent="0.3">
      <c r="A55" s="37" t="s">
        <v>11</v>
      </c>
      <c r="B55" s="191" t="s">
        <v>141</v>
      </c>
      <c r="C55" s="91">
        <v>0</v>
      </c>
      <c r="D55" s="32"/>
    </row>
    <row r="56" spans="1:4" s="7" customFormat="1" ht="15.75" thickBot="1" x14ac:dyDescent="0.3">
      <c r="A56" s="37" t="s">
        <v>12</v>
      </c>
      <c r="B56" s="191" t="s">
        <v>141</v>
      </c>
      <c r="C56" s="91">
        <v>41.327793640250164</v>
      </c>
      <c r="D56" s="32"/>
    </row>
    <row r="57" spans="1:4" s="7" customFormat="1" ht="15.75" thickBot="1" x14ac:dyDescent="0.3">
      <c r="A57" s="37" t="s">
        <v>13</v>
      </c>
      <c r="B57" s="191" t="s">
        <v>141</v>
      </c>
      <c r="C57" s="91">
        <v>2.4888225415741099</v>
      </c>
      <c r="D57" s="32"/>
    </row>
    <row r="58" spans="1:4" s="7" customFormat="1" ht="15.75" thickBot="1" x14ac:dyDescent="0.3">
      <c r="A58" s="37" t="s">
        <v>14</v>
      </c>
      <c r="B58" s="191" t="s">
        <v>141</v>
      </c>
      <c r="C58" s="91">
        <v>0</v>
      </c>
      <c r="D58" s="32"/>
    </row>
    <row r="59" spans="1:4" s="7" customFormat="1" ht="15.75" thickBot="1" x14ac:dyDescent="0.3">
      <c r="A59" s="37" t="s">
        <v>15</v>
      </c>
      <c r="B59" s="191" t="s">
        <v>141</v>
      </c>
      <c r="C59" s="91">
        <v>2.0452471385462023E-3</v>
      </c>
      <c r="D59" s="32"/>
    </row>
    <row r="60" spans="1:4" s="7" customFormat="1" ht="15.75" thickBot="1" x14ac:dyDescent="0.3">
      <c r="A60" s="37" t="s">
        <v>62</v>
      </c>
      <c r="B60" s="191" t="s">
        <v>141</v>
      </c>
      <c r="C60" s="91">
        <v>0</v>
      </c>
      <c r="D60" s="32"/>
    </row>
    <row r="61" spans="1:4" s="7" customFormat="1" ht="15.75" thickBot="1" x14ac:dyDescent="0.3">
      <c r="A61" s="37" t="s">
        <v>63</v>
      </c>
      <c r="B61" s="191" t="s">
        <v>141</v>
      </c>
      <c r="C61" s="91">
        <v>39.101172570252707</v>
      </c>
      <c r="D61" s="32"/>
    </row>
    <row r="62" spans="1:4" s="7" customFormat="1" ht="15.75" thickBot="1" x14ac:dyDescent="0.3">
      <c r="A62" s="37" t="s">
        <v>64</v>
      </c>
      <c r="B62" s="191" t="s">
        <v>141</v>
      </c>
      <c r="C62" s="91">
        <v>1.5462927936895261</v>
      </c>
      <c r="D62" s="32"/>
    </row>
    <row r="63" spans="1:4" s="7" customFormat="1" ht="15.75" thickBot="1" x14ac:dyDescent="0.3">
      <c r="A63" s="37" t="s">
        <v>106</v>
      </c>
      <c r="B63" s="191" t="s">
        <v>141</v>
      </c>
      <c r="C63" s="193">
        <v>49.410849447751666</v>
      </c>
      <c r="D63" s="32"/>
    </row>
    <row r="64" spans="1:4" s="7" customFormat="1" ht="15.75" thickBot="1" x14ac:dyDescent="0.3">
      <c r="A64" s="37" t="s">
        <v>107</v>
      </c>
      <c r="B64" s="191" t="s">
        <v>141</v>
      </c>
      <c r="C64" s="193">
        <v>25.317887865372743</v>
      </c>
      <c r="D64" s="32"/>
    </row>
    <row r="65" spans="1:4" s="7" customFormat="1" ht="15.75" thickBot="1" x14ac:dyDescent="0.3">
      <c r="A65" s="37" t="s">
        <v>16</v>
      </c>
      <c r="B65" s="191" t="s">
        <v>141</v>
      </c>
      <c r="C65" s="91">
        <v>0</v>
      </c>
      <c r="D65" s="32"/>
    </row>
    <row r="66" spans="1:4" s="7" customFormat="1" ht="15.75" thickBot="1" x14ac:dyDescent="0.3">
      <c r="A66" s="37" t="s">
        <v>46</v>
      </c>
      <c r="B66" s="191" t="s">
        <v>141</v>
      </c>
      <c r="C66" s="91">
        <v>0</v>
      </c>
      <c r="D66" s="32"/>
    </row>
    <row r="67" spans="1:4" s="7" customFormat="1" ht="15.75" thickBot="1" x14ac:dyDescent="0.3">
      <c r="A67" s="30" t="s">
        <v>41</v>
      </c>
      <c r="B67" s="191" t="s">
        <v>141</v>
      </c>
      <c r="C67" s="91">
        <v>41.327793640250164</v>
      </c>
      <c r="D67" s="32"/>
    </row>
    <row r="68" spans="1:4" s="7" customFormat="1" ht="15.75" thickBot="1" x14ac:dyDescent="0.3">
      <c r="A68" s="124" t="s">
        <v>17</v>
      </c>
      <c r="B68" s="191" t="s">
        <v>141</v>
      </c>
      <c r="C68" s="91">
        <v>2.4908677887126558</v>
      </c>
      <c r="D68" s="32"/>
    </row>
    <row r="69" spans="1:4" s="7" customFormat="1" x14ac:dyDescent="0.25">
      <c r="A69" s="30"/>
      <c r="B69" s="11"/>
      <c r="C69" s="5"/>
    </row>
    <row r="70" spans="1:4" s="7" customFormat="1" x14ac:dyDescent="0.25">
      <c r="A70" s="30"/>
      <c r="B70" s="11"/>
      <c r="C70" s="5"/>
    </row>
    <row r="71" spans="1:4" s="7" customFormat="1" x14ac:dyDescent="0.25">
      <c r="A71" s="30"/>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8"/>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8"/>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8"/>
      <c r="D122"/>
    </row>
    <row r="123" spans="1:4" s="7" customFormat="1" x14ac:dyDescent="0.25">
      <c r="A123"/>
      <c r="B123" s="8"/>
      <c r="C123" s="18"/>
      <c r="D123"/>
    </row>
    <row r="124" spans="1:4" s="7" customFormat="1" x14ac:dyDescent="0.25">
      <c r="A124"/>
      <c r="B124" s="8"/>
      <c r="C124" s="18"/>
      <c r="D124"/>
    </row>
    <row r="125" spans="1:4" s="7" customFormat="1" x14ac:dyDescent="0.25">
      <c r="A125"/>
      <c r="B125" s="8"/>
      <c r="C125" s="18"/>
      <c r="D125"/>
    </row>
    <row r="126" spans="1:4" s="7" customFormat="1" x14ac:dyDescent="0.25">
      <c r="A126"/>
      <c r="B126" s="8"/>
      <c r="C126" s="18"/>
      <c r="D126"/>
    </row>
    <row r="127" spans="1:4" s="7" customFormat="1" x14ac:dyDescent="0.25">
      <c r="A127"/>
      <c r="B127" s="18"/>
      <c r="C127" s="18"/>
      <c r="D127"/>
    </row>
    <row r="128" spans="1:4" s="7" customFormat="1" x14ac:dyDescent="0.25">
      <c r="A128"/>
      <c r="B128" s="18"/>
      <c r="C128" s="18"/>
      <c r="D128"/>
    </row>
    <row r="132" spans="1:4" s="7" customFormat="1" x14ac:dyDescent="0.25">
      <c r="A132"/>
      <c r="B132" s="18"/>
      <c r="C132" s="18"/>
      <c r="D132"/>
    </row>
    <row r="133" spans="1:4" s="7" customFormat="1" x14ac:dyDescent="0.25">
      <c r="A133"/>
      <c r="B133" s="18"/>
      <c r="C133" s="18"/>
      <c r="D133"/>
    </row>
    <row r="134" spans="1:4" s="7" customFormat="1" x14ac:dyDescent="0.25">
      <c r="A134"/>
      <c r="B134" s="18"/>
      <c r="C134" s="18"/>
      <c r="D134"/>
    </row>
    <row r="135" spans="1:4" s="7" customFormat="1" x14ac:dyDescent="0.25">
      <c r="A135"/>
      <c r="B135" s="18"/>
      <c r="C135" s="18"/>
      <c r="D135"/>
    </row>
    <row r="136" spans="1:4" s="7" customFormat="1" x14ac:dyDescent="0.25">
      <c r="A136"/>
      <c r="B136" s="18"/>
      <c r="C136" s="18"/>
      <c r="D136"/>
    </row>
    <row r="137" spans="1:4" s="7" customFormat="1" x14ac:dyDescent="0.25">
      <c r="A137"/>
      <c r="B137" s="18"/>
      <c r="C137" s="18"/>
      <c r="D137"/>
    </row>
    <row r="138" spans="1:4" s="7" customFormat="1" x14ac:dyDescent="0.25">
      <c r="A138"/>
      <c r="B138" s="18"/>
      <c r="C138" s="18"/>
      <c r="D138"/>
    </row>
    <row r="139" spans="1:4" s="7" customFormat="1" x14ac:dyDescent="0.25">
      <c r="A139"/>
      <c r="B139" s="18"/>
      <c r="C139" s="18"/>
      <c r="D139"/>
    </row>
    <row r="140" spans="1:4" s="7" customFormat="1" x14ac:dyDescent="0.25">
      <c r="A140"/>
      <c r="B140" s="18"/>
      <c r="C140" s="18"/>
      <c r="D140"/>
    </row>
    <row r="145" spans="1:4" s="7" customFormat="1" x14ac:dyDescent="0.25">
      <c r="A145"/>
      <c r="B145" s="18"/>
      <c r="C145" s="18"/>
      <c r="D145"/>
    </row>
    <row r="146" spans="1:4" s="7" customFormat="1" x14ac:dyDescent="0.25">
      <c r="A146"/>
      <c r="B146" s="18"/>
      <c r="C146" s="18"/>
      <c r="D146"/>
    </row>
    <row r="147" spans="1:4" s="7" customFormat="1" x14ac:dyDescent="0.25">
      <c r="A147"/>
      <c r="B147" s="18"/>
      <c r="C147" s="18"/>
      <c r="D147"/>
    </row>
    <row r="148" spans="1:4" s="7" customFormat="1" x14ac:dyDescent="0.25">
      <c r="A148"/>
      <c r="B148" s="18"/>
      <c r="C148" s="18"/>
      <c r="D148"/>
    </row>
    <row r="149" spans="1:4" s="7" customFormat="1" x14ac:dyDescent="0.25">
      <c r="A149"/>
      <c r="B149" s="18"/>
      <c r="C149" s="18"/>
      <c r="D149"/>
    </row>
    <row r="150" spans="1:4" s="7" customFormat="1" x14ac:dyDescent="0.25">
      <c r="A150"/>
      <c r="B150" s="18"/>
      <c r="C150" s="18"/>
      <c r="D150"/>
    </row>
    <row r="151" spans="1:4" s="7" customFormat="1" x14ac:dyDescent="0.25">
      <c r="A151"/>
      <c r="B151" s="18"/>
      <c r="C151" s="18"/>
      <c r="D151"/>
    </row>
    <row r="152" spans="1:4" s="7" customFormat="1" x14ac:dyDescent="0.25">
      <c r="A152"/>
      <c r="B152" s="18"/>
      <c r="C152" s="18"/>
      <c r="D152"/>
    </row>
    <row r="153" spans="1:4" s="7" customFormat="1" x14ac:dyDescent="0.25">
      <c r="A153"/>
      <c r="B153" s="18"/>
      <c r="C153" s="18"/>
      <c r="D153"/>
    </row>
    <row r="154" spans="1:4" s="7" customFormat="1" x14ac:dyDescent="0.25">
      <c r="A154"/>
      <c r="B154" s="18"/>
      <c r="C154" s="18"/>
      <c r="D154"/>
    </row>
    <row r="155" spans="1:4" s="7" customFormat="1" x14ac:dyDescent="0.25">
      <c r="A155"/>
      <c r="B155" s="18"/>
      <c r="C155" s="18"/>
      <c r="D155"/>
    </row>
    <row r="156" spans="1:4" s="7" customFormat="1" x14ac:dyDescent="0.25">
      <c r="A156"/>
      <c r="B156" s="18"/>
      <c r="C156" s="18"/>
      <c r="D156"/>
    </row>
    <row r="157" spans="1:4" s="7" customFormat="1" x14ac:dyDescent="0.25">
      <c r="A157"/>
      <c r="B157" s="18"/>
      <c r="C157" s="18"/>
      <c r="D157"/>
    </row>
    <row r="158" spans="1:4" s="7" customFormat="1" x14ac:dyDescent="0.25">
      <c r="A158"/>
      <c r="B158" s="18"/>
      <c r="C158" s="18"/>
      <c r="D158"/>
    </row>
    <row r="159" spans="1:4" s="7" customFormat="1" x14ac:dyDescent="0.25">
      <c r="A159"/>
      <c r="B159" s="18"/>
      <c r="C159" s="18"/>
      <c r="D159"/>
    </row>
    <row r="160" spans="1:4" s="7" customFormat="1" x14ac:dyDescent="0.25">
      <c r="A160"/>
      <c r="B160" s="18"/>
      <c r="C160" s="18"/>
      <c r="D160"/>
    </row>
    <row r="161" spans="1:4" s="7" customFormat="1" x14ac:dyDescent="0.25">
      <c r="A161"/>
      <c r="B161" s="18"/>
      <c r="C161" s="18"/>
      <c r="D161"/>
    </row>
    <row r="162" spans="1:4" s="7" customFormat="1" x14ac:dyDescent="0.25">
      <c r="A162"/>
      <c r="B162" s="18"/>
      <c r="C162" s="18"/>
      <c r="D162"/>
    </row>
    <row r="163" spans="1:4" s="7" customFormat="1" x14ac:dyDescent="0.25">
      <c r="A163"/>
      <c r="B163" s="18"/>
      <c r="C163" s="18"/>
      <c r="D163"/>
    </row>
    <row r="164" spans="1:4" s="7" customFormat="1" x14ac:dyDescent="0.25">
      <c r="A164"/>
      <c r="B164" s="18"/>
      <c r="C164" s="18"/>
      <c r="D164"/>
    </row>
    <row r="165" spans="1:4" s="7" customFormat="1" x14ac:dyDescent="0.25">
      <c r="A165"/>
      <c r="B165" s="18"/>
      <c r="C165" s="18"/>
      <c r="D165"/>
    </row>
    <row r="166" spans="1:4" s="7" customFormat="1" x14ac:dyDescent="0.25">
      <c r="A166"/>
      <c r="B166" s="18"/>
      <c r="C166" s="18"/>
      <c r="D166"/>
    </row>
    <row r="167" spans="1:4" s="7" customFormat="1" x14ac:dyDescent="0.25">
      <c r="A167"/>
      <c r="B167" s="18"/>
      <c r="C167" s="18"/>
      <c r="D167"/>
    </row>
    <row r="168" spans="1:4" s="7" customFormat="1" x14ac:dyDescent="0.25">
      <c r="A168"/>
      <c r="B168" s="18"/>
      <c r="C168" s="18"/>
      <c r="D168"/>
    </row>
    <row r="169" spans="1:4" s="7" customFormat="1" x14ac:dyDescent="0.25">
      <c r="A169"/>
      <c r="B169" s="18"/>
      <c r="C169" s="18"/>
      <c r="D169"/>
    </row>
    <row r="170" spans="1:4" s="7" customFormat="1" x14ac:dyDescent="0.25">
      <c r="A170"/>
      <c r="B170" s="18"/>
      <c r="C170" s="18"/>
      <c r="D170"/>
    </row>
    <row r="171" spans="1:4" s="7" customFormat="1" x14ac:dyDescent="0.25">
      <c r="A171"/>
      <c r="B171" s="18"/>
      <c r="C171" s="18"/>
      <c r="D171"/>
    </row>
    <row r="172" spans="1:4" s="7" customFormat="1" x14ac:dyDescent="0.25">
      <c r="A172"/>
      <c r="B172" s="18"/>
      <c r="C172" s="18"/>
      <c r="D172"/>
    </row>
    <row r="173" spans="1:4" s="7" customFormat="1" x14ac:dyDescent="0.25">
      <c r="A173"/>
      <c r="B173" s="18"/>
      <c r="C173" s="18"/>
      <c r="D173"/>
    </row>
    <row r="174" spans="1:4" s="7" customFormat="1" x14ac:dyDescent="0.25">
      <c r="A174"/>
      <c r="B174" s="18"/>
      <c r="C174" s="18"/>
      <c r="D174"/>
    </row>
    <row r="175" spans="1:4" s="7" customFormat="1" x14ac:dyDescent="0.25">
      <c r="A175"/>
      <c r="B175" s="18"/>
      <c r="C175" s="18"/>
      <c r="D175"/>
    </row>
    <row r="176" spans="1:4" s="7" customFormat="1" x14ac:dyDescent="0.25">
      <c r="A176"/>
      <c r="B176" s="18"/>
      <c r="C176" s="18"/>
      <c r="D176"/>
    </row>
    <row r="177" spans="1:4" s="7" customFormat="1" x14ac:dyDescent="0.25">
      <c r="A177"/>
      <c r="B177" s="18"/>
      <c r="C177" s="18"/>
      <c r="D177"/>
    </row>
    <row r="178" spans="1:4" s="7" customFormat="1" x14ac:dyDescent="0.25">
      <c r="A178"/>
      <c r="B178" s="18"/>
      <c r="C178" s="18"/>
      <c r="D178"/>
    </row>
    <row r="179" spans="1:4" s="7" customFormat="1" x14ac:dyDescent="0.25">
      <c r="A179"/>
      <c r="B179" s="18"/>
      <c r="C179" s="18"/>
      <c r="D179"/>
    </row>
    <row r="180" spans="1:4" s="7" customFormat="1" x14ac:dyDescent="0.25">
      <c r="A180"/>
      <c r="B180" s="18"/>
      <c r="C180" s="18"/>
      <c r="D180"/>
    </row>
    <row r="181" spans="1:4" s="7" customFormat="1" x14ac:dyDescent="0.25">
      <c r="A181"/>
      <c r="B181" s="18"/>
      <c r="C181" s="18"/>
      <c r="D181"/>
    </row>
    <row r="182" spans="1:4" s="7" customFormat="1" x14ac:dyDescent="0.25">
      <c r="A182"/>
      <c r="B182" s="18"/>
      <c r="C182" s="18"/>
      <c r="D182"/>
    </row>
    <row r="183" spans="1:4" s="7" customFormat="1" x14ac:dyDescent="0.25">
      <c r="A183"/>
      <c r="B183" s="18"/>
      <c r="C183" s="18"/>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213" priority="262">
      <formula>$C$38=""</formula>
    </cfRule>
    <cfRule type="expression" dxfId="212" priority="263">
      <formula>$C$38&lt;0</formula>
    </cfRule>
  </conditionalFormatting>
  <conditionalFormatting sqref="B39">
    <cfRule type="expression" dxfId="211" priority="259">
      <formula>$C$39=""</formula>
    </cfRule>
    <cfRule type="expression" dxfId="210" priority="261">
      <formula>$C$39&lt;0</formula>
    </cfRule>
  </conditionalFormatting>
  <conditionalFormatting sqref="B40">
    <cfRule type="expression" dxfId="209" priority="258">
      <formula>$C$40&lt;0</formula>
    </cfRule>
  </conditionalFormatting>
  <conditionalFormatting sqref="B41">
    <cfRule type="expression" dxfId="208" priority="255">
      <formula>$C$41&lt;0</formula>
    </cfRule>
  </conditionalFormatting>
  <conditionalFormatting sqref="B42">
    <cfRule type="expression" dxfId="207" priority="254">
      <formula>$C$42&lt;0</formula>
    </cfRule>
  </conditionalFormatting>
  <conditionalFormatting sqref="B43">
    <cfRule type="expression" dxfId="206" priority="253">
      <formula>$C$43&lt;0</formula>
    </cfRule>
  </conditionalFormatting>
  <conditionalFormatting sqref="B44:B47">
    <cfRule type="expression" dxfId="205" priority="252">
      <formula>$C$44&lt;0</formula>
    </cfRule>
  </conditionalFormatting>
  <conditionalFormatting sqref="B48">
    <cfRule type="expression" dxfId="204" priority="250">
      <formula>$C$48=""</formula>
    </cfRule>
    <cfRule type="expression" dxfId="203" priority="251">
      <formula>$C$48&lt;0</formula>
    </cfRule>
  </conditionalFormatting>
  <conditionalFormatting sqref="B49">
    <cfRule type="expression" dxfId="202" priority="249">
      <formula>$C$49&lt;0</formula>
    </cfRule>
  </conditionalFormatting>
  <conditionalFormatting sqref="B50">
    <cfRule type="expression" dxfId="201" priority="248">
      <formula>$C$50&lt;0</formula>
    </cfRule>
  </conditionalFormatting>
  <conditionalFormatting sqref="B19">
    <cfRule type="containsText" dxfId="200" priority="67" operator="containsText" text="L">
      <formula>NOT(ISERROR(SEARCH("L",B19)))</formula>
    </cfRule>
    <cfRule type="containsText" dxfId="199" priority="68" operator="containsText" text="K">
      <formula>NOT(ISERROR(SEARCH("K",B19)))</formula>
    </cfRule>
    <cfRule type="containsText" dxfId="198" priority="69" operator="containsText" text="J">
      <formula>NOT(ISERROR(SEARCH("J",B19)))</formula>
    </cfRule>
    <cfRule type="expression" dxfId="197" priority="70">
      <formula>$C$19=""</formula>
    </cfRule>
    <cfRule type="expression" dxfId="196" priority="76">
      <formula>$C$19&gt;=0.25</formula>
    </cfRule>
    <cfRule type="containsText" dxfId="195" priority="77" operator="containsText" text="I">
      <formula>NOT(ISERROR(SEARCH("I",B19)))</formula>
    </cfRule>
  </conditionalFormatting>
  <conditionalFormatting sqref="B18">
    <cfRule type="containsText" dxfId="194" priority="71" operator="containsText" text="L">
      <formula>NOT(ISERROR(SEARCH("L",B18)))</formula>
    </cfRule>
    <cfRule type="containsText" dxfId="193" priority="72" operator="containsText" text="K">
      <formula>NOT(ISERROR(SEARCH("K",B18)))</formula>
    </cfRule>
    <cfRule type="containsText" dxfId="192" priority="73" operator="containsText" text="J">
      <formula>NOT(ISERROR(SEARCH("J",B18)))</formula>
    </cfRule>
    <cfRule type="beginsWith" dxfId="191" priority="74" operator="beginsWith" text="I">
      <formula>LEFT(B18,LEN("I"))="I"</formula>
    </cfRule>
  </conditionalFormatting>
  <conditionalFormatting sqref="B20">
    <cfRule type="containsText" dxfId="190" priority="60" operator="containsText" text="L">
      <formula>NOT(ISERROR(SEARCH("L",B20)))</formula>
    </cfRule>
    <cfRule type="containsText" dxfId="189" priority="61" operator="containsText" text="K">
      <formula>NOT(ISERROR(SEARCH("K",B20)))</formula>
    </cfRule>
    <cfRule type="containsText" dxfId="188" priority="62" operator="containsText" text="J">
      <formula>NOT(ISERROR(SEARCH("J",B20)))</formula>
    </cfRule>
    <cfRule type="expression" dxfId="187" priority="63">
      <formula>$C$19=""</formula>
    </cfRule>
    <cfRule type="expression" dxfId="186" priority="65">
      <formula>$C$20&gt;=0.1</formula>
    </cfRule>
    <cfRule type="containsText" dxfId="185" priority="66" operator="containsText" text="I">
      <formula>NOT(ISERROR(SEARCH("I",B20)))</formula>
    </cfRule>
  </conditionalFormatting>
  <conditionalFormatting sqref="B27">
    <cfRule type="containsText" dxfId="184" priority="41" operator="containsText" text="L">
      <formula>NOT(ISERROR(SEARCH("L",B27)))</formula>
    </cfRule>
    <cfRule type="containsText" dxfId="183" priority="42" operator="containsText" text="K">
      <formula>NOT(ISERROR(SEARCH("K",B27)))</formula>
    </cfRule>
    <cfRule type="containsText" dxfId="182" priority="43" operator="containsText" text="J">
      <formula>NOT(ISERROR(SEARCH("J",B27)))</formula>
    </cfRule>
    <cfRule type="containsText" dxfId="181" priority="47" operator="containsText" text="I">
      <formula>NOT(ISERROR(SEARCH("I",B27)))</formula>
    </cfRule>
  </conditionalFormatting>
  <conditionalFormatting sqref="B26">
    <cfRule type="containsText" dxfId="180" priority="37" operator="containsText" text="L">
      <formula>NOT(ISERROR(SEARCH("L",B26)))</formula>
    </cfRule>
    <cfRule type="containsText" dxfId="179" priority="38" operator="containsText" text="K">
      <formula>NOT(ISERROR(SEARCH("K",B26)))</formula>
    </cfRule>
    <cfRule type="containsText" dxfId="178" priority="39" operator="containsText" text="J">
      <formula>NOT(ISERROR(SEARCH("J",B26)))</formula>
    </cfRule>
    <cfRule type="beginsWith" dxfId="177" priority="40" operator="beginsWith" text="I">
      <formula>LEFT(B26,LEN("I"))="I"</formula>
    </cfRule>
  </conditionalFormatting>
  <conditionalFormatting sqref="B28">
    <cfRule type="containsText" dxfId="176" priority="30" operator="containsText" text="L">
      <formula>NOT(ISERROR(SEARCH("L",B28)))</formula>
    </cfRule>
    <cfRule type="containsText" dxfId="175" priority="31" operator="containsText" text="K">
      <formula>NOT(ISERROR(SEARCH("K",B28)))</formula>
    </cfRule>
    <cfRule type="containsText" dxfId="174" priority="32" operator="containsText" text="J">
      <formula>NOT(ISERROR(SEARCH("J",B28)))</formula>
    </cfRule>
    <cfRule type="expression" dxfId="173" priority="33">
      <formula>$C$19=""</formula>
    </cfRule>
    <cfRule type="expression" dxfId="172" priority="34">
      <formula>$C$28&gt;=0.1</formula>
    </cfRule>
    <cfRule type="containsText" dxfId="171" priority="36" operator="containsText" text="I">
      <formula>NOT(ISERROR(SEARCH("I",B28)))</formula>
    </cfRule>
  </conditionalFormatting>
  <conditionalFormatting sqref="B34">
    <cfRule type="containsText" dxfId="170" priority="26" operator="containsText" text="L">
      <formula>NOT(ISERROR(SEARCH("L",B34)))</formula>
    </cfRule>
    <cfRule type="containsText" dxfId="169" priority="27" operator="containsText" text="K">
      <formula>NOT(ISERROR(SEARCH("K",B34)))</formula>
    </cfRule>
    <cfRule type="containsText" dxfId="168" priority="28" operator="containsText" text="J">
      <formula>NOT(ISERROR(SEARCH("J",B34)))</formula>
    </cfRule>
    <cfRule type="beginsWith" dxfId="167" priority="29" operator="beginsWith" text="I">
      <formula>LEFT(B34,LEN("I"))="I"</formula>
    </cfRule>
  </conditionalFormatting>
  <conditionalFormatting sqref="B35">
    <cfRule type="containsText" dxfId="166" priority="22" operator="containsText" text="L">
      <formula>NOT(ISERROR(SEARCH("L",B35)))</formula>
    </cfRule>
    <cfRule type="containsText" dxfId="165" priority="23" operator="containsText" text="K">
      <formula>NOT(ISERROR(SEARCH("K",B35)))</formula>
    </cfRule>
    <cfRule type="containsText" dxfId="164" priority="24" operator="containsText" text="J">
      <formula>NOT(ISERROR(SEARCH("J",B35)))</formula>
    </cfRule>
    <cfRule type="containsText" dxfId="163" priority="25" operator="containsText" text="I">
      <formula>NOT(ISERROR(SEARCH("I",B35)))</formula>
    </cfRule>
  </conditionalFormatting>
  <conditionalFormatting sqref="B36">
    <cfRule type="containsText" dxfId="162" priority="15" operator="containsText" text="L">
      <formula>NOT(ISERROR(SEARCH("L",B36)))</formula>
    </cfRule>
    <cfRule type="containsText" dxfId="161" priority="16" operator="containsText" text="K">
      <formula>NOT(ISERROR(SEARCH("K",B36)))</formula>
    </cfRule>
    <cfRule type="containsText" dxfId="160" priority="17" operator="containsText" text="J">
      <formula>NOT(ISERROR(SEARCH("J",B36)))</formula>
    </cfRule>
    <cfRule type="expression" dxfId="159" priority="18">
      <formula>$C$19=""</formula>
    </cfRule>
    <cfRule type="expression" dxfId="158" priority="19">
      <formula>$C$36&gt;=0.1</formula>
    </cfRule>
    <cfRule type="containsText" dxfId="157" priority="21" operator="containsText" text="I">
      <formula>NOT(ISERROR(SEARCH("I",B36)))</formula>
    </cfRule>
  </conditionalFormatting>
  <conditionalFormatting sqref="B54:B68">
    <cfRule type="cellIs" dxfId="156" priority="10" operator="lessThan">
      <formula>0</formula>
    </cfRule>
    <cfRule type="containsText" dxfId="155" priority="11" operator="containsText" text="L">
      <formula>NOT(ISERROR(SEARCH("L",B54)))</formula>
    </cfRule>
    <cfRule type="containsText" dxfId="154" priority="12" operator="containsText" text="K">
      <formula>NOT(ISERROR(SEARCH("K",B54)))</formula>
    </cfRule>
    <cfRule type="containsText" dxfId="153" priority="13" operator="containsText" text="J">
      <formula>NOT(ISERROR(SEARCH("J",B54)))</formula>
    </cfRule>
    <cfRule type="beginsWith" dxfId="152" priority="14" operator="beginsWith" text="I">
      <formula>LEFT(B54,LEN("I"))="I"</formula>
    </cfRule>
  </conditionalFormatting>
  <conditionalFormatting sqref="B1:B1048576">
    <cfRule type="cellIs" dxfId="151" priority="1" operator="equal">
      <formula>"TBD"</formula>
    </cfRule>
    <cfRule type="cellIs" dxfId="150" priority="2" operator="equal">
      <formula>"LOW"</formula>
    </cfRule>
    <cfRule type="cellIs" dxfId="149" priority="3" operator="equal">
      <formula>"MEDIUM"</formula>
    </cfRule>
    <cfRule type="cellIs" dxfId="148" priority="4"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27 B34:B35">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style="18" customWidth="1"/>
    <col min="2" max="2" width="13.85546875" style="18" customWidth="1"/>
    <col min="3" max="3" width="50.42578125" style="18" bestFit="1" customWidth="1"/>
    <col min="4" max="4" width="61.140625" style="18" customWidth="1"/>
    <col min="5" max="5" width="2.140625" style="18" customWidth="1"/>
    <col min="6" max="16384" width="9.140625" style="18"/>
  </cols>
  <sheetData>
    <row r="1" spans="1:4" x14ac:dyDescent="0.25">
      <c r="A1" s="202" t="s">
        <v>151</v>
      </c>
      <c r="B1" s="202"/>
      <c r="C1" s="202"/>
      <c r="D1" s="202"/>
    </row>
    <row r="2" spans="1:4" x14ac:dyDescent="0.25">
      <c r="A2" s="202"/>
      <c r="B2" s="202"/>
      <c r="C2" s="202"/>
      <c r="D2" s="202"/>
    </row>
    <row r="3" spans="1:4" ht="15.75" thickBot="1" x14ac:dyDescent="0.3">
      <c r="A3" s="134"/>
      <c r="B3" s="134"/>
      <c r="C3" s="134"/>
      <c r="D3" s="136"/>
    </row>
    <row r="4" spans="1:4" ht="38.25" thickBot="1" x14ac:dyDescent="0.3">
      <c r="A4" s="141" t="s">
        <v>4</v>
      </c>
      <c r="B4" s="142" t="s">
        <v>18</v>
      </c>
      <c r="C4" s="143" t="s">
        <v>38</v>
      </c>
      <c r="D4" s="142" t="s">
        <v>5</v>
      </c>
    </row>
    <row r="5" spans="1:4" ht="15.75" x14ac:dyDescent="0.25">
      <c r="A5" s="183" t="s">
        <v>113</v>
      </c>
      <c r="B5" s="223" t="s">
        <v>120</v>
      </c>
      <c r="C5" s="211" t="s">
        <v>120</v>
      </c>
      <c r="D5" s="27"/>
    </row>
    <row r="6" spans="1:4" ht="15.75" x14ac:dyDescent="0.25">
      <c r="A6" s="184" t="s">
        <v>114</v>
      </c>
      <c r="B6" s="224"/>
      <c r="C6" s="212"/>
      <c r="D6" s="28"/>
    </row>
    <row r="7" spans="1:4" ht="16.5" thickBot="1" x14ac:dyDescent="0.3">
      <c r="A7" s="185" t="s">
        <v>115</v>
      </c>
      <c r="B7" s="224"/>
      <c r="C7" s="212"/>
      <c r="D7" s="28"/>
    </row>
    <row r="8" spans="1:4" ht="15.75" thickBot="1" x14ac:dyDescent="0.3">
      <c r="A8" s="4" t="s">
        <v>148</v>
      </c>
      <c r="B8" s="84"/>
      <c r="C8" s="106" t="s">
        <v>120</v>
      </c>
      <c r="D8" s="85"/>
    </row>
    <row r="9" spans="1:4" ht="15.75" thickBot="1" x14ac:dyDescent="0.3">
      <c r="A9" s="29" t="s">
        <v>162</v>
      </c>
      <c r="B9" s="84"/>
      <c r="C9" s="111" t="s">
        <v>120</v>
      </c>
      <c r="D9" s="85"/>
    </row>
    <row r="10" spans="1:4" ht="19.5" thickBot="1" x14ac:dyDescent="0.3">
      <c r="A10" s="144" t="s">
        <v>6</v>
      </c>
      <c r="B10" s="145"/>
      <c r="C10" s="142" t="s">
        <v>7</v>
      </c>
      <c r="D10" s="142" t="s">
        <v>5</v>
      </c>
    </row>
    <row r="11" spans="1:4" ht="15.75" thickBot="1" x14ac:dyDescent="0.3">
      <c r="A11" s="31" t="s">
        <v>142</v>
      </c>
      <c r="B11" s="84"/>
      <c r="C11" s="86"/>
      <c r="D11" s="85"/>
    </row>
    <row r="12" spans="1:4" ht="15.75" thickBot="1" x14ac:dyDescent="0.3">
      <c r="A12" s="31" t="s">
        <v>149</v>
      </c>
      <c r="B12" s="84"/>
      <c r="C12" s="78"/>
      <c r="D12" s="85"/>
    </row>
    <row r="13" spans="1:4" ht="38.25" thickBot="1" x14ac:dyDescent="0.3">
      <c r="A13" s="146" t="s">
        <v>150</v>
      </c>
      <c r="B13" s="142" t="s">
        <v>18</v>
      </c>
      <c r="C13" s="143" t="s">
        <v>38</v>
      </c>
      <c r="D13" s="142" t="s">
        <v>5</v>
      </c>
    </row>
    <row r="14" spans="1:4" ht="15.75" thickBot="1" x14ac:dyDescent="0.3">
      <c r="A14" s="31" t="s">
        <v>87</v>
      </c>
      <c r="B14" s="191"/>
      <c r="C14" s="103">
        <v>0</v>
      </c>
      <c r="D14" s="85"/>
    </row>
    <row r="15" spans="1:4" ht="15.75" thickBot="1" x14ac:dyDescent="0.3">
      <c r="A15" s="31" t="s">
        <v>88</v>
      </c>
      <c r="B15" s="191"/>
      <c r="C15" s="104">
        <v>0</v>
      </c>
      <c r="D15" s="85"/>
    </row>
    <row r="16" spans="1:4" ht="15.75" thickBot="1" x14ac:dyDescent="0.3">
      <c r="A16" s="31" t="s">
        <v>89</v>
      </c>
      <c r="B16" s="191"/>
      <c r="C16" s="104">
        <v>0</v>
      </c>
      <c r="D16" s="85"/>
    </row>
    <row r="17" spans="1:4" ht="15.75" thickBot="1" x14ac:dyDescent="0.3">
      <c r="A17" s="31" t="s">
        <v>90</v>
      </c>
      <c r="B17" s="191"/>
      <c r="C17" s="104">
        <v>0</v>
      </c>
      <c r="D17" s="85"/>
    </row>
    <row r="18" spans="1:4" ht="15.75" thickBot="1" x14ac:dyDescent="0.3">
      <c r="A18" s="30" t="s">
        <v>91</v>
      </c>
      <c r="B18" s="191" t="s">
        <v>0</v>
      </c>
      <c r="C18" s="105" t="s">
        <v>177</v>
      </c>
      <c r="D18" s="85"/>
    </row>
    <row r="19" spans="1:4" ht="15.75" thickBot="1" x14ac:dyDescent="0.3">
      <c r="A19" s="30" t="s">
        <v>92</v>
      </c>
      <c r="B19" s="192" t="s">
        <v>0</v>
      </c>
      <c r="C19" s="105" t="s">
        <v>177</v>
      </c>
      <c r="D19" s="85"/>
    </row>
    <row r="20" spans="1:4" ht="15.75" thickBot="1" x14ac:dyDescent="0.3">
      <c r="A20" s="30" t="s">
        <v>93</v>
      </c>
      <c r="B20" s="192" t="s">
        <v>0</v>
      </c>
      <c r="C20" s="105" t="s">
        <v>177</v>
      </c>
      <c r="D20" s="87"/>
    </row>
    <row r="21" spans="1:4" x14ac:dyDescent="0.25">
      <c r="A21" s="219" t="s">
        <v>144</v>
      </c>
      <c r="B21" s="221" t="s">
        <v>18</v>
      </c>
      <c r="C21" s="221" t="s">
        <v>38</v>
      </c>
      <c r="D21" s="221" t="s">
        <v>5</v>
      </c>
    </row>
    <row r="22" spans="1:4" ht="15.75" thickBot="1" x14ac:dyDescent="0.3">
      <c r="A22" s="220"/>
      <c r="B22" s="222"/>
      <c r="C22" s="222"/>
      <c r="D22" s="222"/>
    </row>
    <row r="23" spans="1:4" ht="15.75" thickBot="1" x14ac:dyDescent="0.3">
      <c r="A23" s="31" t="s">
        <v>94</v>
      </c>
      <c r="B23" s="192"/>
      <c r="C23" s="110">
        <v>0</v>
      </c>
      <c r="D23" s="32"/>
    </row>
    <row r="24" spans="1:4" ht="15.75" thickBot="1" x14ac:dyDescent="0.3">
      <c r="A24" s="31" t="s">
        <v>95</v>
      </c>
      <c r="B24" s="192"/>
      <c r="C24" s="110">
        <v>0</v>
      </c>
      <c r="D24" s="32"/>
    </row>
    <row r="25" spans="1:4" ht="15.75" thickBot="1" x14ac:dyDescent="0.3">
      <c r="A25" s="31" t="s">
        <v>96</v>
      </c>
      <c r="B25" s="192"/>
      <c r="C25" s="110">
        <v>0</v>
      </c>
      <c r="D25" s="32"/>
    </row>
    <row r="26" spans="1:4" ht="15.75" thickBot="1" x14ac:dyDescent="0.3">
      <c r="A26" s="30" t="s">
        <v>97</v>
      </c>
      <c r="B26" s="191" t="s">
        <v>0</v>
      </c>
      <c r="C26" s="99" t="s">
        <v>177</v>
      </c>
      <c r="D26" s="32"/>
    </row>
    <row r="27" spans="1:4" ht="15.75" thickBot="1" x14ac:dyDescent="0.3">
      <c r="A27" s="30" t="s">
        <v>98</v>
      </c>
      <c r="B27" s="192" t="s">
        <v>0</v>
      </c>
      <c r="C27" s="99" t="s">
        <v>177</v>
      </c>
      <c r="D27" s="32"/>
    </row>
    <row r="28" spans="1:4" ht="15.75" thickBot="1" x14ac:dyDescent="0.3">
      <c r="A28" s="30" t="s">
        <v>99</v>
      </c>
      <c r="B28" s="192" t="s">
        <v>0</v>
      </c>
      <c r="C28" s="99" t="s">
        <v>177</v>
      </c>
      <c r="D28" s="32"/>
    </row>
    <row r="29" spans="1:4" x14ac:dyDescent="0.25">
      <c r="A29" s="219" t="s">
        <v>145</v>
      </c>
      <c r="B29" s="221" t="s">
        <v>18</v>
      </c>
      <c r="C29" s="221" t="s">
        <v>38</v>
      </c>
      <c r="D29" s="221" t="s">
        <v>5</v>
      </c>
    </row>
    <row r="30" spans="1:4" ht="15.75" thickBot="1" x14ac:dyDescent="0.3">
      <c r="A30" s="220"/>
      <c r="B30" s="222"/>
      <c r="C30" s="222"/>
      <c r="D30" s="222"/>
    </row>
    <row r="31" spans="1:4" ht="15.75" thickBot="1" x14ac:dyDescent="0.3">
      <c r="A31" s="31" t="s">
        <v>100</v>
      </c>
      <c r="B31" s="192"/>
      <c r="C31" s="110">
        <v>0</v>
      </c>
      <c r="D31" s="32"/>
    </row>
    <row r="32" spans="1:4" ht="15.75" thickBot="1" x14ac:dyDescent="0.3">
      <c r="A32" s="31" t="s">
        <v>101</v>
      </c>
      <c r="B32" s="192"/>
      <c r="C32" s="110">
        <v>0</v>
      </c>
      <c r="D32" s="32"/>
    </row>
    <row r="33" spans="1:4" ht="15.75" thickBot="1" x14ac:dyDescent="0.3">
      <c r="A33" s="31" t="s">
        <v>102</v>
      </c>
      <c r="B33" s="192"/>
      <c r="C33" s="110">
        <v>0</v>
      </c>
      <c r="D33" s="32"/>
    </row>
    <row r="34" spans="1:4" ht="15.75" thickBot="1" x14ac:dyDescent="0.3">
      <c r="A34" s="30" t="s">
        <v>103</v>
      </c>
      <c r="B34" s="191" t="s">
        <v>0</v>
      </c>
      <c r="C34" s="99" t="s">
        <v>177</v>
      </c>
      <c r="D34" s="32"/>
    </row>
    <row r="35" spans="1:4" ht="15.75" thickBot="1" x14ac:dyDescent="0.3">
      <c r="A35" s="30" t="s">
        <v>104</v>
      </c>
      <c r="B35" s="192" t="s">
        <v>0</v>
      </c>
      <c r="C35" s="99" t="s">
        <v>177</v>
      </c>
      <c r="D35" s="32"/>
    </row>
    <row r="36" spans="1:4" ht="15.75" thickBot="1" x14ac:dyDescent="0.3">
      <c r="A36" s="30" t="s">
        <v>105</v>
      </c>
      <c r="B36" s="192" t="s">
        <v>0</v>
      </c>
      <c r="C36" s="99" t="s">
        <v>177</v>
      </c>
      <c r="D36" s="32"/>
    </row>
    <row r="37" spans="1:4" ht="38.25" thickBot="1" x14ac:dyDescent="0.3">
      <c r="A37" s="144" t="s">
        <v>146</v>
      </c>
      <c r="B37" s="142" t="s">
        <v>18</v>
      </c>
      <c r="C37" s="143" t="s">
        <v>38</v>
      </c>
      <c r="D37" s="142" t="s">
        <v>5</v>
      </c>
    </row>
    <row r="38" spans="1:4" ht="15.75" thickBot="1" x14ac:dyDescent="0.3">
      <c r="A38" s="37" t="s">
        <v>49</v>
      </c>
      <c r="B38" s="36"/>
      <c r="C38" s="91"/>
      <c r="D38" s="32"/>
    </row>
    <row r="39" spans="1:4" ht="15.75" thickBot="1" x14ac:dyDescent="0.3">
      <c r="A39" s="37" t="s">
        <v>58</v>
      </c>
      <c r="B39" s="36"/>
      <c r="C39" s="91"/>
      <c r="D39" s="32"/>
    </row>
    <row r="40" spans="1:4" s="7" customFormat="1" ht="15.75" thickBot="1" x14ac:dyDescent="0.3">
      <c r="A40" s="37" t="s">
        <v>50</v>
      </c>
      <c r="B40" s="36"/>
      <c r="C40" s="91"/>
      <c r="D40" s="32"/>
    </row>
    <row r="41" spans="1:4" s="7" customFormat="1" ht="15.75" thickBot="1" x14ac:dyDescent="0.3">
      <c r="A41" s="37" t="s">
        <v>53</v>
      </c>
      <c r="B41" s="36"/>
      <c r="C41" s="91"/>
      <c r="D41" s="32"/>
    </row>
    <row r="42" spans="1:4" s="7" customFormat="1" ht="15.75" thickBot="1" x14ac:dyDescent="0.3">
      <c r="A42" s="37" t="s">
        <v>54</v>
      </c>
      <c r="B42" s="36"/>
      <c r="C42" s="91"/>
      <c r="D42" s="32"/>
    </row>
    <row r="43" spans="1:4" s="7" customFormat="1" ht="15.75" thickBot="1" x14ac:dyDescent="0.3">
      <c r="A43" s="37" t="s">
        <v>55</v>
      </c>
      <c r="B43" s="36"/>
      <c r="C43" s="91"/>
      <c r="D43" s="32"/>
    </row>
    <row r="44" spans="1:4" s="7" customFormat="1" ht="15.75" thickBot="1" x14ac:dyDescent="0.3">
      <c r="A44" s="37" t="s">
        <v>59</v>
      </c>
      <c r="B44" s="36"/>
      <c r="C44" s="91"/>
      <c r="D44" s="32"/>
    </row>
    <row r="45" spans="1:4" s="7" customFormat="1" ht="15.75" thickBot="1" x14ac:dyDescent="0.3">
      <c r="A45" s="37" t="s">
        <v>51</v>
      </c>
      <c r="B45" s="36"/>
      <c r="C45" s="91"/>
      <c r="D45" s="32"/>
    </row>
    <row r="46" spans="1:4" s="7" customFormat="1" ht="15.75" thickBot="1" x14ac:dyDescent="0.3">
      <c r="A46" s="37" t="s">
        <v>52</v>
      </c>
      <c r="B46" s="36"/>
      <c r="C46" s="91"/>
      <c r="D46" s="32"/>
    </row>
    <row r="47" spans="1:4" s="7" customFormat="1" ht="15.75" thickBot="1" x14ac:dyDescent="0.3">
      <c r="A47" s="37" t="s">
        <v>60</v>
      </c>
      <c r="B47" s="36"/>
      <c r="C47" s="126"/>
      <c r="D47" s="32"/>
    </row>
    <row r="48" spans="1:4" s="10" customFormat="1" ht="15.75" thickBot="1" x14ac:dyDescent="0.3">
      <c r="A48" s="37" t="s">
        <v>61</v>
      </c>
      <c r="B48" s="36"/>
      <c r="C48" s="126"/>
      <c r="D48" s="32"/>
    </row>
    <row r="49" spans="1:4" s="10" customFormat="1" ht="15.75" thickBot="1" x14ac:dyDescent="0.3">
      <c r="A49" s="37" t="s">
        <v>57</v>
      </c>
      <c r="B49" s="36"/>
      <c r="C49" s="91"/>
      <c r="D49" s="73"/>
    </row>
    <row r="50" spans="1:4" s="10" customFormat="1" ht="15.75" thickBot="1" x14ac:dyDescent="0.3">
      <c r="A50" s="37" t="s">
        <v>56</v>
      </c>
      <c r="B50" s="36"/>
      <c r="C50" s="91"/>
      <c r="D50" s="32"/>
    </row>
    <row r="51" spans="1:4" s="7" customFormat="1" ht="15.75" thickBot="1" x14ac:dyDescent="0.3">
      <c r="A51" s="41" t="s">
        <v>40</v>
      </c>
      <c r="B51" s="36"/>
      <c r="C51" s="38"/>
      <c r="D51" s="32"/>
    </row>
    <row r="52" spans="1:4" s="7" customFormat="1" ht="15.75" thickBot="1" x14ac:dyDescent="0.3">
      <c r="A52" s="41" t="s">
        <v>8</v>
      </c>
      <c r="B52" s="36"/>
      <c r="C52" s="38"/>
      <c r="D52" s="32"/>
    </row>
    <row r="53" spans="1:4" s="7" customFormat="1" ht="38.25" thickBot="1" x14ac:dyDescent="0.3">
      <c r="A53" s="144" t="s">
        <v>147</v>
      </c>
      <c r="B53" s="142" t="s">
        <v>18</v>
      </c>
      <c r="C53" s="143" t="s">
        <v>38</v>
      </c>
      <c r="D53" s="142" t="s">
        <v>5</v>
      </c>
    </row>
    <row r="54" spans="1:4" s="7" customFormat="1" ht="15.75" thickBot="1" x14ac:dyDescent="0.3">
      <c r="A54" s="37" t="s">
        <v>10</v>
      </c>
      <c r="B54" s="191" t="s">
        <v>0</v>
      </c>
      <c r="C54" s="91"/>
      <c r="D54" s="73"/>
    </row>
    <row r="55" spans="1:4" s="7" customFormat="1" ht="15.75" thickBot="1" x14ac:dyDescent="0.3">
      <c r="A55" s="37" t="s">
        <v>11</v>
      </c>
      <c r="B55" s="191" t="s">
        <v>0</v>
      </c>
      <c r="C55" s="91"/>
      <c r="D55" s="32"/>
    </row>
    <row r="56" spans="1:4" s="7" customFormat="1" ht="15.75" thickBot="1" x14ac:dyDescent="0.3">
      <c r="A56" s="37" t="s">
        <v>12</v>
      </c>
      <c r="B56" s="191" t="s">
        <v>0</v>
      </c>
      <c r="C56" s="91"/>
      <c r="D56" s="32"/>
    </row>
    <row r="57" spans="1:4" s="7" customFormat="1" ht="15.75" thickBot="1" x14ac:dyDescent="0.3">
      <c r="A57" s="37" t="s">
        <v>13</v>
      </c>
      <c r="B57" s="191" t="s">
        <v>0</v>
      </c>
      <c r="C57" s="91"/>
      <c r="D57" s="32"/>
    </row>
    <row r="58" spans="1:4" s="7" customFormat="1" ht="15.75" thickBot="1" x14ac:dyDescent="0.3">
      <c r="A58" s="37" t="s">
        <v>14</v>
      </c>
      <c r="B58" s="191" t="s">
        <v>0</v>
      </c>
      <c r="C58" s="91"/>
      <c r="D58" s="32"/>
    </row>
    <row r="59" spans="1:4" s="7" customFormat="1" ht="15.75" thickBot="1" x14ac:dyDescent="0.3">
      <c r="A59" s="37" t="s">
        <v>15</v>
      </c>
      <c r="B59" s="191" t="s">
        <v>0</v>
      </c>
      <c r="C59" s="91"/>
      <c r="D59" s="32"/>
    </row>
    <row r="60" spans="1:4" s="7" customFormat="1" ht="15.75" thickBot="1" x14ac:dyDescent="0.3">
      <c r="A60" s="37" t="s">
        <v>62</v>
      </c>
      <c r="B60" s="191" t="s">
        <v>0</v>
      </c>
      <c r="C60" s="91"/>
      <c r="D60" s="32"/>
    </row>
    <row r="61" spans="1:4" s="7" customFormat="1" ht="15.75" thickBot="1" x14ac:dyDescent="0.3">
      <c r="A61" s="37" t="s">
        <v>63</v>
      </c>
      <c r="B61" s="191" t="s">
        <v>0</v>
      </c>
      <c r="C61" s="91"/>
      <c r="D61" s="32"/>
    </row>
    <row r="62" spans="1:4" s="7" customFormat="1" ht="15.75" thickBot="1" x14ac:dyDescent="0.3">
      <c r="A62" s="37" t="s">
        <v>64</v>
      </c>
      <c r="B62" s="191" t="s">
        <v>0</v>
      </c>
      <c r="C62" s="91"/>
      <c r="D62" s="32"/>
    </row>
    <row r="63" spans="1:4" s="7" customFormat="1" ht="15.75" thickBot="1" x14ac:dyDescent="0.3">
      <c r="A63" s="37" t="s">
        <v>106</v>
      </c>
      <c r="B63" s="191" t="s">
        <v>0</v>
      </c>
      <c r="C63" s="127"/>
      <c r="D63" s="32"/>
    </row>
    <row r="64" spans="1:4" s="7" customFormat="1" ht="15.75" thickBot="1" x14ac:dyDescent="0.3">
      <c r="A64" s="37" t="s">
        <v>107</v>
      </c>
      <c r="B64" s="191" t="s">
        <v>0</v>
      </c>
      <c r="C64" s="127"/>
      <c r="D64" s="32"/>
    </row>
    <row r="65" spans="1:4" s="7" customFormat="1" ht="15.75" thickBot="1" x14ac:dyDescent="0.3">
      <c r="A65" s="37" t="s">
        <v>16</v>
      </c>
      <c r="B65" s="191" t="s">
        <v>0</v>
      </c>
      <c r="C65" s="91"/>
      <c r="D65" s="32"/>
    </row>
    <row r="66" spans="1:4" s="7" customFormat="1" ht="15.75" thickBot="1" x14ac:dyDescent="0.3">
      <c r="A66" s="37" t="s">
        <v>46</v>
      </c>
      <c r="B66" s="191" t="s">
        <v>0</v>
      </c>
      <c r="C66" s="91"/>
      <c r="D66" s="32"/>
    </row>
    <row r="67" spans="1:4" s="7" customFormat="1" ht="15.75" thickBot="1" x14ac:dyDescent="0.3">
      <c r="A67" s="30" t="s">
        <v>41</v>
      </c>
      <c r="B67" s="191" t="s">
        <v>0</v>
      </c>
      <c r="C67" s="91" t="s">
        <v>177</v>
      </c>
      <c r="D67" s="32"/>
    </row>
    <row r="68" spans="1:4" s="7" customFormat="1" ht="15.75" thickBot="1" x14ac:dyDescent="0.3">
      <c r="A68" s="124" t="s">
        <v>17</v>
      </c>
      <c r="B68" s="191" t="s">
        <v>0</v>
      </c>
      <c r="C68" s="91" t="s">
        <v>177</v>
      </c>
      <c r="D68" s="32"/>
    </row>
    <row r="69" spans="1:4" s="7" customFormat="1" x14ac:dyDescent="0.25">
      <c r="A69" s="30"/>
      <c r="B69" s="11"/>
      <c r="C69" s="5"/>
    </row>
    <row r="70" spans="1:4" s="7" customFormat="1" x14ac:dyDescent="0.25">
      <c r="A70" s="30"/>
      <c r="B70" s="11"/>
      <c r="C70" s="5"/>
    </row>
    <row r="71" spans="1:4" s="7" customFormat="1" x14ac:dyDescent="0.25">
      <c r="A71" s="30"/>
      <c r="B71" s="11"/>
      <c r="C71" s="5"/>
    </row>
    <row r="72" spans="1:4" s="7" customFormat="1" x14ac:dyDescent="0.25">
      <c r="A72" s="18"/>
      <c r="B72" s="6"/>
      <c r="C72" s="5"/>
    </row>
    <row r="73" spans="1:4" s="7" customFormat="1" x14ac:dyDescent="0.25">
      <c r="A73" s="18"/>
      <c r="B73" s="5"/>
      <c r="C73" s="5"/>
    </row>
    <row r="74" spans="1:4" s="7" customFormat="1" x14ac:dyDescent="0.25">
      <c r="A74" s="5"/>
      <c r="B74" s="6"/>
      <c r="C74" s="8"/>
    </row>
    <row r="75" spans="1:4" s="7" customFormat="1" x14ac:dyDescent="0.25">
      <c r="A75" s="18"/>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8"/>
    </row>
    <row r="81" spans="1:4" s="7" customFormat="1" x14ac:dyDescent="0.25">
      <c r="A81" s="8"/>
      <c r="B81" s="8"/>
      <c r="C81" s="5"/>
      <c r="D81" s="18"/>
    </row>
    <row r="82" spans="1:4" s="7" customFormat="1" x14ac:dyDescent="0.25">
      <c r="A82" s="8"/>
      <c r="B82" s="8"/>
      <c r="C82" s="18"/>
      <c r="D82" s="18"/>
    </row>
    <row r="83" spans="1:4" s="7" customFormat="1" x14ac:dyDescent="0.25">
      <c r="A83" s="8"/>
      <c r="B83" s="8"/>
      <c r="C83" s="9"/>
      <c r="D83" s="18"/>
    </row>
    <row r="84" spans="1:4" s="7" customFormat="1" x14ac:dyDescent="0.25">
      <c r="A84" s="8"/>
      <c r="B84" s="5"/>
      <c r="C84" s="8"/>
      <c r="D84" s="18"/>
    </row>
    <row r="85" spans="1:4" s="7" customFormat="1" x14ac:dyDescent="0.25">
      <c r="A85" s="8"/>
      <c r="B85" s="5"/>
      <c r="C85" s="8"/>
      <c r="D85" s="18"/>
    </row>
    <row r="86" spans="1:4" s="7" customFormat="1" x14ac:dyDescent="0.25">
      <c r="A86" s="8"/>
      <c r="B86" s="5"/>
      <c r="C86" s="8"/>
      <c r="D86" s="18"/>
    </row>
    <row r="87" spans="1:4" s="7" customFormat="1" x14ac:dyDescent="0.25">
      <c r="A87" s="8"/>
      <c r="B87" s="18"/>
      <c r="C87" s="8"/>
      <c r="D87" s="18"/>
    </row>
    <row r="88" spans="1:4" s="7" customFormat="1" x14ac:dyDescent="0.25">
      <c r="A88" s="8"/>
      <c r="B88" s="9"/>
      <c r="C88" s="8"/>
      <c r="D88" s="18"/>
    </row>
    <row r="89" spans="1:4" s="7" customFormat="1" x14ac:dyDescent="0.25">
      <c r="A89" s="9"/>
      <c r="B89" s="8"/>
      <c r="C89" s="8"/>
      <c r="D89" s="18"/>
    </row>
    <row r="90" spans="1:4" s="7" customFormat="1" x14ac:dyDescent="0.25">
      <c r="A90" s="8"/>
      <c r="B90" s="8"/>
      <c r="C90" s="8"/>
      <c r="D90" s="18"/>
    </row>
    <row r="91" spans="1:4" s="7" customFormat="1" x14ac:dyDescent="0.25">
      <c r="A91" s="8"/>
      <c r="B91" s="8"/>
      <c r="C91" s="8"/>
      <c r="D91" s="18"/>
    </row>
    <row r="92" spans="1:4" s="7" customFormat="1" x14ac:dyDescent="0.25">
      <c r="A92" s="8"/>
      <c r="B92" s="8"/>
      <c r="C92" s="8"/>
      <c r="D92" s="18"/>
    </row>
    <row r="93" spans="1:4" s="7" customFormat="1" x14ac:dyDescent="0.25">
      <c r="A93" s="8"/>
      <c r="B93" s="8"/>
      <c r="C93" s="8"/>
      <c r="D93" s="18"/>
    </row>
    <row r="94" spans="1:4" s="7" customFormat="1" x14ac:dyDescent="0.25">
      <c r="A94" s="8"/>
      <c r="B94" s="8"/>
      <c r="C94" s="8"/>
      <c r="D94" s="18"/>
    </row>
    <row r="95" spans="1:4" s="7" customFormat="1" x14ac:dyDescent="0.25">
      <c r="A95" s="8"/>
      <c r="B95" s="8"/>
      <c r="C95" s="8"/>
      <c r="D95" s="18"/>
    </row>
    <row r="96" spans="1:4" s="7" customFormat="1" x14ac:dyDescent="0.25">
      <c r="A96" s="8"/>
      <c r="B96" s="8"/>
      <c r="C96" s="9"/>
      <c r="D96" s="18"/>
    </row>
    <row r="97" spans="1:4" s="7" customFormat="1" x14ac:dyDescent="0.25">
      <c r="A97" s="8"/>
      <c r="B97" s="8"/>
      <c r="C97" s="8"/>
      <c r="D97" s="18"/>
    </row>
    <row r="98" spans="1:4" s="7" customFormat="1" x14ac:dyDescent="0.25">
      <c r="A98" s="8"/>
      <c r="B98" s="8"/>
      <c r="C98" s="8"/>
      <c r="D98" s="18"/>
    </row>
    <row r="99" spans="1:4" s="7" customFormat="1" x14ac:dyDescent="0.25">
      <c r="A99" s="8"/>
      <c r="B99" s="8"/>
      <c r="C99" s="8"/>
      <c r="D99" s="18"/>
    </row>
    <row r="100" spans="1:4" s="7" customFormat="1" x14ac:dyDescent="0.25">
      <c r="A100" s="8"/>
      <c r="B100" s="8"/>
      <c r="C100" s="8"/>
      <c r="D100" s="18"/>
    </row>
    <row r="101" spans="1:4" s="7" customFormat="1" x14ac:dyDescent="0.25">
      <c r="B101" s="9"/>
      <c r="C101" s="8"/>
      <c r="D101" s="18"/>
    </row>
    <row r="102" spans="1:4" s="7" customFormat="1" x14ac:dyDescent="0.25">
      <c r="B102" s="8"/>
      <c r="C102" s="8"/>
      <c r="D102" s="18"/>
    </row>
    <row r="103" spans="1:4" s="7" customFormat="1" x14ac:dyDescent="0.25">
      <c r="A103" s="9"/>
      <c r="B103" s="8"/>
      <c r="C103" s="8"/>
      <c r="D103" s="18"/>
    </row>
    <row r="104" spans="1:4" s="7" customFormat="1" x14ac:dyDescent="0.25">
      <c r="A104" s="8"/>
      <c r="B104" s="8"/>
      <c r="C104" s="8"/>
      <c r="D104" s="18"/>
    </row>
    <row r="105" spans="1:4" s="7" customFormat="1" x14ac:dyDescent="0.25">
      <c r="A105" s="8"/>
      <c r="B105" s="8"/>
      <c r="C105" s="8"/>
      <c r="D105" s="18"/>
    </row>
    <row r="106" spans="1:4" s="7" customFormat="1" x14ac:dyDescent="0.25">
      <c r="A106" s="8"/>
      <c r="B106" s="8"/>
      <c r="C106" s="8"/>
      <c r="D106" s="18"/>
    </row>
    <row r="107" spans="1:4" s="7" customFormat="1" x14ac:dyDescent="0.25">
      <c r="A107" s="8"/>
      <c r="B107" s="8"/>
      <c r="C107" s="8"/>
      <c r="D107" s="18"/>
    </row>
    <row r="108" spans="1:4" s="7" customFormat="1" x14ac:dyDescent="0.25">
      <c r="A108" s="8"/>
      <c r="B108" s="8"/>
      <c r="D108" s="18"/>
    </row>
    <row r="109" spans="1:4" s="7" customFormat="1" x14ac:dyDescent="0.25">
      <c r="A109" s="8"/>
      <c r="B109" s="8"/>
      <c r="D109" s="18"/>
    </row>
    <row r="110" spans="1:4" s="7" customFormat="1" x14ac:dyDescent="0.25">
      <c r="A110" s="8"/>
      <c r="B110" s="8"/>
      <c r="C110" s="9"/>
      <c r="D110" s="18"/>
    </row>
    <row r="111" spans="1:4" s="7" customFormat="1" x14ac:dyDescent="0.25">
      <c r="A111" s="8"/>
      <c r="B111" s="8"/>
      <c r="C111" s="8"/>
      <c r="D111" s="18"/>
    </row>
    <row r="112" spans="1:4" s="7" customFormat="1" x14ac:dyDescent="0.25">
      <c r="A112" s="8"/>
      <c r="B112" s="8"/>
      <c r="C112" s="8"/>
      <c r="D112" s="18"/>
    </row>
    <row r="113" spans="1:4" s="7" customFormat="1" x14ac:dyDescent="0.25">
      <c r="A113" s="8"/>
      <c r="C113" s="8"/>
      <c r="D113" s="18"/>
    </row>
    <row r="114" spans="1:4" s="7" customFormat="1" x14ac:dyDescent="0.25">
      <c r="A114" s="8"/>
      <c r="C114" s="8"/>
      <c r="D114" s="18"/>
    </row>
    <row r="115" spans="1:4" s="7" customFormat="1" x14ac:dyDescent="0.25">
      <c r="A115" s="18"/>
      <c r="B115" s="9"/>
      <c r="C115" s="8"/>
      <c r="D115" s="18"/>
    </row>
    <row r="116" spans="1:4" s="7" customFormat="1" x14ac:dyDescent="0.25">
      <c r="A116" s="18"/>
      <c r="B116" s="8"/>
      <c r="C116" s="8"/>
      <c r="D116" s="18"/>
    </row>
    <row r="117" spans="1:4" s="7" customFormat="1" x14ac:dyDescent="0.25">
      <c r="A117" s="18"/>
      <c r="B117" s="8"/>
      <c r="C117" s="8"/>
      <c r="D117" s="18"/>
    </row>
    <row r="118" spans="1:4" s="7" customFormat="1" x14ac:dyDescent="0.25">
      <c r="A118" s="18"/>
      <c r="B118" s="8"/>
      <c r="C118" s="8"/>
      <c r="D118" s="18"/>
    </row>
    <row r="119" spans="1:4" s="7" customFormat="1" x14ac:dyDescent="0.25">
      <c r="A119" s="18"/>
      <c r="B119" s="8"/>
      <c r="C119" s="8"/>
      <c r="D119" s="18"/>
    </row>
    <row r="120" spans="1:4" s="7" customFormat="1" x14ac:dyDescent="0.25">
      <c r="A120" s="18"/>
      <c r="B120" s="8"/>
      <c r="C120" s="8"/>
      <c r="D120" s="18"/>
    </row>
    <row r="121" spans="1:4" s="7" customFormat="1" x14ac:dyDescent="0.25">
      <c r="A121" s="18"/>
      <c r="B121" s="8"/>
      <c r="C121" s="8"/>
      <c r="D121" s="18"/>
    </row>
    <row r="122" spans="1:4" s="7" customFormat="1" x14ac:dyDescent="0.25">
      <c r="A122" s="18"/>
      <c r="B122" s="8"/>
      <c r="C122" s="18"/>
      <c r="D122" s="18"/>
    </row>
    <row r="123" spans="1:4" s="7" customFormat="1" x14ac:dyDescent="0.25">
      <c r="A123" s="18"/>
      <c r="B123" s="8"/>
      <c r="C123" s="18"/>
      <c r="D123" s="18"/>
    </row>
    <row r="124" spans="1:4" s="7" customFormat="1" x14ac:dyDescent="0.25">
      <c r="A124" s="18"/>
      <c r="B124" s="8"/>
      <c r="C124" s="18"/>
      <c r="D124" s="18"/>
    </row>
    <row r="125" spans="1:4" s="7" customFormat="1" x14ac:dyDescent="0.25">
      <c r="A125" s="18"/>
      <c r="B125" s="8"/>
      <c r="C125" s="18"/>
      <c r="D125" s="18"/>
    </row>
    <row r="126" spans="1:4" s="7" customFormat="1" x14ac:dyDescent="0.25">
      <c r="A126" s="18"/>
      <c r="B126" s="8"/>
      <c r="C126" s="18"/>
      <c r="D126" s="18"/>
    </row>
    <row r="127" spans="1:4" s="7" customFormat="1" x14ac:dyDescent="0.25">
      <c r="A127" s="18"/>
      <c r="B127" s="18"/>
      <c r="C127" s="18"/>
      <c r="D127" s="18"/>
    </row>
    <row r="128" spans="1:4" s="7" customFormat="1" x14ac:dyDescent="0.25">
      <c r="A128" s="18"/>
      <c r="B128" s="18"/>
      <c r="C128" s="18"/>
      <c r="D128" s="18"/>
    </row>
    <row r="132" spans="1:4" s="7" customFormat="1" x14ac:dyDescent="0.25">
      <c r="A132" s="18"/>
      <c r="B132" s="18"/>
      <c r="C132" s="18"/>
      <c r="D132" s="18"/>
    </row>
    <row r="133" spans="1:4" s="7" customFormat="1" x14ac:dyDescent="0.25">
      <c r="A133" s="18"/>
      <c r="B133" s="18"/>
      <c r="C133" s="18"/>
      <c r="D133" s="18"/>
    </row>
    <row r="134" spans="1:4" s="7" customFormat="1" x14ac:dyDescent="0.25">
      <c r="A134" s="18"/>
      <c r="B134" s="18"/>
      <c r="C134" s="18"/>
      <c r="D134" s="18"/>
    </row>
    <row r="135" spans="1:4" s="7" customFormat="1" x14ac:dyDescent="0.25">
      <c r="A135" s="18"/>
      <c r="B135" s="18"/>
      <c r="C135" s="18"/>
      <c r="D135" s="18"/>
    </row>
    <row r="136" spans="1:4" s="7" customFormat="1" x14ac:dyDescent="0.25">
      <c r="A136" s="18"/>
      <c r="B136" s="18"/>
      <c r="C136" s="18"/>
      <c r="D136" s="18"/>
    </row>
    <row r="137" spans="1:4" s="7" customFormat="1" x14ac:dyDescent="0.25">
      <c r="A137" s="18"/>
      <c r="B137" s="18"/>
      <c r="C137" s="18"/>
      <c r="D137" s="18"/>
    </row>
    <row r="138" spans="1:4" s="7" customFormat="1" x14ac:dyDescent="0.25">
      <c r="A138" s="18"/>
      <c r="B138" s="18"/>
      <c r="C138" s="18"/>
      <c r="D138" s="18"/>
    </row>
    <row r="139" spans="1:4" s="7" customFormat="1" x14ac:dyDescent="0.25">
      <c r="A139" s="18"/>
      <c r="B139" s="18"/>
      <c r="C139" s="18"/>
      <c r="D139" s="18"/>
    </row>
    <row r="140" spans="1:4" s="7" customFormat="1" x14ac:dyDescent="0.25">
      <c r="A140" s="18"/>
      <c r="B140" s="18"/>
      <c r="C140" s="18"/>
      <c r="D140" s="18"/>
    </row>
    <row r="145" spans="1:4" s="7" customFormat="1" x14ac:dyDescent="0.25">
      <c r="A145" s="18"/>
      <c r="B145" s="18"/>
      <c r="C145" s="18"/>
      <c r="D145" s="18"/>
    </row>
    <row r="146" spans="1:4" s="7" customFormat="1" x14ac:dyDescent="0.25">
      <c r="A146" s="18"/>
      <c r="B146" s="18"/>
      <c r="C146" s="18"/>
      <c r="D146" s="18"/>
    </row>
    <row r="147" spans="1:4" s="7" customFormat="1" x14ac:dyDescent="0.25">
      <c r="A147" s="18"/>
      <c r="B147" s="18"/>
      <c r="C147" s="18"/>
      <c r="D147" s="18"/>
    </row>
    <row r="148" spans="1:4" s="7" customFormat="1" x14ac:dyDescent="0.25">
      <c r="A148" s="18"/>
      <c r="B148" s="18"/>
      <c r="C148" s="18"/>
      <c r="D148" s="18"/>
    </row>
    <row r="149" spans="1:4" s="7" customFormat="1" x14ac:dyDescent="0.25">
      <c r="A149" s="18"/>
      <c r="B149" s="18"/>
      <c r="C149" s="18"/>
      <c r="D149" s="18"/>
    </row>
    <row r="150" spans="1:4" s="7" customFormat="1" x14ac:dyDescent="0.25">
      <c r="A150" s="18"/>
      <c r="B150" s="18"/>
      <c r="C150" s="18"/>
      <c r="D150" s="18"/>
    </row>
    <row r="151" spans="1:4" s="7" customFormat="1" x14ac:dyDescent="0.25">
      <c r="A151" s="18"/>
      <c r="B151" s="18"/>
      <c r="C151" s="18"/>
      <c r="D151" s="18"/>
    </row>
    <row r="152" spans="1:4" s="7" customFormat="1" x14ac:dyDescent="0.25">
      <c r="A152" s="18"/>
      <c r="B152" s="18"/>
      <c r="C152" s="18"/>
      <c r="D152" s="18"/>
    </row>
    <row r="153" spans="1:4" s="7" customFormat="1" x14ac:dyDescent="0.25">
      <c r="A153" s="18"/>
      <c r="B153" s="18"/>
      <c r="C153" s="18"/>
      <c r="D153" s="18"/>
    </row>
    <row r="154" spans="1:4" s="7" customFormat="1" x14ac:dyDescent="0.25">
      <c r="A154" s="18"/>
      <c r="B154" s="18"/>
      <c r="C154" s="18"/>
      <c r="D154" s="18"/>
    </row>
    <row r="155" spans="1:4" s="7" customFormat="1" x14ac:dyDescent="0.25">
      <c r="A155" s="18"/>
      <c r="B155" s="18"/>
      <c r="C155" s="18"/>
      <c r="D155" s="18"/>
    </row>
    <row r="156" spans="1:4" s="7" customFormat="1" x14ac:dyDescent="0.25">
      <c r="A156" s="18"/>
      <c r="B156" s="18"/>
      <c r="C156" s="18"/>
      <c r="D156" s="18"/>
    </row>
    <row r="157" spans="1:4" s="7" customFormat="1" x14ac:dyDescent="0.25">
      <c r="A157" s="18"/>
      <c r="B157" s="18"/>
      <c r="C157" s="18"/>
      <c r="D157" s="18"/>
    </row>
    <row r="158" spans="1:4" s="7" customFormat="1" x14ac:dyDescent="0.25">
      <c r="A158" s="18"/>
      <c r="B158" s="18"/>
      <c r="C158" s="18"/>
      <c r="D158" s="18"/>
    </row>
    <row r="159" spans="1:4" s="7" customFormat="1" x14ac:dyDescent="0.25">
      <c r="A159" s="18"/>
      <c r="B159" s="18"/>
      <c r="C159" s="18"/>
      <c r="D159" s="18"/>
    </row>
    <row r="160" spans="1:4" s="7" customFormat="1" x14ac:dyDescent="0.25">
      <c r="A160" s="18"/>
      <c r="B160" s="18"/>
      <c r="C160" s="18"/>
      <c r="D160" s="18"/>
    </row>
    <row r="161" spans="1:4" s="7" customFormat="1" x14ac:dyDescent="0.25">
      <c r="A161" s="18"/>
      <c r="B161" s="18"/>
      <c r="C161" s="18"/>
      <c r="D161" s="18"/>
    </row>
    <row r="162" spans="1:4" s="7" customFormat="1" x14ac:dyDescent="0.25">
      <c r="A162" s="18"/>
      <c r="B162" s="18"/>
      <c r="C162" s="18"/>
      <c r="D162" s="18"/>
    </row>
    <row r="163" spans="1:4" s="7" customFormat="1" x14ac:dyDescent="0.25">
      <c r="A163" s="18"/>
      <c r="B163" s="18"/>
      <c r="C163" s="18"/>
      <c r="D163" s="18"/>
    </row>
    <row r="164" spans="1:4" s="7" customFormat="1" x14ac:dyDescent="0.25">
      <c r="A164" s="18"/>
      <c r="B164" s="18"/>
      <c r="C164" s="18"/>
      <c r="D164" s="18"/>
    </row>
    <row r="165" spans="1:4" s="7" customFormat="1" x14ac:dyDescent="0.25">
      <c r="A165" s="18"/>
      <c r="B165" s="18"/>
      <c r="C165" s="18"/>
      <c r="D165" s="18"/>
    </row>
    <row r="166" spans="1:4" s="7" customFormat="1" x14ac:dyDescent="0.25">
      <c r="A166" s="18"/>
      <c r="B166" s="18"/>
      <c r="C166" s="18"/>
      <c r="D166" s="18"/>
    </row>
    <row r="167" spans="1:4" s="7" customFormat="1" x14ac:dyDescent="0.25">
      <c r="A167" s="18"/>
      <c r="B167" s="18"/>
      <c r="C167" s="18"/>
      <c r="D167" s="18"/>
    </row>
    <row r="168" spans="1:4" s="7" customFormat="1" x14ac:dyDescent="0.25">
      <c r="A168" s="18"/>
      <c r="B168" s="18"/>
      <c r="C168" s="18"/>
      <c r="D168" s="18"/>
    </row>
    <row r="169" spans="1:4" s="7" customFormat="1" x14ac:dyDescent="0.25">
      <c r="A169" s="18"/>
      <c r="B169" s="18"/>
      <c r="C169" s="18"/>
      <c r="D169" s="18"/>
    </row>
    <row r="170" spans="1:4" s="7" customFormat="1" x14ac:dyDescent="0.25">
      <c r="A170" s="18"/>
      <c r="B170" s="18"/>
      <c r="C170" s="18"/>
      <c r="D170" s="18"/>
    </row>
    <row r="171" spans="1:4" s="7" customFormat="1" x14ac:dyDescent="0.25">
      <c r="A171" s="18"/>
      <c r="B171" s="18"/>
      <c r="C171" s="18"/>
      <c r="D171" s="18"/>
    </row>
    <row r="172" spans="1:4" s="7" customFormat="1" x14ac:dyDescent="0.25">
      <c r="A172" s="18"/>
      <c r="B172" s="18"/>
      <c r="C172" s="18"/>
      <c r="D172" s="18"/>
    </row>
    <row r="173" spans="1:4" s="7" customFormat="1" x14ac:dyDescent="0.25">
      <c r="A173" s="18"/>
      <c r="B173" s="18"/>
      <c r="C173" s="18"/>
      <c r="D173" s="18"/>
    </row>
    <row r="174" spans="1:4" s="7" customFormat="1" x14ac:dyDescent="0.25">
      <c r="A174" s="18"/>
      <c r="B174" s="18"/>
      <c r="C174" s="18"/>
      <c r="D174" s="18"/>
    </row>
    <row r="175" spans="1:4" s="7" customFormat="1" x14ac:dyDescent="0.25">
      <c r="A175" s="18"/>
      <c r="B175" s="18"/>
      <c r="C175" s="18"/>
      <c r="D175" s="18"/>
    </row>
    <row r="176" spans="1:4" s="7" customFormat="1" x14ac:dyDescent="0.25">
      <c r="A176" s="18"/>
      <c r="B176" s="18"/>
      <c r="C176" s="18"/>
      <c r="D176" s="18"/>
    </row>
    <row r="177" spans="1:4" s="7" customFormat="1" x14ac:dyDescent="0.25">
      <c r="A177" s="18"/>
      <c r="B177" s="18"/>
      <c r="C177" s="18"/>
      <c r="D177" s="18"/>
    </row>
    <row r="178" spans="1:4" s="7" customFormat="1" x14ac:dyDescent="0.25">
      <c r="A178" s="18"/>
      <c r="B178" s="18"/>
      <c r="C178" s="18"/>
      <c r="D178" s="18"/>
    </row>
    <row r="179" spans="1:4" s="7" customFormat="1" x14ac:dyDescent="0.25">
      <c r="A179" s="18"/>
      <c r="B179" s="18"/>
      <c r="C179" s="18"/>
      <c r="D179" s="18"/>
    </row>
    <row r="180" spans="1:4" s="7" customFormat="1" x14ac:dyDescent="0.25">
      <c r="A180" s="18"/>
      <c r="B180" s="18"/>
      <c r="C180" s="18"/>
      <c r="D180" s="18"/>
    </row>
    <row r="181" spans="1:4" s="7" customFormat="1" x14ac:dyDescent="0.25">
      <c r="A181" s="18"/>
      <c r="B181" s="18"/>
      <c r="C181" s="18"/>
      <c r="D181" s="18"/>
    </row>
    <row r="182" spans="1:4" s="7" customFormat="1" x14ac:dyDescent="0.25">
      <c r="A182" s="18"/>
      <c r="B182" s="18"/>
      <c r="C182" s="18"/>
      <c r="D182" s="18"/>
    </row>
    <row r="183" spans="1:4" s="7" customFormat="1" x14ac:dyDescent="0.25">
      <c r="A183" s="18"/>
      <c r="B183" s="18"/>
      <c r="C183" s="18"/>
      <c r="D183" s="18"/>
    </row>
  </sheetData>
  <dataConsolidate/>
  <mergeCells count="11">
    <mergeCell ref="A29:A30"/>
    <mergeCell ref="B29:B30"/>
    <mergeCell ref="C29:C30"/>
    <mergeCell ref="D29:D30"/>
    <mergeCell ref="A1:D2"/>
    <mergeCell ref="B5:B7"/>
    <mergeCell ref="C5:C7"/>
    <mergeCell ref="A21:A22"/>
    <mergeCell ref="B21:B22"/>
    <mergeCell ref="C21:C22"/>
    <mergeCell ref="D21:D22"/>
  </mergeCells>
  <conditionalFormatting sqref="B38">
    <cfRule type="expression" dxfId="147" priority="69">
      <formula>$C$38=""</formula>
    </cfRule>
    <cfRule type="expression" dxfId="146" priority="70">
      <formula>$C$38&lt;0</formula>
    </cfRule>
  </conditionalFormatting>
  <conditionalFormatting sqref="B39">
    <cfRule type="expression" dxfId="145" priority="67">
      <formula>$C$39=""</formula>
    </cfRule>
    <cfRule type="expression" dxfId="144" priority="68">
      <formula>$C$39&lt;0</formula>
    </cfRule>
  </conditionalFormatting>
  <conditionalFormatting sqref="B40">
    <cfRule type="expression" dxfId="143" priority="66">
      <formula>$C$40&lt;0</formula>
    </cfRule>
  </conditionalFormatting>
  <conditionalFormatting sqref="B41">
    <cfRule type="expression" dxfId="142" priority="65">
      <formula>$C$41&lt;0</formula>
    </cfRule>
  </conditionalFormatting>
  <conditionalFormatting sqref="B42">
    <cfRule type="expression" dxfId="141" priority="64">
      <formula>$C$42&lt;0</formula>
    </cfRule>
  </conditionalFormatting>
  <conditionalFormatting sqref="B43">
    <cfRule type="expression" dxfId="140" priority="63">
      <formula>$C$43&lt;0</formula>
    </cfRule>
  </conditionalFormatting>
  <conditionalFormatting sqref="B44:B47">
    <cfRule type="expression" dxfId="139" priority="62">
      <formula>$C$44&lt;0</formula>
    </cfRule>
  </conditionalFormatting>
  <conditionalFormatting sqref="B48">
    <cfRule type="expression" dxfId="138" priority="60">
      <formula>$C$48=""</formula>
    </cfRule>
    <cfRule type="expression" dxfId="137" priority="61">
      <formula>$C$48&lt;0</formula>
    </cfRule>
  </conditionalFormatting>
  <conditionalFormatting sqref="B49">
    <cfRule type="expression" dxfId="136" priority="59">
      <formula>$C$49&lt;0</formula>
    </cfRule>
  </conditionalFormatting>
  <conditionalFormatting sqref="B50">
    <cfRule type="expression" dxfId="135" priority="58">
      <formula>$C$50&lt;0</formula>
    </cfRule>
  </conditionalFormatting>
  <conditionalFormatting sqref="B19">
    <cfRule type="containsText" dxfId="134" priority="47" operator="containsText" text="L">
      <formula>NOT(ISERROR(SEARCH("L",B19)))</formula>
    </cfRule>
    <cfRule type="containsText" dxfId="133" priority="48" operator="containsText" text="K">
      <formula>NOT(ISERROR(SEARCH("K",B19)))</formula>
    </cfRule>
    <cfRule type="containsText" dxfId="132" priority="49" operator="containsText" text="J">
      <formula>NOT(ISERROR(SEARCH("J",B19)))</formula>
    </cfRule>
    <cfRule type="expression" dxfId="131" priority="50">
      <formula>$C$19=""</formula>
    </cfRule>
    <cfRule type="expression" dxfId="130" priority="56">
      <formula>$C$19&gt;=0.25</formula>
    </cfRule>
    <cfRule type="containsText" dxfId="129" priority="57" operator="containsText" text="I">
      <formula>NOT(ISERROR(SEARCH("I",B19)))</formula>
    </cfRule>
  </conditionalFormatting>
  <conditionalFormatting sqref="B18">
    <cfRule type="containsText" dxfId="128" priority="51" operator="containsText" text="L">
      <formula>NOT(ISERROR(SEARCH("L",B18)))</formula>
    </cfRule>
    <cfRule type="containsText" dxfId="127" priority="52" operator="containsText" text="K">
      <formula>NOT(ISERROR(SEARCH("K",B18)))</formula>
    </cfRule>
    <cfRule type="containsText" dxfId="126" priority="53" operator="containsText" text="J">
      <formula>NOT(ISERROR(SEARCH("J",B18)))</formula>
    </cfRule>
    <cfRule type="beginsWith" dxfId="125" priority="54" operator="beginsWith" text="I">
      <formula>LEFT(B18,LEN("I"))="I"</formula>
    </cfRule>
  </conditionalFormatting>
  <conditionalFormatting sqref="B20">
    <cfRule type="containsText" dxfId="124" priority="40" operator="containsText" text="L">
      <formula>NOT(ISERROR(SEARCH("L",B20)))</formula>
    </cfRule>
    <cfRule type="containsText" dxfId="123" priority="41" operator="containsText" text="K">
      <formula>NOT(ISERROR(SEARCH("K",B20)))</formula>
    </cfRule>
    <cfRule type="containsText" dxfId="122" priority="42" operator="containsText" text="J">
      <formula>NOT(ISERROR(SEARCH("J",B20)))</formula>
    </cfRule>
    <cfRule type="expression" dxfId="121" priority="43">
      <formula>$C$19=""</formula>
    </cfRule>
    <cfRule type="expression" dxfId="120" priority="44">
      <formula>$C$20&gt;=0.1</formula>
    </cfRule>
    <cfRule type="containsText" dxfId="119" priority="46" operator="containsText" text="I">
      <formula>NOT(ISERROR(SEARCH("I",B20)))</formula>
    </cfRule>
  </conditionalFormatting>
  <conditionalFormatting sqref="B27">
    <cfRule type="containsText" dxfId="118" priority="36" operator="containsText" text="L">
      <formula>NOT(ISERROR(SEARCH("L",B27)))</formula>
    </cfRule>
    <cfRule type="containsText" dxfId="117" priority="37" operator="containsText" text="K">
      <formula>NOT(ISERROR(SEARCH("K",B27)))</formula>
    </cfRule>
    <cfRule type="containsText" dxfId="116" priority="38" operator="containsText" text="J">
      <formula>NOT(ISERROR(SEARCH("J",B27)))</formula>
    </cfRule>
    <cfRule type="containsText" dxfId="115" priority="39" operator="containsText" text="I">
      <formula>NOT(ISERROR(SEARCH("I",B27)))</formula>
    </cfRule>
  </conditionalFormatting>
  <conditionalFormatting sqref="B26">
    <cfRule type="containsText" dxfId="114" priority="32" operator="containsText" text="L">
      <formula>NOT(ISERROR(SEARCH("L",B26)))</formula>
    </cfRule>
    <cfRule type="containsText" dxfId="113" priority="33" operator="containsText" text="K">
      <formula>NOT(ISERROR(SEARCH("K",B26)))</formula>
    </cfRule>
    <cfRule type="containsText" dxfId="112" priority="34" operator="containsText" text="J">
      <formula>NOT(ISERROR(SEARCH("J",B26)))</formula>
    </cfRule>
    <cfRule type="beginsWith" dxfId="111" priority="35" operator="beginsWith" text="I">
      <formula>LEFT(B26,LEN("I"))="I"</formula>
    </cfRule>
  </conditionalFormatting>
  <conditionalFormatting sqref="B28">
    <cfRule type="containsText" dxfId="110" priority="25" operator="containsText" text="L">
      <formula>NOT(ISERROR(SEARCH("L",B28)))</formula>
    </cfRule>
    <cfRule type="containsText" dxfId="109" priority="26" operator="containsText" text="K">
      <formula>NOT(ISERROR(SEARCH("K",B28)))</formula>
    </cfRule>
    <cfRule type="containsText" dxfId="108" priority="27" operator="containsText" text="J">
      <formula>NOT(ISERROR(SEARCH("J",B28)))</formula>
    </cfRule>
    <cfRule type="expression" dxfId="107" priority="28">
      <formula>$C$19=""</formula>
    </cfRule>
    <cfRule type="expression" dxfId="106" priority="29">
      <formula>$C$28&gt;=0.1</formula>
    </cfRule>
    <cfRule type="containsText" dxfId="105" priority="31" operator="containsText" text="I">
      <formula>NOT(ISERROR(SEARCH("I",B28)))</formula>
    </cfRule>
  </conditionalFormatting>
  <conditionalFormatting sqref="B34">
    <cfRule type="containsText" dxfId="104" priority="21" operator="containsText" text="L">
      <formula>NOT(ISERROR(SEARCH("L",B34)))</formula>
    </cfRule>
    <cfRule type="containsText" dxfId="103" priority="22" operator="containsText" text="K">
      <formula>NOT(ISERROR(SEARCH("K",B34)))</formula>
    </cfRule>
    <cfRule type="containsText" dxfId="102" priority="23" operator="containsText" text="J">
      <formula>NOT(ISERROR(SEARCH("J",B34)))</formula>
    </cfRule>
    <cfRule type="beginsWith" dxfId="101" priority="24" operator="beginsWith" text="I">
      <formula>LEFT(B34,LEN("I"))="I"</formula>
    </cfRule>
  </conditionalFormatting>
  <conditionalFormatting sqref="B35">
    <cfRule type="containsText" dxfId="100" priority="17" operator="containsText" text="L">
      <formula>NOT(ISERROR(SEARCH("L",B35)))</formula>
    </cfRule>
    <cfRule type="containsText" dxfId="99" priority="18" operator="containsText" text="K">
      <formula>NOT(ISERROR(SEARCH("K",B35)))</formula>
    </cfRule>
    <cfRule type="containsText" dxfId="98" priority="19" operator="containsText" text="J">
      <formula>NOT(ISERROR(SEARCH("J",B35)))</formula>
    </cfRule>
    <cfRule type="containsText" dxfId="97" priority="20" operator="containsText" text="I">
      <formula>NOT(ISERROR(SEARCH("I",B35)))</formula>
    </cfRule>
  </conditionalFormatting>
  <conditionalFormatting sqref="B36">
    <cfRule type="containsText" dxfId="96" priority="10" operator="containsText" text="L">
      <formula>NOT(ISERROR(SEARCH("L",B36)))</formula>
    </cfRule>
    <cfRule type="containsText" dxfId="95" priority="11" operator="containsText" text="K">
      <formula>NOT(ISERROR(SEARCH("K",B36)))</formula>
    </cfRule>
    <cfRule type="containsText" dxfId="94" priority="12" operator="containsText" text="J">
      <formula>NOT(ISERROR(SEARCH("J",B36)))</formula>
    </cfRule>
    <cfRule type="expression" dxfId="93" priority="13">
      <formula>$C$19=""</formula>
    </cfRule>
    <cfRule type="expression" dxfId="92" priority="14">
      <formula>$C$36&gt;=0.1</formula>
    </cfRule>
    <cfRule type="containsText" dxfId="91" priority="16" operator="containsText" text="I">
      <formula>NOT(ISERROR(SEARCH("I",B36)))</formula>
    </cfRule>
  </conditionalFormatting>
  <conditionalFormatting sqref="B54:B68">
    <cfRule type="cellIs" dxfId="90" priority="5" operator="lessThan">
      <formula>0</formula>
    </cfRule>
    <cfRule type="containsText" dxfId="89" priority="6" operator="containsText" text="L">
      <formula>NOT(ISERROR(SEARCH("L",B54)))</formula>
    </cfRule>
    <cfRule type="containsText" dxfId="88" priority="7" operator="containsText" text="K">
      <formula>NOT(ISERROR(SEARCH("K",B54)))</formula>
    </cfRule>
    <cfRule type="containsText" dxfId="87" priority="8" operator="containsText" text="J">
      <formula>NOT(ISERROR(SEARCH("J",B54)))</formula>
    </cfRule>
    <cfRule type="beginsWith" dxfId="86" priority="9" operator="beginsWith" text="I">
      <formula>LEFT(B54,LEN("I"))="I"</formula>
    </cfRule>
  </conditionalFormatting>
  <conditionalFormatting sqref="B4:B68">
    <cfRule type="cellIs" dxfId="85" priority="1" operator="equal">
      <formula>"TBD"</formula>
    </cfRule>
    <cfRule type="cellIs" dxfId="84" priority="2" operator="equal">
      <formula>"LOW"</formula>
    </cfRule>
    <cfRule type="cellIs" dxfId="83" priority="3" operator="equal">
      <formula>"MEDIUM"</formula>
    </cfRule>
    <cfRule type="cellIs" dxfId="82" priority="4" operator="equal">
      <formula>"HIGH"</formula>
    </cfRule>
  </conditionalFormatting>
  <dataValidations count="5">
    <dataValidation type="list" allowBlank="1" showInputMessage="1" showErrorMessage="1" promptTitle="Please Read:" prompt="If % of claim lines is not an issue or if color doesn't pre-populate, change color to match confidence level. " sqref="B27 B34:B35">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18 B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workbookViewId="0">
      <pane xSplit="1" ySplit="3" topLeftCell="B55" activePane="bottomRight" state="frozen"/>
      <selection activeCell="L41" sqref="L41"/>
      <selection pane="topRight" activeCell="L41" sqref="L41"/>
      <selection pane="bottomLeft" activeCell="L41" sqref="L41"/>
      <selection pane="bottomRight" activeCell="C89" sqref="C89"/>
    </sheetView>
  </sheetViews>
  <sheetFormatPr defaultRowHeight="15" x14ac:dyDescent="0.25"/>
  <cols>
    <col min="1" max="1" width="49.7109375" bestFit="1" customWidth="1"/>
    <col min="2" max="11" width="17.28515625" customWidth="1"/>
    <col min="13" max="13" width="17.28515625" customWidth="1"/>
  </cols>
  <sheetData>
    <row r="1" spans="1:13" s="18" customFormat="1" ht="15" customHeight="1" x14ac:dyDescent="0.25">
      <c r="A1" s="231" t="s">
        <v>48</v>
      </c>
      <c r="B1" s="231"/>
      <c r="C1" s="231"/>
      <c r="D1" s="231"/>
      <c r="E1" s="231"/>
      <c r="F1" s="231"/>
      <c r="G1" s="231"/>
      <c r="H1" s="231"/>
      <c r="I1" s="231"/>
      <c r="J1" s="231"/>
      <c r="K1" s="231"/>
      <c r="L1" s="231"/>
      <c r="M1" s="232"/>
    </row>
    <row r="2" spans="1:13" s="18" customFormat="1" ht="15" customHeight="1" x14ac:dyDescent="0.25">
      <c r="A2" s="231"/>
      <c r="B2" s="231"/>
      <c r="C2" s="231"/>
      <c r="D2" s="231"/>
      <c r="E2" s="231"/>
      <c r="F2" s="231"/>
      <c r="G2" s="231"/>
      <c r="H2" s="231"/>
      <c r="I2" s="231"/>
      <c r="J2" s="231"/>
      <c r="K2" s="231"/>
      <c r="L2" s="231"/>
      <c r="M2" s="232"/>
    </row>
    <row r="3" spans="1:13" s="18" customFormat="1" ht="15.75" customHeight="1" thickBot="1" x14ac:dyDescent="0.3">
      <c r="A3" s="231"/>
      <c r="B3" s="231"/>
      <c r="C3" s="231"/>
      <c r="D3" s="231"/>
      <c r="E3" s="231"/>
      <c r="F3" s="231"/>
      <c r="G3" s="231"/>
      <c r="H3" s="231"/>
      <c r="I3" s="231"/>
      <c r="J3" s="231"/>
      <c r="K3" s="231"/>
      <c r="L3" s="231"/>
      <c r="M3" s="232"/>
    </row>
    <row r="4" spans="1:13" s="18" customFormat="1" ht="57" customHeight="1" thickBot="1" x14ac:dyDescent="0.3">
      <c r="A4" s="141" t="s">
        <v>42</v>
      </c>
      <c r="B4" s="228"/>
      <c r="C4" s="229"/>
      <c r="D4" s="229"/>
      <c r="E4" s="229"/>
      <c r="F4" s="229"/>
      <c r="G4" s="229"/>
      <c r="H4" s="229"/>
      <c r="I4" s="229"/>
      <c r="J4" s="229"/>
      <c r="K4" s="229"/>
      <c r="L4" s="229"/>
      <c r="M4" s="230"/>
    </row>
    <row r="5" spans="1:13" s="18" customFormat="1" ht="15.75" x14ac:dyDescent="0.25">
      <c r="A5" s="12" t="str">
        <f>'High Level Summary'!A5</f>
        <v>Payer Name:  Celticare</v>
      </c>
      <c r="B5" s="47"/>
      <c r="C5" s="48"/>
      <c r="D5" s="48"/>
      <c r="E5" s="43"/>
      <c r="F5" s="43"/>
      <c r="G5" s="43"/>
      <c r="H5" s="43"/>
      <c r="I5" s="43"/>
      <c r="J5" s="43"/>
      <c r="K5" s="43"/>
      <c r="L5" s="43"/>
      <c r="M5" s="44"/>
    </row>
    <row r="6" spans="1:13" s="18" customFormat="1" ht="15.75" x14ac:dyDescent="0.25">
      <c r="A6" s="12" t="str">
        <f>'High Level Summary'!A6</f>
        <v>Org ID:  10920</v>
      </c>
      <c r="B6" s="49"/>
      <c r="C6" s="50"/>
      <c r="D6" s="50"/>
      <c r="E6" s="42"/>
      <c r="F6" s="42"/>
      <c r="G6" s="42"/>
      <c r="H6" s="42"/>
      <c r="I6" s="42"/>
      <c r="J6" s="42"/>
      <c r="K6" s="42"/>
      <c r="L6" s="42"/>
      <c r="M6" s="45"/>
    </row>
    <row r="7" spans="1:13" s="18" customFormat="1" ht="15.75" x14ac:dyDescent="0.25">
      <c r="A7" s="12" t="e">
        <f>'High Level Summary'!#REF!</f>
        <v>#REF!</v>
      </c>
      <c r="B7" s="51"/>
      <c r="C7" s="50"/>
      <c r="D7" s="50"/>
      <c r="E7" s="42"/>
      <c r="F7" s="42"/>
      <c r="G7" s="42"/>
      <c r="H7" s="42"/>
      <c r="I7" s="42"/>
      <c r="J7" s="42"/>
      <c r="K7" s="42"/>
      <c r="L7" s="42"/>
      <c r="M7" s="45"/>
    </row>
    <row r="8" spans="1:13" s="18" customFormat="1" ht="15.75" x14ac:dyDescent="0.25">
      <c r="A8" s="12" t="str">
        <f>'High Level Summary'!A7</f>
        <v>APCD Release:  RV 5.0</v>
      </c>
      <c r="B8" s="49"/>
      <c r="C8" s="50"/>
      <c r="D8" s="50"/>
      <c r="E8" s="72"/>
      <c r="F8" s="42"/>
      <c r="G8" s="42"/>
      <c r="H8" s="42"/>
      <c r="I8" s="42"/>
      <c r="J8" s="42"/>
      <c r="K8" s="42"/>
      <c r="L8" s="42"/>
      <c r="M8" s="45"/>
    </row>
    <row r="9" spans="1:13" s="18" customFormat="1" ht="15.75" x14ac:dyDescent="0.25">
      <c r="A9" s="12" t="e">
        <f>'High Level Summary'!#REF!</f>
        <v>#REF!</v>
      </c>
      <c r="B9" s="49"/>
      <c r="C9" s="50"/>
      <c r="D9" s="50"/>
      <c r="E9" s="42"/>
      <c r="F9" s="42"/>
      <c r="G9" s="42"/>
      <c r="H9" s="42"/>
      <c r="I9" s="42"/>
      <c r="J9" s="42"/>
      <c r="K9" s="42"/>
      <c r="L9" s="42"/>
      <c r="M9" s="45"/>
    </row>
    <row r="10" spans="1:13" s="18" customFormat="1" ht="16.5" thickBot="1" x14ac:dyDescent="0.3">
      <c r="A10" s="13" t="e">
        <f>'High Level Summary'!#REF!</f>
        <v>#REF!</v>
      </c>
      <c r="B10" s="52"/>
      <c r="C10" s="53"/>
      <c r="D10" s="53"/>
      <c r="E10" s="56"/>
      <c r="F10" s="56"/>
      <c r="G10" s="56"/>
      <c r="H10" s="56"/>
      <c r="I10" s="56"/>
      <c r="J10" s="56"/>
      <c r="K10" s="56"/>
      <c r="L10" s="56"/>
      <c r="M10" s="57"/>
    </row>
    <row r="11" spans="1:13" s="18" customFormat="1" ht="18.75" customHeight="1" x14ac:dyDescent="0.3">
      <c r="A11" s="235" t="s">
        <v>108</v>
      </c>
      <c r="B11" s="236"/>
      <c r="C11" s="236"/>
      <c r="D11" s="236"/>
      <c r="E11" s="236"/>
      <c r="F11" s="236"/>
      <c r="G11" s="236"/>
      <c r="H11" s="236"/>
      <c r="I11" s="236"/>
      <c r="J11" s="236"/>
      <c r="K11" s="236"/>
      <c r="L11" s="236"/>
      <c r="M11" s="237"/>
    </row>
    <row r="12" spans="1:13" x14ac:dyDescent="0.25">
      <c r="A12" s="54" t="s">
        <v>20</v>
      </c>
      <c r="B12" s="42" t="s">
        <v>19</v>
      </c>
      <c r="C12" s="42"/>
      <c r="D12" s="42"/>
      <c r="E12" s="42"/>
      <c r="F12" s="42"/>
      <c r="G12" s="42"/>
      <c r="H12" s="42"/>
      <c r="I12" s="42"/>
      <c r="J12" s="42"/>
      <c r="K12" s="42"/>
      <c r="L12" s="42"/>
      <c r="M12" s="45"/>
    </row>
    <row r="13" spans="1:13" x14ac:dyDescent="0.25">
      <c r="A13" s="54" t="s">
        <v>22</v>
      </c>
      <c r="B13" s="42" t="s">
        <v>21</v>
      </c>
      <c r="C13" s="42"/>
      <c r="D13" s="42"/>
      <c r="E13" s="42"/>
      <c r="F13" s="42"/>
      <c r="G13" s="42"/>
      <c r="H13" s="42"/>
      <c r="I13" s="42"/>
      <c r="J13" s="42"/>
      <c r="K13" s="42"/>
      <c r="L13" s="42"/>
      <c r="M13" s="45"/>
    </row>
    <row r="14" spans="1:13" s="18" customFormat="1" ht="45" x14ac:dyDescent="0.25">
      <c r="A14" s="66" t="s">
        <v>35</v>
      </c>
      <c r="B14" s="55" t="s">
        <v>116</v>
      </c>
      <c r="C14" s="55" t="s">
        <v>117</v>
      </c>
      <c r="D14" s="55" t="s">
        <v>118</v>
      </c>
      <c r="E14" s="55" t="s">
        <v>119</v>
      </c>
      <c r="F14" s="55"/>
      <c r="G14" s="55"/>
      <c r="H14" s="55"/>
      <c r="I14" s="55"/>
      <c r="J14" s="55"/>
      <c r="K14" s="55"/>
      <c r="L14" s="55"/>
      <c r="M14" s="58" t="s">
        <v>9</v>
      </c>
    </row>
    <row r="15" spans="1:13" s="18" customFormat="1" x14ac:dyDescent="0.25">
      <c r="A15" s="59" t="s">
        <v>23</v>
      </c>
      <c r="B15" s="164">
        <v>38543</v>
      </c>
      <c r="C15" s="164">
        <v>307</v>
      </c>
      <c r="D15" s="164">
        <v>6794</v>
      </c>
      <c r="E15" s="164">
        <v>461703</v>
      </c>
      <c r="F15" s="60"/>
      <c r="G15" s="60"/>
      <c r="H15" s="60"/>
      <c r="I15" s="60"/>
      <c r="J15" s="60"/>
      <c r="K15" s="60"/>
      <c r="L15" s="61"/>
      <c r="M15" s="92">
        <f t="shared" ref="M15:M29" si="0">SUM(B15:K15)</f>
        <v>507347</v>
      </c>
    </row>
    <row r="16" spans="1:13" s="18" customFormat="1" x14ac:dyDescent="0.25">
      <c r="A16" s="62" t="s">
        <v>112</v>
      </c>
      <c r="B16" s="164">
        <v>38620</v>
      </c>
      <c r="C16" s="164">
        <v>155</v>
      </c>
      <c r="D16" s="164">
        <v>5795</v>
      </c>
      <c r="E16" s="164">
        <v>332887</v>
      </c>
      <c r="F16" s="100"/>
      <c r="G16" s="100"/>
      <c r="H16" s="100"/>
      <c r="I16" s="100"/>
      <c r="J16" s="100"/>
      <c r="K16" s="100"/>
      <c r="L16" s="42"/>
      <c r="M16" s="101">
        <f t="shared" si="0"/>
        <v>377457</v>
      </c>
    </row>
    <row r="17" spans="1:13" s="18" customFormat="1" x14ac:dyDescent="0.25">
      <c r="A17" s="37" t="s">
        <v>24</v>
      </c>
      <c r="B17" s="165">
        <v>4124369.5</v>
      </c>
      <c r="C17" s="165">
        <v>15757.58</v>
      </c>
      <c r="D17" s="165">
        <v>745806.95</v>
      </c>
      <c r="E17" s="165">
        <v>39976511.530000001</v>
      </c>
      <c r="F17" s="64"/>
      <c r="G17" s="64"/>
      <c r="H17" s="64"/>
      <c r="I17" s="64"/>
      <c r="J17" s="64"/>
      <c r="K17" s="64"/>
      <c r="L17" s="64"/>
      <c r="M17" s="93">
        <f t="shared" si="0"/>
        <v>44862445.560000002</v>
      </c>
    </row>
    <row r="18" spans="1:13" s="18" customFormat="1" x14ac:dyDescent="0.25">
      <c r="A18" s="37" t="s">
        <v>25</v>
      </c>
      <c r="B18" s="165">
        <v>0</v>
      </c>
      <c r="C18" s="165">
        <v>0</v>
      </c>
      <c r="D18" s="165">
        <v>0</v>
      </c>
      <c r="E18" s="165">
        <v>0</v>
      </c>
      <c r="F18" s="64"/>
      <c r="G18" s="64"/>
      <c r="H18" s="64"/>
      <c r="I18" s="64"/>
      <c r="J18" s="64"/>
      <c r="K18" s="64"/>
      <c r="L18" s="64"/>
      <c r="M18" s="93">
        <f t="shared" si="0"/>
        <v>0</v>
      </c>
    </row>
    <row r="19" spans="1:13" s="18" customFormat="1" x14ac:dyDescent="0.25">
      <c r="A19" s="37" t="s">
        <v>26</v>
      </c>
      <c r="B19" s="165">
        <v>1776082.4</v>
      </c>
      <c r="C19" s="165">
        <v>6414.3</v>
      </c>
      <c r="D19" s="165">
        <v>285708.46000000002</v>
      </c>
      <c r="E19" s="165">
        <v>18899326.960000001</v>
      </c>
      <c r="F19" s="64"/>
      <c r="G19" s="64"/>
      <c r="H19" s="64"/>
      <c r="I19" s="64"/>
      <c r="J19" s="64"/>
      <c r="K19" s="64"/>
      <c r="L19" s="64"/>
      <c r="M19" s="93">
        <f t="shared" si="0"/>
        <v>20967532.120000001</v>
      </c>
    </row>
    <row r="20" spans="1:13" s="18" customFormat="1" x14ac:dyDescent="0.25">
      <c r="A20" s="37" t="s">
        <v>27</v>
      </c>
      <c r="B20" s="165">
        <v>304288.21999999997</v>
      </c>
      <c r="C20" s="165">
        <v>1247.94</v>
      </c>
      <c r="D20" s="165">
        <v>50132.79</v>
      </c>
      <c r="E20" s="165">
        <v>907027.7</v>
      </c>
      <c r="F20" s="64"/>
      <c r="G20" s="64"/>
      <c r="H20" s="64"/>
      <c r="I20" s="64"/>
      <c r="J20" s="64"/>
      <c r="K20" s="64"/>
      <c r="L20" s="64"/>
      <c r="M20" s="93">
        <f t="shared" si="0"/>
        <v>1262696.6499999999</v>
      </c>
    </row>
    <row r="21" spans="1:13" s="18" customFormat="1" x14ac:dyDescent="0.25">
      <c r="A21" s="37" t="s">
        <v>28</v>
      </c>
      <c r="B21" s="165">
        <v>0</v>
      </c>
      <c r="C21" s="165">
        <v>0</v>
      </c>
      <c r="D21" s="165">
        <v>0</v>
      </c>
      <c r="E21" s="165">
        <v>0</v>
      </c>
      <c r="F21" s="64"/>
      <c r="G21" s="64"/>
      <c r="H21" s="64"/>
      <c r="I21" s="64" t="s">
        <v>120</v>
      </c>
      <c r="J21" s="64"/>
      <c r="K21" s="64"/>
      <c r="L21" s="64"/>
      <c r="M21" s="93">
        <f t="shared" si="0"/>
        <v>0</v>
      </c>
    </row>
    <row r="22" spans="1:13" s="18" customFormat="1" x14ac:dyDescent="0.25">
      <c r="A22" s="37" t="s">
        <v>29</v>
      </c>
      <c r="B22" s="165">
        <v>0</v>
      </c>
      <c r="C22" s="165">
        <v>752.39</v>
      </c>
      <c r="D22" s="165">
        <v>285.26</v>
      </c>
      <c r="E22" s="165">
        <v>0</v>
      </c>
      <c r="F22" s="64"/>
      <c r="G22" s="64"/>
      <c r="H22" s="64"/>
      <c r="I22" s="64"/>
      <c r="J22" s="64"/>
      <c r="K22" s="64"/>
      <c r="L22" s="64"/>
      <c r="M22" s="93">
        <f t="shared" si="0"/>
        <v>1037.6500000000001</v>
      </c>
    </row>
    <row r="23" spans="1:13" s="18" customFormat="1" x14ac:dyDescent="0.25">
      <c r="A23" s="37" t="s">
        <v>65</v>
      </c>
      <c r="B23" s="165">
        <v>0</v>
      </c>
      <c r="C23" s="165">
        <v>0</v>
      </c>
      <c r="D23" s="165">
        <v>0</v>
      </c>
      <c r="E23" s="165">
        <v>0</v>
      </c>
      <c r="F23" s="64"/>
      <c r="G23" s="64"/>
      <c r="H23" s="64"/>
      <c r="I23" s="64"/>
      <c r="J23" s="64"/>
      <c r="K23" s="64"/>
      <c r="L23" s="64"/>
      <c r="M23" s="93">
        <f t="shared" si="0"/>
        <v>0</v>
      </c>
    </row>
    <row r="24" spans="1:13" s="18" customFormat="1" x14ac:dyDescent="0.25">
      <c r="A24" s="37" t="s">
        <v>66</v>
      </c>
      <c r="B24" s="165">
        <v>1824298.51</v>
      </c>
      <c r="C24" s="165">
        <v>8808.4599999999991</v>
      </c>
      <c r="D24" s="165">
        <v>310789.03000000003</v>
      </c>
      <c r="E24" s="165">
        <v>17693966.600000001</v>
      </c>
      <c r="F24" s="64"/>
      <c r="G24" s="64"/>
      <c r="H24" s="64"/>
      <c r="I24" s="64"/>
      <c r="J24" s="64"/>
      <c r="K24" s="64"/>
      <c r="L24" s="64"/>
      <c r="M24" s="93">
        <f t="shared" si="0"/>
        <v>19837862.600000001</v>
      </c>
    </row>
    <row r="25" spans="1:13" x14ac:dyDescent="0.25">
      <c r="A25" s="37" t="s">
        <v>67</v>
      </c>
      <c r="B25" s="165">
        <v>71066.45</v>
      </c>
      <c r="C25" s="165">
        <v>265.89999999999998</v>
      </c>
      <c r="D25" s="165">
        <v>8759</v>
      </c>
      <c r="E25" s="165">
        <v>704415.66</v>
      </c>
      <c r="F25" s="64"/>
      <c r="G25" s="64"/>
      <c r="H25" s="64"/>
      <c r="I25" s="64"/>
      <c r="J25" s="64"/>
      <c r="K25" s="64"/>
      <c r="L25" s="64"/>
      <c r="M25" s="93">
        <f t="shared" si="0"/>
        <v>784507.01</v>
      </c>
    </row>
    <row r="26" spans="1:13" x14ac:dyDescent="0.25">
      <c r="A26" s="37" t="s">
        <v>68</v>
      </c>
      <c r="B26" s="166">
        <v>1926634</v>
      </c>
      <c r="C26" s="166">
        <v>6737</v>
      </c>
      <c r="D26" s="166">
        <v>276065</v>
      </c>
      <c r="E26" s="166">
        <v>16441035</v>
      </c>
      <c r="F26" s="109"/>
      <c r="G26" s="109"/>
      <c r="H26" s="109"/>
      <c r="I26" s="109"/>
      <c r="J26" s="109"/>
      <c r="K26" s="109"/>
      <c r="L26" s="109"/>
      <c r="M26" s="101">
        <f t="shared" si="0"/>
        <v>18650471</v>
      </c>
    </row>
    <row r="27" spans="1:13" s="18" customFormat="1" x14ac:dyDescent="0.25">
      <c r="A27" s="37" t="s">
        <v>69</v>
      </c>
      <c r="B27" s="164">
        <v>1114601</v>
      </c>
      <c r="C27" s="164">
        <v>4510</v>
      </c>
      <c r="D27" s="164">
        <v>178092</v>
      </c>
      <c r="E27" s="164">
        <v>8259211</v>
      </c>
      <c r="F27" s="109"/>
      <c r="G27" s="109"/>
      <c r="H27" s="109"/>
      <c r="I27" s="109"/>
      <c r="J27" s="109"/>
      <c r="K27" s="109"/>
      <c r="L27" s="109"/>
      <c r="M27" s="101">
        <f t="shared" si="0"/>
        <v>9556414</v>
      </c>
    </row>
    <row r="28" spans="1:13" s="18" customFormat="1" x14ac:dyDescent="0.25">
      <c r="A28" s="37" t="s">
        <v>30</v>
      </c>
      <c r="B28" s="163">
        <v>0</v>
      </c>
      <c r="C28" s="163">
        <v>0</v>
      </c>
      <c r="D28" s="163">
        <v>0</v>
      </c>
      <c r="E28" s="163">
        <v>0</v>
      </c>
      <c r="F28" s="64"/>
      <c r="G28" s="64"/>
      <c r="H28" s="64"/>
      <c r="I28" s="64"/>
      <c r="J28" s="64"/>
      <c r="K28" s="64"/>
      <c r="L28" s="64"/>
      <c r="M28" s="93">
        <f t="shared" si="0"/>
        <v>0</v>
      </c>
    </row>
    <row r="29" spans="1:13" ht="15.75" thickBot="1" x14ac:dyDescent="0.3">
      <c r="A29" s="37" t="s">
        <v>31</v>
      </c>
      <c r="B29" s="165">
        <v>0</v>
      </c>
      <c r="C29" s="165">
        <v>0</v>
      </c>
      <c r="D29" s="165">
        <v>0</v>
      </c>
      <c r="E29" s="165">
        <v>0</v>
      </c>
      <c r="F29" s="64"/>
      <c r="G29" s="64"/>
      <c r="H29" s="64"/>
      <c r="I29" s="64"/>
      <c r="J29" s="64"/>
      <c r="K29" s="64"/>
      <c r="L29" s="64"/>
      <c r="M29" s="93">
        <f t="shared" si="0"/>
        <v>0</v>
      </c>
    </row>
    <row r="30" spans="1:13" s="18" customFormat="1" ht="18.75" x14ac:dyDescent="0.3">
      <c r="A30" s="225" t="s">
        <v>109</v>
      </c>
      <c r="B30" s="226"/>
      <c r="C30" s="226"/>
      <c r="D30" s="226"/>
      <c r="E30" s="226"/>
      <c r="F30" s="226"/>
      <c r="G30" s="226"/>
      <c r="H30" s="226"/>
      <c r="I30" s="226"/>
      <c r="J30" s="226"/>
      <c r="K30" s="226"/>
      <c r="L30" s="226"/>
      <c r="M30" s="227"/>
    </row>
    <row r="31" spans="1:13" s="18" customFormat="1" x14ac:dyDescent="0.25">
      <c r="A31" s="54" t="s">
        <v>20</v>
      </c>
      <c r="B31" s="42" t="s">
        <v>19</v>
      </c>
      <c r="C31" s="42"/>
      <c r="D31" s="42"/>
      <c r="E31" s="42"/>
      <c r="F31" s="42"/>
      <c r="G31" s="42"/>
      <c r="H31" s="42"/>
      <c r="I31" s="42"/>
      <c r="J31" s="42"/>
      <c r="K31" s="42"/>
      <c r="L31" s="42"/>
      <c r="M31" s="45"/>
    </row>
    <row r="32" spans="1:13" s="18" customFormat="1" x14ac:dyDescent="0.25">
      <c r="A32" s="54" t="s">
        <v>22</v>
      </c>
      <c r="B32" s="42" t="s">
        <v>21</v>
      </c>
      <c r="C32" s="42"/>
      <c r="D32" s="42"/>
      <c r="E32" s="42"/>
      <c r="F32" s="42"/>
      <c r="G32" s="42"/>
      <c r="H32" s="42"/>
      <c r="I32" s="42"/>
      <c r="J32" s="42"/>
      <c r="K32" s="42"/>
      <c r="L32" s="42"/>
      <c r="M32" s="45"/>
    </row>
    <row r="33" spans="1:13" s="18" customFormat="1" ht="30" x14ac:dyDescent="0.25">
      <c r="A33" s="66" t="s">
        <v>35</v>
      </c>
      <c r="B33" s="118" t="str">
        <f t="shared" ref="B33:K33" si="1">B14</f>
        <v>CC: Commonwealth Care</v>
      </c>
      <c r="C33" s="118" t="str">
        <f t="shared" si="1"/>
        <v>CE: Commonwealth Choice</v>
      </c>
      <c r="D33" s="118" t="str">
        <f t="shared" si="1"/>
        <v>HM: Health Maintenance Organization</v>
      </c>
      <c r="E33" s="118" t="str">
        <f t="shared" si="1"/>
        <v>MC: Medicaid</v>
      </c>
      <c r="F33" s="118">
        <f t="shared" si="1"/>
        <v>0</v>
      </c>
      <c r="G33" s="118">
        <f t="shared" si="1"/>
        <v>0</v>
      </c>
      <c r="H33" s="118">
        <f t="shared" si="1"/>
        <v>0</v>
      </c>
      <c r="I33" s="118">
        <f t="shared" si="1"/>
        <v>0</v>
      </c>
      <c r="J33" s="118">
        <f t="shared" si="1"/>
        <v>0</v>
      </c>
      <c r="K33" s="118">
        <f t="shared" si="1"/>
        <v>0</v>
      </c>
      <c r="L33" s="55"/>
      <c r="M33" s="58" t="s">
        <v>9</v>
      </c>
    </row>
    <row r="34" spans="1:13" s="18" customFormat="1" x14ac:dyDescent="0.25">
      <c r="A34" s="59" t="s">
        <v>23</v>
      </c>
      <c r="B34" s="119">
        <f t="shared" ref="B34:K34" si="2">B15</f>
        <v>38543</v>
      </c>
      <c r="C34" s="119">
        <f t="shared" si="2"/>
        <v>307</v>
      </c>
      <c r="D34" s="119">
        <f t="shared" si="2"/>
        <v>6794</v>
      </c>
      <c r="E34" s="119">
        <f t="shared" si="2"/>
        <v>461703</v>
      </c>
      <c r="F34" s="119">
        <f t="shared" si="2"/>
        <v>0</v>
      </c>
      <c r="G34" s="119">
        <f t="shared" si="2"/>
        <v>0</v>
      </c>
      <c r="H34" s="119">
        <f t="shared" si="2"/>
        <v>0</v>
      </c>
      <c r="I34" s="119">
        <f t="shared" si="2"/>
        <v>0</v>
      </c>
      <c r="J34" s="119">
        <f t="shared" si="2"/>
        <v>0</v>
      </c>
      <c r="K34" s="119">
        <f t="shared" si="2"/>
        <v>0</v>
      </c>
      <c r="L34" s="61"/>
      <c r="M34" s="92">
        <f>SUM(B34:K34)</f>
        <v>507347</v>
      </c>
    </row>
    <row r="35" spans="1:13" s="18" customFormat="1" x14ac:dyDescent="0.25">
      <c r="A35" s="62" t="s">
        <v>47</v>
      </c>
      <c r="B35" s="166">
        <v>1.0019977687258386</v>
      </c>
      <c r="C35" s="160">
        <v>0.50488599348534202</v>
      </c>
      <c r="D35" s="18">
        <v>0.85</v>
      </c>
      <c r="E35" s="160">
        <v>0.72099813083302466</v>
      </c>
      <c r="F35" s="117"/>
      <c r="G35" s="117"/>
      <c r="H35" s="117"/>
      <c r="I35" s="117"/>
      <c r="J35" s="117"/>
      <c r="K35" s="117"/>
      <c r="L35" s="42"/>
      <c r="M35" s="102">
        <f>IFERROR(M16/$M$34,"")</f>
        <v>0.74398192952752262</v>
      </c>
    </row>
    <row r="36" spans="1:13" s="18" customFormat="1" x14ac:dyDescent="0.25">
      <c r="A36" s="37" t="s">
        <v>10</v>
      </c>
      <c r="B36" s="159">
        <v>107.00700000000001</v>
      </c>
      <c r="C36" s="159">
        <v>51.327599999999997</v>
      </c>
      <c r="D36" s="160">
        <v>109.7744</v>
      </c>
      <c r="E36" s="159">
        <v>86.584900000000005</v>
      </c>
      <c r="F36" s="64"/>
      <c r="G36" s="64"/>
      <c r="H36" s="64"/>
      <c r="I36" s="64"/>
      <c r="J36" s="64"/>
      <c r="K36" s="64"/>
      <c r="L36" s="64"/>
      <c r="M36" s="93">
        <f t="shared" ref="M36:M44" si="3">IFERROR(M17/$M$34,"")</f>
        <v>88.425565855321906</v>
      </c>
    </row>
    <row r="37" spans="1:13" s="18" customFormat="1" x14ac:dyDescent="0.25">
      <c r="A37" s="37" t="s">
        <v>11</v>
      </c>
      <c r="B37" s="157">
        <v>0</v>
      </c>
      <c r="C37" s="157">
        <v>0</v>
      </c>
      <c r="D37" s="159">
        <v>0</v>
      </c>
      <c r="E37" s="157">
        <v>0</v>
      </c>
      <c r="F37" s="64"/>
      <c r="G37" s="64"/>
      <c r="H37" s="64"/>
      <c r="I37" s="64"/>
      <c r="J37" s="64"/>
      <c r="K37" s="64"/>
      <c r="L37" s="64"/>
      <c r="M37" s="93">
        <f t="shared" si="3"/>
        <v>0</v>
      </c>
    </row>
    <row r="38" spans="1:13" s="18" customFormat="1" x14ac:dyDescent="0.25">
      <c r="A38" s="37" t="s">
        <v>12</v>
      </c>
      <c r="B38" s="157">
        <v>46.080500000000001</v>
      </c>
      <c r="C38" s="157">
        <v>20.8935</v>
      </c>
      <c r="D38" s="157">
        <v>42.053100000000001</v>
      </c>
      <c r="E38" s="157">
        <v>40.933900000000001</v>
      </c>
      <c r="F38" s="64"/>
      <c r="G38" s="64"/>
      <c r="H38" s="64"/>
      <c r="I38" s="64"/>
      <c r="J38" s="64"/>
      <c r="K38" s="64"/>
      <c r="L38" s="64"/>
      <c r="M38" s="93">
        <f t="shared" si="3"/>
        <v>41.327793640250164</v>
      </c>
    </row>
    <row r="39" spans="1:13" s="18" customFormat="1" x14ac:dyDescent="0.25">
      <c r="A39" s="37" t="s">
        <v>13</v>
      </c>
      <c r="B39" s="157">
        <v>7.8948</v>
      </c>
      <c r="C39" s="157">
        <v>4.0650000000000004</v>
      </c>
      <c r="D39" s="157">
        <v>7.3789999999999996</v>
      </c>
      <c r="E39" s="157">
        <v>1.9644999999999999</v>
      </c>
      <c r="F39" s="64"/>
      <c r="G39" s="64"/>
      <c r="H39" s="64"/>
      <c r="I39" s="64"/>
      <c r="J39" s="64"/>
      <c r="K39" s="64"/>
      <c r="L39" s="64"/>
      <c r="M39" s="93">
        <f t="shared" si="3"/>
        <v>2.4888225415741099</v>
      </c>
    </row>
    <row r="40" spans="1:13" x14ac:dyDescent="0.25">
      <c r="A40" s="37" t="s">
        <v>14</v>
      </c>
      <c r="B40" s="157">
        <v>0</v>
      </c>
      <c r="C40" s="157">
        <v>0</v>
      </c>
      <c r="D40" s="157">
        <v>0</v>
      </c>
      <c r="E40" s="157">
        <v>0</v>
      </c>
      <c r="F40" s="64"/>
      <c r="G40" s="64"/>
      <c r="H40" s="64"/>
      <c r="I40" s="64"/>
      <c r="J40" s="64"/>
      <c r="K40" s="64"/>
      <c r="L40" s="64"/>
      <c r="M40" s="93">
        <f t="shared" si="3"/>
        <v>0</v>
      </c>
    </row>
    <row r="41" spans="1:13" x14ac:dyDescent="0.25">
      <c r="A41" s="37" t="s">
        <v>15</v>
      </c>
      <c r="B41" s="157">
        <v>0</v>
      </c>
      <c r="C41" s="157">
        <v>2.4508000000000001</v>
      </c>
      <c r="D41" s="157">
        <v>4.2000000000000003E-2</v>
      </c>
      <c r="E41" s="157">
        <v>0</v>
      </c>
      <c r="F41" s="64"/>
      <c r="G41" s="64"/>
      <c r="H41" s="64"/>
      <c r="I41" s="64"/>
      <c r="J41" s="64"/>
      <c r="K41" s="64"/>
      <c r="L41" s="64"/>
      <c r="M41" s="93">
        <f t="shared" si="3"/>
        <v>2.0452471385462023E-3</v>
      </c>
    </row>
    <row r="42" spans="1:13" x14ac:dyDescent="0.25">
      <c r="A42" s="37" t="s">
        <v>62</v>
      </c>
      <c r="B42" s="157">
        <v>0</v>
      </c>
      <c r="C42" s="157">
        <v>0</v>
      </c>
      <c r="D42" s="157">
        <v>0</v>
      </c>
      <c r="E42" s="157">
        <v>0</v>
      </c>
      <c r="F42" s="64"/>
      <c r="G42" s="64"/>
      <c r="H42" s="64"/>
      <c r="I42" s="64"/>
      <c r="J42" s="64"/>
      <c r="K42" s="64"/>
      <c r="L42" s="64"/>
      <c r="M42" s="93">
        <f t="shared" si="3"/>
        <v>0</v>
      </c>
    </row>
    <row r="43" spans="1:13" x14ac:dyDescent="0.25">
      <c r="A43" s="37" t="s">
        <v>63</v>
      </c>
      <c r="B43" s="157">
        <v>47.331499999999998</v>
      </c>
      <c r="C43" s="157">
        <v>28.6921</v>
      </c>
      <c r="D43" s="157">
        <v>45.744599999999998</v>
      </c>
      <c r="E43" s="157">
        <v>38.323300000000003</v>
      </c>
      <c r="F43" s="64"/>
      <c r="G43" s="64"/>
      <c r="H43" s="64"/>
      <c r="I43" s="64"/>
      <c r="J43" s="64"/>
      <c r="K43" s="64"/>
      <c r="L43" s="64"/>
      <c r="M43" s="93">
        <f t="shared" si="3"/>
        <v>39.101172570252707</v>
      </c>
    </row>
    <row r="44" spans="1:13" x14ac:dyDescent="0.25">
      <c r="A44" s="37" t="s">
        <v>64</v>
      </c>
      <c r="B44" s="157">
        <v>1.8438000000000001</v>
      </c>
      <c r="C44" s="157">
        <v>0.86609999999999998</v>
      </c>
      <c r="D44" s="157">
        <v>1.2891999999999999</v>
      </c>
      <c r="E44" s="157">
        <v>1.5257000000000001</v>
      </c>
      <c r="F44" s="64"/>
      <c r="G44" s="64"/>
      <c r="H44" s="64"/>
      <c r="I44" s="64"/>
      <c r="J44" s="64"/>
      <c r="K44" s="64"/>
      <c r="L44" s="64"/>
      <c r="M44" s="93">
        <f t="shared" si="3"/>
        <v>1.5462927936895261</v>
      </c>
    </row>
    <row r="45" spans="1:13" x14ac:dyDescent="0.25">
      <c r="A45" s="37" t="s">
        <v>106</v>
      </c>
      <c r="B45" s="157">
        <v>49.886949766960122</v>
      </c>
      <c r="C45" s="157">
        <v>43.464516129032255</v>
      </c>
      <c r="D45" s="157">
        <v>47.63848144952545</v>
      </c>
      <c r="E45" s="157">
        <v>49.38923718859553</v>
      </c>
      <c r="F45" s="125"/>
      <c r="G45" s="125"/>
      <c r="H45" s="125"/>
      <c r="I45" s="125"/>
      <c r="J45" s="125"/>
      <c r="K45" s="125"/>
      <c r="L45" s="64"/>
      <c r="M45" s="102">
        <f>IFERROR(M26/M16,"")</f>
        <v>49.410849447751666</v>
      </c>
    </row>
    <row r="46" spans="1:13" s="18" customFormat="1" x14ac:dyDescent="0.25">
      <c r="A46" s="37" t="s">
        <v>107</v>
      </c>
      <c r="B46" s="159">
        <v>28.860719834282754</v>
      </c>
      <c r="C46" s="159">
        <v>29.096774193548388</v>
      </c>
      <c r="D46" s="157">
        <v>30.732010353753235</v>
      </c>
      <c r="E46" s="159">
        <v>24.810854734489482</v>
      </c>
      <c r="F46" s="125"/>
      <c r="G46" s="125"/>
      <c r="H46" s="125"/>
      <c r="I46" s="125"/>
      <c r="J46" s="125"/>
      <c r="K46" s="125"/>
      <c r="L46" s="64"/>
      <c r="M46" s="102">
        <f>IFERROR(M27/M16,"")</f>
        <v>25.317887865372743</v>
      </c>
    </row>
    <row r="47" spans="1:13" s="18" customFormat="1" x14ac:dyDescent="0.25">
      <c r="A47" s="37" t="s">
        <v>16</v>
      </c>
      <c r="B47" s="160">
        <v>0</v>
      </c>
      <c r="C47" s="160">
        <v>0</v>
      </c>
      <c r="D47" s="159">
        <v>0</v>
      </c>
      <c r="E47" s="160">
        <v>0</v>
      </c>
      <c r="F47" s="64"/>
      <c r="G47" s="64"/>
      <c r="H47" s="64"/>
      <c r="I47" s="64"/>
      <c r="J47" s="64"/>
      <c r="K47" s="64"/>
      <c r="L47" s="64"/>
      <c r="M47" s="93">
        <f t="shared" ref="M47:M48" si="4">IFERROR(M28/$M$34,"")</f>
        <v>0</v>
      </c>
    </row>
    <row r="48" spans="1:13" ht="15.75" thickBot="1" x14ac:dyDescent="0.3">
      <c r="A48" s="37" t="s">
        <v>46</v>
      </c>
      <c r="B48" s="158">
        <v>0</v>
      </c>
      <c r="C48" s="158">
        <v>0</v>
      </c>
      <c r="D48" s="160">
        <v>0</v>
      </c>
      <c r="E48" s="158">
        <v>0</v>
      </c>
      <c r="F48" s="65"/>
      <c r="G48" s="65"/>
      <c r="H48" s="65"/>
      <c r="I48" s="65"/>
      <c r="J48" s="65"/>
      <c r="K48" s="65"/>
      <c r="L48" s="65"/>
      <c r="M48" s="93">
        <f t="shared" si="4"/>
        <v>0</v>
      </c>
    </row>
    <row r="49" spans="1:14" ht="15.75" thickBot="1" x14ac:dyDescent="0.3">
      <c r="A49" s="233" t="s">
        <v>32</v>
      </c>
      <c r="B49" s="234"/>
      <c r="C49" s="234"/>
      <c r="D49" s="67" t="s">
        <v>123</v>
      </c>
      <c r="E49" s="68" t="s">
        <v>33</v>
      </c>
      <c r="F49" s="68"/>
      <c r="G49" s="68"/>
      <c r="H49" s="68"/>
      <c r="I49" s="68"/>
      <c r="J49" s="68"/>
      <c r="K49" s="68"/>
      <c r="L49" s="68"/>
      <c r="M49" s="69"/>
      <c r="N49" s="26"/>
    </row>
    <row r="50" spans="1:14" ht="18.75" x14ac:dyDescent="0.3">
      <c r="A50" s="235" t="s">
        <v>110</v>
      </c>
      <c r="B50" s="236"/>
      <c r="C50" s="236"/>
      <c r="D50" s="236"/>
      <c r="E50" s="236"/>
      <c r="F50" s="236"/>
      <c r="G50" s="236"/>
      <c r="H50" s="236"/>
      <c r="I50" s="236"/>
      <c r="J50" s="236"/>
      <c r="K50" s="236"/>
      <c r="L50" s="236"/>
      <c r="M50" s="237"/>
    </row>
    <row r="51" spans="1:14" x14ac:dyDescent="0.25">
      <c r="A51" s="54" t="s">
        <v>20</v>
      </c>
      <c r="B51" s="42" t="s">
        <v>19</v>
      </c>
      <c r="C51" s="42"/>
      <c r="D51" s="72"/>
      <c r="E51" s="72"/>
      <c r="F51" s="72"/>
      <c r="G51" s="72"/>
      <c r="H51" s="42"/>
      <c r="I51" s="42"/>
      <c r="J51" s="42"/>
      <c r="K51" s="42"/>
      <c r="L51" s="42"/>
      <c r="M51" s="45"/>
    </row>
    <row r="52" spans="1:14" x14ac:dyDescent="0.25">
      <c r="A52" s="54" t="s">
        <v>22</v>
      </c>
      <c r="B52" s="42" t="s">
        <v>21</v>
      </c>
      <c r="C52" s="42"/>
      <c r="D52" s="72"/>
      <c r="E52" s="72"/>
      <c r="F52" s="72"/>
      <c r="G52" s="72"/>
      <c r="H52" s="42"/>
      <c r="I52" s="42"/>
      <c r="J52" s="42"/>
      <c r="K52" s="42"/>
      <c r="L52" s="42"/>
      <c r="M52" s="45"/>
    </row>
    <row r="53" spans="1:14" ht="30" x14ac:dyDescent="0.25">
      <c r="A53" s="66" t="s">
        <v>35</v>
      </c>
      <c r="B53" s="118" t="str">
        <f t="shared" ref="B53:K53" si="5">B14</f>
        <v>CC: Commonwealth Care</v>
      </c>
      <c r="C53" s="118" t="str">
        <f t="shared" si="5"/>
        <v>CE: Commonwealth Choice</v>
      </c>
      <c r="D53" s="118" t="str">
        <f t="shared" si="5"/>
        <v>HM: Health Maintenance Organization</v>
      </c>
      <c r="E53" s="118" t="str">
        <f t="shared" si="5"/>
        <v>MC: Medicaid</v>
      </c>
      <c r="F53" s="118">
        <f t="shared" si="5"/>
        <v>0</v>
      </c>
      <c r="G53" s="118">
        <f t="shared" si="5"/>
        <v>0</v>
      </c>
      <c r="H53" s="118">
        <f t="shared" si="5"/>
        <v>0</v>
      </c>
      <c r="I53" s="118">
        <f t="shared" si="5"/>
        <v>0</v>
      </c>
      <c r="J53" s="118">
        <f t="shared" si="5"/>
        <v>0</v>
      </c>
      <c r="K53" s="118">
        <f t="shared" si="5"/>
        <v>0</v>
      </c>
      <c r="L53" s="55"/>
      <c r="M53" s="58" t="s">
        <v>9</v>
      </c>
    </row>
    <row r="54" spans="1:14" x14ac:dyDescent="0.25">
      <c r="A54" s="59" t="s">
        <v>23</v>
      </c>
      <c r="B54" s="119">
        <f t="shared" ref="B54:K54" si="6">B15</f>
        <v>38543</v>
      </c>
      <c r="C54" s="119">
        <f t="shared" si="6"/>
        <v>307</v>
      </c>
      <c r="D54" s="119">
        <f t="shared" si="6"/>
        <v>6794</v>
      </c>
      <c r="E54" s="119">
        <f t="shared" si="6"/>
        <v>461703</v>
      </c>
      <c r="F54" s="119">
        <f t="shared" si="6"/>
        <v>0</v>
      </c>
      <c r="G54" s="119">
        <f t="shared" si="6"/>
        <v>0</v>
      </c>
      <c r="H54" s="119">
        <f t="shared" si="6"/>
        <v>0</v>
      </c>
      <c r="I54" s="119">
        <f t="shared" si="6"/>
        <v>0</v>
      </c>
      <c r="J54" s="119">
        <f t="shared" si="6"/>
        <v>0</v>
      </c>
      <c r="K54" s="119">
        <f t="shared" si="6"/>
        <v>0</v>
      </c>
      <c r="L54" s="60"/>
      <c r="M54" s="92">
        <f>M15</f>
        <v>507347</v>
      </c>
    </row>
    <row r="55" spans="1:14" s="18" customFormat="1" x14ac:dyDescent="0.25">
      <c r="A55" s="62" t="s">
        <v>47</v>
      </c>
      <c r="B55" s="117">
        <f t="shared" ref="B55:K55" si="7">IFERROR(ROUND(B16/B$54,56),"")</f>
        <v>1.0019977687258399</v>
      </c>
      <c r="C55" s="117">
        <f t="shared" si="7"/>
        <v>0.50488599348534202</v>
      </c>
      <c r="D55" s="117">
        <f t="shared" si="7"/>
        <v>0.85295849278775404</v>
      </c>
      <c r="E55" s="117">
        <f t="shared" si="7"/>
        <v>0.720998130833025</v>
      </c>
      <c r="F55" s="117" t="str">
        <f t="shared" si="7"/>
        <v/>
      </c>
      <c r="G55" s="117" t="str">
        <f t="shared" si="7"/>
        <v/>
      </c>
      <c r="H55" s="117" t="str">
        <f t="shared" si="7"/>
        <v/>
      </c>
      <c r="I55" s="117" t="str">
        <f t="shared" si="7"/>
        <v/>
      </c>
      <c r="J55" s="117" t="str">
        <f t="shared" si="7"/>
        <v/>
      </c>
      <c r="K55" s="117" t="str">
        <f t="shared" si="7"/>
        <v/>
      </c>
      <c r="L55" s="100"/>
      <c r="M55" s="102">
        <f>IFERROR(M16/M$54,"")</f>
        <v>0.74398192952752262</v>
      </c>
    </row>
    <row r="56" spans="1:14" x14ac:dyDescent="0.25">
      <c r="A56" s="62" t="s">
        <v>10</v>
      </c>
      <c r="B56" s="162">
        <f t="shared" ref="B56:K56" si="8">IFERROR(ROUND(B17/B$54,4),"")</f>
        <v>107.00700000000001</v>
      </c>
      <c r="C56" s="162">
        <f t="shared" si="8"/>
        <v>51.327599999999997</v>
      </c>
      <c r="D56" s="162">
        <f t="shared" si="8"/>
        <v>109.7744</v>
      </c>
      <c r="E56" s="162">
        <f t="shared" si="8"/>
        <v>86.584900000000005</v>
      </c>
      <c r="F56" s="95" t="str">
        <f t="shared" si="8"/>
        <v/>
      </c>
      <c r="G56" s="95" t="str">
        <f t="shared" si="8"/>
        <v/>
      </c>
      <c r="H56" s="95" t="str">
        <f t="shared" si="8"/>
        <v/>
      </c>
      <c r="I56" s="95" t="str">
        <f t="shared" si="8"/>
        <v/>
      </c>
      <c r="J56" s="95" t="str">
        <f t="shared" si="8"/>
        <v/>
      </c>
      <c r="K56" s="95" t="str">
        <f t="shared" si="8"/>
        <v/>
      </c>
      <c r="L56" s="95"/>
      <c r="M56" s="96">
        <f>IFERROR(M17/M$54,"")</f>
        <v>88.425565855321906</v>
      </c>
    </row>
    <row r="57" spans="1:14" x14ac:dyDescent="0.25">
      <c r="A57" s="62" t="s">
        <v>11</v>
      </c>
      <c r="B57" s="162">
        <f t="shared" ref="B57:K57" si="9">IFERROR(ROUND(B18/B$54,4),"")</f>
        <v>0</v>
      </c>
      <c r="C57" s="162">
        <f>IFERROR(ROUND(C18/C$54,4),"")</f>
        <v>0</v>
      </c>
      <c r="D57" s="162">
        <f t="shared" si="9"/>
        <v>0</v>
      </c>
      <c r="E57" s="162">
        <f t="shared" si="9"/>
        <v>0</v>
      </c>
      <c r="F57" s="95" t="str">
        <f t="shared" si="9"/>
        <v/>
      </c>
      <c r="G57" s="95" t="str">
        <f t="shared" si="9"/>
        <v/>
      </c>
      <c r="H57" s="95" t="str">
        <f t="shared" si="9"/>
        <v/>
      </c>
      <c r="I57" s="95" t="str">
        <f t="shared" si="9"/>
        <v/>
      </c>
      <c r="J57" s="95" t="str">
        <f t="shared" si="9"/>
        <v/>
      </c>
      <c r="K57" s="95" t="str">
        <f t="shared" si="9"/>
        <v/>
      </c>
      <c r="L57" s="95"/>
      <c r="M57" s="96">
        <f t="shared" ref="M57:M68" si="10">IFERROR(M18/M$54,"")</f>
        <v>0</v>
      </c>
    </row>
    <row r="58" spans="1:14" x14ac:dyDescent="0.25">
      <c r="A58" s="62" t="s">
        <v>12</v>
      </c>
      <c r="B58" s="162">
        <f t="shared" ref="B58:K58" si="11">IFERROR(ROUND(B19/B$54,4),"")</f>
        <v>46.080500000000001</v>
      </c>
      <c r="C58" s="162">
        <f t="shared" si="11"/>
        <v>20.8935</v>
      </c>
      <c r="D58" s="162">
        <f t="shared" si="11"/>
        <v>42.053100000000001</v>
      </c>
      <c r="E58" s="162">
        <f t="shared" si="11"/>
        <v>40.933900000000001</v>
      </c>
      <c r="F58" s="95" t="str">
        <f t="shared" si="11"/>
        <v/>
      </c>
      <c r="G58" s="95" t="str">
        <f t="shared" si="11"/>
        <v/>
      </c>
      <c r="H58" s="95" t="str">
        <f t="shared" si="11"/>
        <v/>
      </c>
      <c r="I58" s="95" t="str">
        <f t="shared" si="11"/>
        <v/>
      </c>
      <c r="J58" s="95" t="str">
        <f t="shared" si="11"/>
        <v/>
      </c>
      <c r="K58" s="95" t="str">
        <f t="shared" si="11"/>
        <v/>
      </c>
      <c r="L58" s="95"/>
      <c r="M58" s="96">
        <f t="shared" si="10"/>
        <v>41.327793640250164</v>
      </c>
    </row>
    <row r="59" spans="1:14" x14ac:dyDescent="0.25">
      <c r="A59" s="62" t="s">
        <v>13</v>
      </c>
      <c r="B59" s="162">
        <f t="shared" ref="B59:K59" si="12">IFERROR(ROUND(B20/B$54,4),"")</f>
        <v>7.8948</v>
      </c>
      <c r="C59" s="162">
        <f t="shared" si="12"/>
        <v>4.0650000000000004</v>
      </c>
      <c r="D59" s="162">
        <f t="shared" si="12"/>
        <v>7.3789999999999996</v>
      </c>
      <c r="E59" s="162">
        <f t="shared" si="12"/>
        <v>1.9644999999999999</v>
      </c>
      <c r="F59" s="95" t="str">
        <f t="shared" si="12"/>
        <v/>
      </c>
      <c r="G59" s="95" t="str">
        <f t="shared" si="12"/>
        <v/>
      </c>
      <c r="H59" s="95" t="str">
        <f t="shared" si="12"/>
        <v/>
      </c>
      <c r="I59" s="95" t="str">
        <f t="shared" si="12"/>
        <v/>
      </c>
      <c r="J59" s="95" t="str">
        <f t="shared" si="12"/>
        <v/>
      </c>
      <c r="K59" s="95" t="str">
        <f t="shared" si="12"/>
        <v/>
      </c>
      <c r="L59" s="95"/>
      <c r="M59" s="96">
        <f t="shared" si="10"/>
        <v>2.4888225415741099</v>
      </c>
    </row>
    <row r="60" spans="1:14" x14ac:dyDescent="0.25">
      <c r="A60" s="161" t="s">
        <v>14</v>
      </c>
      <c r="B60" s="95">
        <f t="shared" ref="B60:K60" si="13">IFERROR(ROUND(B21/B$54,4),"")</f>
        <v>0</v>
      </c>
      <c r="C60" s="162">
        <f t="shared" si="13"/>
        <v>0</v>
      </c>
      <c r="D60" s="162">
        <f t="shared" si="13"/>
        <v>0</v>
      </c>
      <c r="E60" s="162">
        <f t="shared" si="13"/>
        <v>0</v>
      </c>
      <c r="F60" s="162" t="str">
        <f t="shared" si="13"/>
        <v/>
      </c>
      <c r="G60" s="162" t="str">
        <f t="shared" si="13"/>
        <v/>
      </c>
      <c r="H60" s="162" t="str">
        <f t="shared" si="13"/>
        <v/>
      </c>
      <c r="I60" s="162" t="str">
        <f t="shared" si="13"/>
        <v/>
      </c>
      <c r="J60" s="162" t="str">
        <f t="shared" si="13"/>
        <v/>
      </c>
      <c r="K60" s="162" t="str">
        <f t="shared" si="13"/>
        <v/>
      </c>
      <c r="L60" s="95"/>
      <c r="M60" s="96">
        <f t="shared" si="10"/>
        <v>0</v>
      </c>
    </row>
    <row r="61" spans="1:14" x14ac:dyDescent="0.25">
      <c r="A61" s="62" t="s">
        <v>15</v>
      </c>
      <c r="B61" s="162">
        <f t="shared" ref="B61:K61" si="14">IFERROR(ROUND(B22/B$54,4),"")</f>
        <v>0</v>
      </c>
      <c r="C61" s="162">
        <f t="shared" si="14"/>
        <v>2.4508000000000001</v>
      </c>
      <c r="D61" s="162">
        <f t="shared" si="14"/>
        <v>4.2000000000000003E-2</v>
      </c>
      <c r="E61" s="162">
        <f t="shared" si="14"/>
        <v>0</v>
      </c>
      <c r="F61" s="162" t="str">
        <f t="shared" si="14"/>
        <v/>
      </c>
      <c r="G61" s="162" t="str">
        <f t="shared" si="14"/>
        <v/>
      </c>
      <c r="H61" s="162" t="str">
        <f t="shared" si="14"/>
        <v/>
      </c>
      <c r="I61" s="162" t="str">
        <f t="shared" si="14"/>
        <v/>
      </c>
      <c r="J61" s="162" t="str">
        <f t="shared" si="14"/>
        <v/>
      </c>
      <c r="K61" s="162" t="str">
        <f t="shared" si="14"/>
        <v/>
      </c>
      <c r="L61" s="95"/>
      <c r="M61" s="96">
        <f t="shared" si="10"/>
        <v>2.0452471385462023E-3</v>
      </c>
    </row>
    <row r="62" spans="1:14" x14ac:dyDescent="0.25">
      <c r="A62" s="62" t="s">
        <v>62</v>
      </c>
      <c r="B62" s="162">
        <f t="shared" ref="B62:K62" si="15">IFERROR(ROUND(B23/B$54,4),"")</f>
        <v>0</v>
      </c>
      <c r="C62" s="162">
        <f t="shared" si="15"/>
        <v>0</v>
      </c>
      <c r="D62" s="162">
        <f t="shared" si="15"/>
        <v>0</v>
      </c>
      <c r="E62" s="162">
        <f t="shared" si="15"/>
        <v>0</v>
      </c>
      <c r="F62" s="162" t="str">
        <f t="shared" si="15"/>
        <v/>
      </c>
      <c r="G62" s="162" t="str">
        <f t="shared" si="15"/>
        <v/>
      </c>
      <c r="H62" s="162" t="str">
        <f t="shared" si="15"/>
        <v/>
      </c>
      <c r="I62" s="162" t="str">
        <f t="shared" si="15"/>
        <v/>
      </c>
      <c r="J62" s="162" t="str">
        <f t="shared" si="15"/>
        <v/>
      </c>
      <c r="K62" s="162" t="str">
        <f t="shared" si="15"/>
        <v/>
      </c>
      <c r="L62" s="95"/>
      <c r="M62" s="96">
        <f t="shared" si="10"/>
        <v>0</v>
      </c>
    </row>
    <row r="63" spans="1:14" x14ac:dyDescent="0.25">
      <c r="A63" s="62" t="s">
        <v>63</v>
      </c>
      <c r="B63" s="162">
        <f t="shared" ref="B63:K63" si="16">IFERROR(ROUND(B24/B$54,4),"")</f>
        <v>47.331499999999998</v>
      </c>
      <c r="C63" s="162">
        <f t="shared" si="16"/>
        <v>28.6921</v>
      </c>
      <c r="D63" s="162">
        <f t="shared" si="16"/>
        <v>45.744599999999998</v>
      </c>
      <c r="E63" s="162">
        <f t="shared" si="16"/>
        <v>38.323300000000003</v>
      </c>
      <c r="F63" s="162" t="str">
        <f t="shared" si="16"/>
        <v/>
      </c>
      <c r="G63" s="162" t="str">
        <f t="shared" si="16"/>
        <v/>
      </c>
      <c r="H63" s="162" t="str">
        <f t="shared" si="16"/>
        <v/>
      </c>
      <c r="I63" s="162" t="str">
        <f t="shared" si="16"/>
        <v/>
      </c>
      <c r="J63" s="162" t="str">
        <f t="shared" si="16"/>
        <v/>
      </c>
      <c r="K63" s="162" t="str">
        <f t="shared" si="16"/>
        <v/>
      </c>
      <c r="L63" s="95"/>
      <c r="M63" s="96">
        <f t="shared" si="10"/>
        <v>39.101172570252707</v>
      </c>
    </row>
    <row r="64" spans="1:14" s="18" customFormat="1" x14ac:dyDescent="0.25">
      <c r="A64" s="62" t="s">
        <v>64</v>
      </c>
      <c r="B64" s="162">
        <f t="shared" ref="B64:K64" si="17">IFERROR(ROUND(B25/B$54,4),"")</f>
        <v>1.8438000000000001</v>
      </c>
      <c r="C64" s="162">
        <f t="shared" si="17"/>
        <v>0.86609999999999998</v>
      </c>
      <c r="D64" s="162">
        <f t="shared" si="17"/>
        <v>1.2891999999999999</v>
      </c>
      <c r="E64" s="162">
        <f t="shared" si="17"/>
        <v>1.5257000000000001</v>
      </c>
      <c r="F64" s="162" t="str">
        <f t="shared" si="17"/>
        <v/>
      </c>
      <c r="G64" s="162" t="str">
        <f t="shared" si="17"/>
        <v/>
      </c>
      <c r="H64" s="162" t="str">
        <f t="shared" si="17"/>
        <v/>
      </c>
      <c r="I64" s="162" t="str">
        <f t="shared" si="17"/>
        <v/>
      </c>
      <c r="J64" s="162" t="str">
        <f t="shared" si="17"/>
        <v/>
      </c>
      <c r="K64" s="162" t="str">
        <f t="shared" si="17"/>
        <v/>
      </c>
      <c r="L64" s="95"/>
      <c r="M64" s="96">
        <f t="shared" si="10"/>
        <v>1.5462927936895261</v>
      </c>
    </row>
    <row r="65" spans="1:13" x14ac:dyDescent="0.25">
      <c r="A65" s="62" t="s">
        <v>106</v>
      </c>
      <c r="B65" s="162">
        <f>IFERROR(ROUND(B26/B$16,13),"")</f>
        <v>49.8869497669601</v>
      </c>
      <c r="C65" s="162">
        <f>IFERROR(ROUND(C26/C$16,13),"")</f>
        <v>43.464516129032297</v>
      </c>
      <c r="D65" s="162">
        <f t="shared" ref="D65:L65" si="18">IFERROR(ROUND(D26/D$16,13),"")</f>
        <v>47.6384814495255</v>
      </c>
      <c r="E65" s="162">
        <f t="shared" si="18"/>
        <v>49.389237188595501</v>
      </c>
      <c r="F65" s="162" t="str">
        <f t="shared" si="18"/>
        <v/>
      </c>
      <c r="G65" s="162" t="str">
        <f t="shared" si="18"/>
        <v/>
      </c>
      <c r="H65" s="162" t="str">
        <f t="shared" si="18"/>
        <v/>
      </c>
      <c r="I65" s="162" t="str">
        <f t="shared" si="18"/>
        <v/>
      </c>
      <c r="J65" s="162" t="str">
        <f t="shared" si="18"/>
        <v/>
      </c>
      <c r="K65" s="162" t="str">
        <f t="shared" si="18"/>
        <v/>
      </c>
      <c r="L65" s="95" t="str">
        <f t="shared" si="18"/>
        <v/>
      </c>
      <c r="M65" s="96">
        <f>IFERROR(M26/M$16,"")</f>
        <v>49.410849447751666</v>
      </c>
    </row>
    <row r="66" spans="1:13" x14ac:dyDescent="0.25">
      <c r="A66" s="62" t="s">
        <v>107</v>
      </c>
      <c r="B66" s="162">
        <f>IFERROR(ROUND(B27/B$16,13),"")</f>
        <v>28.860719834282801</v>
      </c>
      <c r="C66" s="162">
        <f>IFERROR(ROUND(C27/C$16,13),"")</f>
        <v>29.096774193548399</v>
      </c>
      <c r="D66" s="162">
        <f t="shared" ref="D66:L66" si="19">IFERROR(ROUND(D27/D$16,13),"")</f>
        <v>30.7320103537532</v>
      </c>
      <c r="E66" s="162">
        <f t="shared" si="19"/>
        <v>24.810854734489499</v>
      </c>
      <c r="F66" s="162" t="str">
        <f t="shared" si="19"/>
        <v/>
      </c>
      <c r="G66" s="162" t="str">
        <f t="shared" si="19"/>
        <v/>
      </c>
      <c r="H66" s="162" t="str">
        <f t="shared" si="19"/>
        <v/>
      </c>
      <c r="I66" s="162" t="str">
        <f t="shared" si="19"/>
        <v/>
      </c>
      <c r="J66" s="162" t="str">
        <f t="shared" si="19"/>
        <v/>
      </c>
      <c r="K66" s="162" t="str">
        <f t="shared" si="19"/>
        <v/>
      </c>
      <c r="L66" s="95" t="str">
        <f t="shared" si="19"/>
        <v/>
      </c>
      <c r="M66" s="96">
        <f>IFERROR(M27/M$16,"")</f>
        <v>25.317887865372743</v>
      </c>
    </row>
    <row r="67" spans="1:13" x14ac:dyDescent="0.25">
      <c r="A67" s="62" t="s">
        <v>16</v>
      </c>
      <c r="B67" s="162">
        <f t="shared" ref="B67:K67" si="20">IFERROR(ROUND(B28/B$54,4),"")</f>
        <v>0</v>
      </c>
      <c r="C67" s="162">
        <f t="shared" si="20"/>
        <v>0</v>
      </c>
      <c r="D67" s="162">
        <f t="shared" si="20"/>
        <v>0</v>
      </c>
      <c r="E67" s="162">
        <f t="shared" si="20"/>
        <v>0</v>
      </c>
      <c r="F67" s="162" t="str">
        <f t="shared" si="20"/>
        <v/>
      </c>
      <c r="G67" s="162" t="str">
        <f t="shared" si="20"/>
        <v/>
      </c>
      <c r="H67" s="162" t="str">
        <f t="shared" si="20"/>
        <v/>
      </c>
      <c r="I67" s="162" t="str">
        <f t="shared" si="20"/>
        <v/>
      </c>
      <c r="J67" s="162" t="str">
        <f t="shared" si="20"/>
        <v/>
      </c>
      <c r="K67" s="162" t="str">
        <f t="shared" si="20"/>
        <v/>
      </c>
      <c r="L67" s="95"/>
      <c r="M67" s="96">
        <f t="shared" si="10"/>
        <v>0</v>
      </c>
    </row>
    <row r="68" spans="1:13" ht="15.75" thickBot="1" x14ac:dyDescent="0.3">
      <c r="A68" s="62" t="s">
        <v>46</v>
      </c>
      <c r="B68" s="162">
        <f t="shared" ref="B68:K68" si="21">IFERROR(ROUND(B29/B$54,4),"")</f>
        <v>0</v>
      </c>
      <c r="C68" s="162">
        <f t="shared" si="21"/>
        <v>0</v>
      </c>
      <c r="D68" s="162">
        <f t="shared" si="21"/>
        <v>0</v>
      </c>
      <c r="E68" s="162">
        <f t="shared" si="21"/>
        <v>0</v>
      </c>
      <c r="F68" s="162" t="str">
        <f t="shared" si="21"/>
        <v/>
      </c>
      <c r="G68" s="162" t="str">
        <f t="shared" si="21"/>
        <v/>
      </c>
      <c r="H68" s="162" t="str">
        <f t="shared" si="21"/>
        <v/>
      </c>
      <c r="I68" s="162" t="str">
        <f t="shared" si="21"/>
        <v/>
      </c>
      <c r="J68" s="162" t="str">
        <f t="shared" si="21"/>
        <v/>
      </c>
      <c r="K68" s="162" t="str">
        <f t="shared" si="21"/>
        <v/>
      </c>
      <c r="L68" s="95"/>
      <c r="M68" s="96">
        <f t="shared" si="10"/>
        <v>0</v>
      </c>
    </row>
    <row r="69" spans="1:13" ht="18.75" x14ac:dyDescent="0.3">
      <c r="A69" s="225" t="s">
        <v>111</v>
      </c>
      <c r="B69" s="226"/>
      <c r="C69" s="226"/>
      <c r="D69" s="226"/>
      <c r="E69" s="226"/>
      <c r="F69" s="226"/>
      <c r="G69" s="226"/>
      <c r="H69" s="226"/>
      <c r="I69" s="226"/>
      <c r="J69" s="226"/>
      <c r="K69" s="226"/>
      <c r="L69" s="226"/>
      <c r="M69" s="227"/>
    </row>
    <row r="70" spans="1:13" x14ac:dyDescent="0.25">
      <c r="A70" s="54" t="s">
        <v>20</v>
      </c>
      <c r="B70" s="42" t="s">
        <v>19</v>
      </c>
      <c r="C70" s="42"/>
      <c r="D70" s="42"/>
      <c r="E70" s="42"/>
      <c r="F70" s="42"/>
      <c r="G70" s="42"/>
      <c r="H70" s="42"/>
      <c r="I70" s="42"/>
      <c r="J70" s="42"/>
      <c r="K70" s="42"/>
      <c r="L70" s="42"/>
      <c r="M70" s="45"/>
    </row>
    <row r="71" spans="1:13" x14ac:dyDescent="0.25">
      <c r="A71" s="54" t="s">
        <v>22</v>
      </c>
      <c r="B71" s="42" t="s">
        <v>21</v>
      </c>
      <c r="C71" s="42"/>
      <c r="D71" s="167" t="s">
        <v>121</v>
      </c>
      <c r="E71" s="167"/>
      <c r="F71" s="42"/>
      <c r="G71" s="42"/>
      <c r="H71" s="42"/>
      <c r="I71" s="42"/>
      <c r="J71" s="42"/>
      <c r="K71" s="42"/>
      <c r="L71" s="42"/>
      <c r="M71" s="45"/>
    </row>
    <row r="72" spans="1:13" ht="30" x14ac:dyDescent="0.25">
      <c r="A72" s="66" t="s">
        <v>35</v>
      </c>
      <c r="B72" s="55"/>
      <c r="C72" s="55"/>
      <c r="D72" s="55"/>
      <c r="E72" s="55"/>
      <c r="F72" s="55"/>
      <c r="G72" s="55"/>
      <c r="H72" s="55"/>
      <c r="I72" s="55"/>
      <c r="J72" s="55"/>
      <c r="K72" s="55"/>
      <c r="L72" s="55"/>
      <c r="M72" s="58" t="s">
        <v>9</v>
      </c>
    </row>
    <row r="73" spans="1:13" x14ac:dyDescent="0.25">
      <c r="A73" s="59" t="s">
        <v>23</v>
      </c>
      <c r="B73" s="60"/>
      <c r="C73" s="60"/>
      <c r="D73" s="60"/>
      <c r="E73" s="60"/>
      <c r="F73" s="60"/>
      <c r="G73" s="60"/>
      <c r="H73" s="60"/>
      <c r="I73" s="60"/>
      <c r="J73" s="60"/>
      <c r="K73" s="60"/>
      <c r="L73" s="61"/>
      <c r="M73" s="92">
        <f>SUM(B73:K73)</f>
        <v>0</v>
      </c>
    </row>
    <row r="74" spans="1:13" x14ac:dyDescent="0.25">
      <c r="A74" s="62" t="s">
        <v>25</v>
      </c>
      <c r="B74" s="64"/>
      <c r="C74" s="64"/>
      <c r="D74" s="64"/>
      <c r="E74" s="64"/>
      <c r="F74" s="64"/>
      <c r="G74" s="64"/>
      <c r="H74" s="64"/>
      <c r="I74" s="64"/>
      <c r="J74" s="64"/>
      <c r="K74" s="64"/>
      <c r="L74" s="64"/>
      <c r="M74" s="93">
        <f t="shared" ref="M74:M78" si="22">SUM(B74:K74)</f>
        <v>0</v>
      </c>
    </row>
    <row r="75" spans="1:13" x14ac:dyDescent="0.25">
      <c r="A75" s="62" t="s">
        <v>26</v>
      </c>
      <c r="B75" s="64"/>
      <c r="C75" s="64"/>
      <c r="D75" s="64"/>
      <c r="E75" s="64"/>
      <c r="F75" s="64"/>
      <c r="G75" s="64"/>
      <c r="H75" s="64"/>
      <c r="I75" s="64"/>
      <c r="J75" s="64"/>
      <c r="K75" s="64"/>
      <c r="L75" s="64"/>
      <c r="M75" s="93">
        <f t="shared" si="22"/>
        <v>0</v>
      </c>
    </row>
    <row r="76" spans="1:13" x14ac:dyDescent="0.25">
      <c r="A76" s="62" t="s">
        <v>27</v>
      </c>
      <c r="B76" s="64"/>
      <c r="C76" s="64"/>
      <c r="D76" s="64"/>
      <c r="E76" s="64"/>
      <c r="F76" s="64"/>
      <c r="G76" s="64"/>
      <c r="H76" s="64"/>
      <c r="I76" s="64"/>
      <c r="J76" s="64"/>
      <c r="K76" s="64"/>
      <c r="L76" s="64"/>
      <c r="M76" s="93">
        <f t="shared" si="22"/>
        <v>0</v>
      </c>
    </row>
    <row r="77" spans="1:13" x14ac:dyDescent="0.25">
      <c r="A77" s="62" t="s">
        <v>28</v>
      </c>
      <c r="B77" s="64"/>
      <c r="C77" s="64"/>
      <c r="D77" s="64"/>
      <c r="E77" s="64"/>
      <c r="F77" s="64"/>
      <c r="G77" s="64"/>
      <c r="H77" s="64"/>
      <c r="I77" s="64"/>
      <c r="J77" s="64"/>
      <c r="K77" s="64"/>
      <c r="L77" s="64"/>
      <c r="M77" s="93">
        <f t="shared" si="22"/>
        <v>0</v>
      </c>
    </row>
    <row r="78" spans="1:13" ht="15.75" thickBot="1" x14ac:dyDescent="0.3">
      <c r="A78" s="63" t="s">
        <v>29</v>
      </c>
      <c r="B78" s="65"/>
      <c r="C78" s="65"/>
      <c r="D78" s="65"/>
      <c r="E78" s="65"/>
      <c r="F78" s="65"/>
      <c r="G78" s="65"/>
      <c r="H78" s="65"/>
      <c r="I78" s="65"/>
      <c r="J78" s="65"/>
      <c r="K78" s="65"/>
      <c r="L78" s="65"/>
      <c r="M78" s="94">
        <f t="shared" si="22"/>
        <v>0</v>
      </c>
    </row>
  </sheetData>
  <mergeCells count="7">
    <mergeCell ref="A69:M69"/>
    <mergeCell ref="B4:M4"/>
    <mergeCell ref="A1:M3"/>
    <mergeCell ref="A30:M30"/>
    <mergeCell ref="A49:C49"/>
    <mergeCell ref="A50:M50"/>
    <mergeCell ref="A11:M11"/>
  </mergeCells>
  <conditionalFormatting sqref="B5:B10">
    <cfRule type="expression" dxfId="81" priority="113">
      <formula>$C5=""</formula>
    </cfRule>
  </conditionalFormatting>
  <conditionalFormatting sqref="C5:C10">
    <cfRule type="expression" dxfId="80" priority="112">
      <formula>$C5=""</formula>
    </cfRule>
  </conditionalFormatting>
  <conditionalFormatting sqref="D5:D10">
    <cfRule type="expression" dxfId="79" priority="111">
      <formula>$C5=""</formula>
    </cfRule>
  </conditionalFormatting>
  <conditionalFormatting sqref="B54 F55:K55">
    <cfRule type="containsBlanks" dxfId="78" priority="108">
      <formula>LEN(TRIM(B54))=0</formula>
    </cfRule>
    <cfRule type="cellIs" dxfId="77" priority="110" operator="notEqual">
      <formula>B34</formula>
    </cfRule>
  </conditionalFormatting>
  <conditionalFormatting sqref="F56:K59 B60:K68">
    <cfRule type="containsBlanks" dxfId="76" priority="107">
      <formula>LEN(TRIM(B56))=0</formula>
    </cfRule>
  </conditionalFormatting>
  <conditionalFormatting sqref="B68">
    <cfRule type="containsBlanks" dxfId="75" priority="105">
      <formula>LEN(TRIM(B68))=0</formula>
    </cfRule>
  </conditionalFormatting>
  <conditionalFormatting sqref="F68:L68">
    <cfRule type="cellIs" dxfId="74" priority="104" operator="notEqual">
      <formula>F48</formula>
    </cfRule>
  </conditionalFormatting>
  <conditionalFormatting sqref="C68:L68">
    <cfRule type="containsBlanks" dxfId="73" priority="103">
      <formula>LEN(TRIM(C68))=0</formula>
    </cfRule>
  </conditionalFormatting>
  <conditionalFormatting sqref="F56:M56 F57:L59 C60:L67">
    <cfRule type="containsBlanks" dxfId="72" priority="101">
      <formula>LEN(TRIM(C56))=0</formula>
    </cfRule>
  </conditionalFormatting>
  <conditionalFormatting sqref="C54:M54">
    <cfRule type="containsBlanks" dxfId="71" priority="99">
      <formula>LEN(TRIM(C54))=0</formula>
    </cfRule>
    <cfRule type="cellIs" dxfId="70" priority="100" operator="notEqual">
      <formula>C34</formula>
    </cfRule>
  </conditionalFormatting>
  <conditionalFormatting sqref="L55:M55">
    <cfRule type="containsBlanks" dxfId="69" priority="93">
      <formula>LEN(TRIM(L55))=0</formula>
    </cfRule>
    <cfRule type="cellIs" dxfId="68" priority="94" operator="notEqual">
      <formula>L35</formula>
    </cfRule>
  </conditionalFormatting>
  <conditionalFormatting sqref="F59:L59">
    <cfRule type="cellIs" dxfId="67" priority="494" operator="notEqual">
      <formula>#REF!</formula>
    </cfRule>
  </conditionalFormatting>
  <conditionalFormatting sqref="M57:M68">
    <cfRule type="containsBlanks" dxfId="66" priority="89">
      <formula>LEN(TRIM(M57))=0</formula>
    </cfRule>
  </conditionalFormatting>
  <conditionalFormatting sqref="M57:M68">
    <cfRule type="cellIs" dxfId="65" priority="90" operator="notEqual">
      <formula>M37</formula>
    </cfRule>
  </conditionalFormatting>
  <conditionalFormatting sqref="F60">
    <cfRule type="expression" dxfId="64" priority="82">
      <formula>F40&lt;&gt;F60</formula>
    </cfRule>
  </conditionalFormatting>
  <conditionalFormatting sqref="G60">
    <cfRule type="expression" dxfId="63" priority="81">
      <formula>G40&lt;&gt;G60</formula>
    </cfRule>
  </conditionalFormatting>
  <conditionalFormatting sqref="H60">
    <cfRule type="expression" dxfId="62" priority="80">
      <formula>H40&lt;&gt;H60</formula>
    </cfRule>
  </conditionalFormatting>
  <conditionalFormatting sqref="I60">
    <cfRule type="expression" dxfId="61" priority="79">
      <formula>I40&lt;&gt;I60</formula>
    </cfRule>
  </conditionalFormatting>
  <conditionalFormatting sqref="J60">
    <cfRule type="expression" dxfId="60" priority="78">
      <formula>J40&lt;&gt;J60</formula>
    </cfRule>
  </conditionalFormatting>
  <conditionalFormatting sqref="K60">
    <cfRule type="expression" dxfId="59" priority="77">
      <formula>K40&lt;&gt;K60</formula>
    </cfRule>
  </conditionalFormatting>
  <conditionalFormatting sqref="F61">
    <cfRule type="expression" dxfId="58" priority="73">
      <formula>F41&lt;&gt;F61</formula>
    </cfRule>
  </conditionalFormatting>
  <conditionalFormatting sqref="G61">
    <cfRule type="expression" dxfId="57" priority="72">
      <formula>G41&lt;&gt;G61</formula>
    </cfRule>
  </conditionalFormatting>
  <conditionalFormatting sqref="H61">
    <cfRule type="expression" dxfId="56" priority="71">
      <formula>H41&lt;&gt;H61</formula>
    </cfRule>
  </conditionalFormatting>
  <conditionalFormatting sqref="I61">
    <cfRule type="expression" dxfId="55" priority="70">
      <formula>I41&lt;&gt;I61</formula>
    </cfRule>
  </conditionalFormatting>
  <conditionalFormatting sqref="J61">
    <cfRule type="expression" dxfId="54" priority="69">
      <formula>J41&lt;&gt;J61</formula>
    </cfRule>
  </conditionalFormatting>
  <conditionalFormatting sqref="K61">
    <cfRule type="expression" dxfId="53" priority="68">
      <formula>K41&lt;&gt;K61</formula>
    </cfRule>
  </conditionalFormatting>
  <conditionalFormatting sqref="F62">
    <cfRule type="expression" dxfId="52" priority="64">
      <formula>F42&lt;&gt;F62</formula>
    </cfRule>
  </conditionalFormatting>
  <conditionalFormatting sqref="G62">
    <cfRule type="expression" dxfId="51" priority="63">
      <formula>G42&lt;&gt;G62</formula>
    </cfRule>
  </conditionalFormatting>
  <conditionalFormatting sqref="H62">
    <cfRule type="expression" dxfId="50" priority="62">
      <formula>H42&lt;&gt;H62</formula>
    </cfRule>
  </conditionalFormatting>
  <conditionalFormatting sqref="I62">
    <cfRule type="expression" dxfId="49" priority="61">
      <formula>I42&lt;&gt;I62</formula>
    </cfRule>
  </conditionalFormatting>
  <conditionalFormatting sqref="J62">
    <cfRule type="expression" dxfId="48" priority="60">
      <formula>J42&lt;&gt;J62</formula>
    </cfRule>
  </conditionalFormatting>
  <conditionalFormatting sqref="K62">
    <cfRule type="expression" dxfId="47" priority="59">
      <formula>K42&lt;&gt;K62</formula>
    </cfRule>
  </conditionalFormatting>
  <conditionalFormatting sqref="F63">
    <cfRule type="expression" dxfId="46" priority="55">
      <formula>F43&lt;&gt;F63</formula>
    </cfRule>
  </conditionalFormatting>
  <conditionalFormatting sqref="G63">
    <cfRule type="expression" dxfId="45" priority="54">
      <formula>G43&lt;&gt;G63</formula>
    </cfRule>
  </conditionalFormatting>
  <conditionalFormatting sqref="H63">
    <cfRule type="expression" dxfId="44" priority="53">
      <formula>H43&lt;&gt;H63</formula>
    </cfRule>
  </conditionalFormatting>
  <conditionalFormatting sqref="I63">
    <cfRule type="expression" dxfId="43" priority="52">
      <formula>I43&lt;&gt;I63</formula>
    </cfRule>
  </conditionalFormatting>
  <conditionalFormatting sqref="J63">
    <cfRule type="expression" dxfId="42" priority="51">
      <formula>J43&lt;&gt;J63</formula>
    </cfRule>
  </conditionalFormatting>
  <conditionalFormatting sqref="K63">
    <cfRule type="expression" dxfId="41" priority="50">
      <formula>K43&lt;&gt;K63</formula>
    </cfRule>
  </conditionalFormatting>
  <conditionalFormatting sqref="F64">
    <cfRule type="expression" dxfId="40" priority="46">
      <formula>F44&lt;&gt;F64</formula>
    </cfRule>
  </conditionalFormatting>
  <conditionalFormatting sqref="G64">
    <cfRule type="expression" dxfId="39" priority="45">
      <formula>G44&lt;&gt;G64</formula>
    </cfRule>
  </conditionalFormatting>
  <conditionalFormatting sqref="H64">
    <cfRule type="expression" dxfId="38" priority="44">
      <formula>H44&lt;&gt;H64</formula>
    </cfRule>
  </conditionalFormatting>
  <conditionalFormatting sqref="I64">
    <cfRule type="expression" dxfId="37" priority="43">
      <formula>I44&lt;&gt;I64</formula>
    </cfRule>
  </conditionalFormatting>
  <conditionalFormatting sqref="J64">
    <cfRule type="expression" dxfId="36" priority="42">
      <formula>J44&lt;&gt;J64</formula>
    </cfRule>
  </conditionalFormatting>
  <conditionalFormatting sqref="K64">
    <cfRule type="expression" dxfId="35" priority="41">
      <formula>K44&lt;&gt;K64</formula>
    </cfRule>
  </conditionalFormatting>
  <conditionalFormatting sqref="F65">
    <cfRule type="expression" dxfId="34" priority="37">
      <formula>F45&lt;&gt;F65</formula>
    </cfRule>
  </conditionalFormatting>
  <conditionalFormatting sqref="G65">
    <cfRule type="expression" dxfId="33" priority="36">
      <formula>G45&lt;&gt;G65</formula>
    </cfRule>
  </conditionalFormatting>
  <conditionalFormatting sqref="H65">
    <cfRule type="expression" dxfId="32" priority="35">
      <formula>H45&lt;&gt;H65</formula>
    </cfRule>
  </conditionalFormatting>
  <conditionalFormatting sqref="I65">
    <cfRule type="expression" dxfId="31" priority="34">
      <formula>I45&lt;&gt;I65</formula>
    </cfRule>
  </conditionalFormatting>
  <conditionalFormatting sqref="J65">
    <cfRule type="expression" dxfId="30" priority="33">
      <formula>J45&lt;&gt;J65</formula>
    </cfRule>
  </conditionalFormatting>
  <conditionalFormatting sqref="K65">
    <cfRule type="expression" dxfId="29" priority="32">
      <formula>K45&lt;&gt;K65</formula>
    </cfRule>
  </conditionalFormatting>
  <conditionalFormatting sqref="F66">
    <cfRule type="expression" dxfId="28" priority="28">
      <formula>F46&lt;&gt;F66</formula>
    </cfRule>
  </conditionalFormatting>
  <conditionalFormatting sqref="G66">
    <cfRule type="expression" dxfId="27" priority="27">
      <formula>G46&lt;&gt;G66</formula>
    </cfRule>
  </conditionalFormatting>
  <conditionalFormatting sqref="H66">
    <cfRule type="expression" dxfId="26" priority="26">
      <formula>H46&lt;&gt;H66</formula>
    </cfRule>
  </conditionalFormatting>
  <conditionalFormatting sqref="I66">
    <cfRule type="expression" dxfId="25" priority="25">
      <formula>I46&lt;&gt;I66</formula>
    </cfRule>
  </conditionalFormatting>
  <conditionalFormatting sqref="J66">
    <cfRule type="expression" dxfId="24" priority="24">
      <formula>J46&lt;&gt;J66</formula>
    </cfRule>
  </conditionalFormatting>
  <conditionalFormatting sqref="K66">
    <cfRule type="expression" dxfId="23" priority="23">
      <formula>K46&lt;&gt;K66</formula>
    </cfRule>
  </conditionalFormatting>
  <conditionalFormatting sqref="F67">
    <cfRule type="expression" dxfId="22" priority="19">
      <formula>F47&lt;&gt;F67</formula>
    </cfRule>
  </conditionalFormatting>
  <conditionalFormatting sqref="G67">
    <cfRule type="expression" dxfId="21" priority="18">
      <formula>G47&lt;&gt;G67</formula>
    </cfRule>
  </conditionalFormatting>
  <conditionalFormatting sqref="H67">
    <cfRule type="expression" dxfId="20" priority="17">
      <formula>H47&lt;&gt;H67</formula>
    </cfRule>
  </conditionalFormatting>
  <conditionalFormatting sqref="I67">
    <cfRule type="expression" dxfId="19" priority="16">
      <formula>I47&lt;&gt;I67</formula>
    </cfRule>
  </conditionalFormatting>
  <conditionalFormatting sqref="J67">
    <cfRule type="expression" dxfId="18" priority="15">
      <formula>J47&lt;&gt;J67</formula>
    </cfRule>
  </conditionalFormatting>
  <conditionalFormatting sqref="K67">
    <cfRule type="expression" dxfId="17" priority="14">
      <formula>K47&lt;&gt;K67</formula>
    </cfRule>
  </conditionalFormatting>
  <conditionalFormatting sqref="C68:K68">
    <cfRule type="containsBlanks" dxfId="16" priority="12">
      <formula>LEN(TRIM(C68))=0</formula>
    </cfRule>
  </conditionalFormatting>
  <conditionalFormatting sqref="F68">
    <cfRule type="expression" dxfId="15" priority="8">
      <formula>F48&lt;&gt;F68</formula>
    </cfRule>
  </conditionalFormatting>
  <conditionalFormatting sqref="G68">
    <cfRule type="expression" dxfId="14" priority="7">
      <formula>G48&lt;&gt;G68</formula>
    </cfRule>
  </conditionalFormatting>
  <conditionalFormatting sqref="H68">
    <cfRule type="expression" dxfId="13" priority="6">
      <formula>H48&lt;&gt;H68</formula>
    </cfRule>
  </conditionalFormatting>
  <conditionalFormatting sqref="I68">
    <cfRule type="expression" dxfId="12" priority="5">
      <formula>I48&lt;&gt;I68</formula>
    </cfRule>
  </conditionalFormatting>
  <conditionalFormatting sqref="J68">
    <cfRule type="expression" dxfId="11" priority="4">
      <formula>J48&lt;&gt;J68</formula>
    </cfRule>
  </conditionalFormatting>
  <conditionalFormatting sqref="K68">
    <cfRule type="expression" dxfId="10" priority="3">
      <formula>K48&lt;&gt;K68</formula>
    </cfRule>
  </conditionalFormatting>
  <conditionalFormatting sqref="B67">
    <cfRule type="containsBlanks" dxfId="9" priority="1">
      <formula>LEN(TRIM(B67))=0</formula>
    </cfRule>
  </conditionalFormatting>
  <conditionalFormatting sqref="B68:E68">
    <cfRule type="cellIs" dxfId="8" priority="495" operator="notEqual">
      <formula>#REF!</formula>
    </cfRule>
  </conditionalFormatting>
  <conditionalFormatting sqref="B55:C59 E55:E59">
    <cfRule type="containsBlanks" dxfId="7" priority="496">
      <formula>LEN(TRIM(B55))=0</formula>
    </cfRule>
    <cfRule type="cellIs" dxfId="6" priority="497" operator="notEqual">
      <formula>B36</formula>
    </cfRule>
  </conditionalFormatting>
  <conditionalFormatting sqref="B60:B67 E60:E67">
    <cfRule type="expression" dxfId="5" priority="502">
      <formula>B41&lt;&gt;B60</formula>
    </cfRule>
  </conditionalFormatting>
  <conditionalFormatting sqref="D68:E68">
    <cfRule type="expression" dxfId="4" priority="521">
      <formula>#REF!&lt;&gt;D68</formula>
    </cfRule>
  </conditionalFormatting>
  <conditionalFormatting sqref="D55:D59">
    <cfRule type="containsBlanks" dxfId="3" priority="524">
      <formula>LEN(TRIM(D55))=0</formula>
    </cfRule>
    <cfRule type="cellIs" dxfId="2" priority="525" operator="notEqual">
      <formula>D37</formula>
    </cfRule>
  </conditionalFormatting>
  <conditionalFormatting sqref="D60:D66">
    <cfRule type="expression" dxfId="1" priority="527">
      <formula>D42&lt;&gt;D60</formula>
    </cfRule>
  </conditionalFormatting>
  <conditionalFormatting sqref="D67">
    <cfRule type="expression" dxfId="0" priority="528">
      <formula>#REF!&lt;&gt;D67</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Technical Summary</vt:lpstr>
      <vt:lpstr>High Level Summary</vt:lpstr>
      <vt:lpstr>FI-High Level Financial Stats</vt:lpstr>
      <vt:lpstr>Trend Allowed Amts by Product</vt:lpstr>
      <vt:lpstr>SI-High Level Financial Stats</vt:lpstr>
      <vt:lpstr>FI Financials0</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Greg Wheeler</cp:lastModifiedBy>
  <cp:lastPrinted>2017-02-03T14:05:41Z</cp:lastPrinted>
  <dcterms:created xsi:type="dcterms:W3CDTF">2017-01-09T21:38:13Z</dcterms:created>
  <dcterms:modified xsi:type="dcterms:W3CDTF">2017-11-20T14:10:42Z</dcterms:modified>
</cp:coreProperties>
</file>