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ttps://chiama.sharepoint.com/sites/PFA-Pricing/Shared Documents/Pricing/Cost Reports - 2023 forward/Adult Foster Care (AFC)/FY24/5. Final Cost Report Documents/"/>
    </mc:Choice>
  </mc:AlternateContent>
  <xr:revisionPtr revIDLastSave="198" documentId="8_{31C09160-521D-48B2-A7A2-DE5BDC34A3C5}" xr6:coauthVersionLast="47" xr6:coauthVersionMax="47" xr10:uidLastSave="{7CFF439F-FD71-4FE5-9587-5A252FBFF2B3}"/>
  <workbookProtection workbookAlgorithmName="SHA-512" workbookHashValue="/DZ+AVPysKJmEJmeMXQyRexYu98XEdyPE3ANHP0iXC+TlTscDxCHXVwrjPK0E0gvOz78Miz3Hk9BZOcbqZ3UVQ==" workbookSaltValue="GPcxixwFB7XVUNVEYcxVdw==" workbookSpinCount="100000" lockStructure="1"/>
  <bookViews>
    <workbookView xWindow="-110" yWindow="-110" windowWidth="19420" windowHeight="10300" tabRatio="918" xr2:uid="{00000000-000D-0000-FFFF-FFFF00000000}"/>
  </bookViews>
  <sheets>
    <sheet name="General Information" sheetId="2" r:id="rId1"/>
    <sheet name="A-Revenue" sheetId="3" r:id="rId2"/>
    <sheet name="A1-Other Revenue" sheetId="4" r:id="rId3"/>
    <sheet name="B-Administrative Expenses" sheetId="5" r:id="rId4"/>
    <sheet name="B1-Other Indirect Staffing" sheetId="6" r:id="rId5"/>
    <sheet name="B2-Occupancy Expenses" sheetId="7" r:id="rId6"/>
    <sheet name="B3-Other Admin Expenses" sheetId="8" r:id="rId7"/>
    <sheet name="B4-Non-Reimbursable Expense" sheetId="9" r:id="rId8"/>
    <sheet name="C-Direct Care Expenses" sheetId="10" r:id="rId9"/>
    <sheet name="C1-Other Direct Staffing" sheetId="12" r:id="rId10"/>
    <sheet name="CA-Caregiver Stipends" sheetId="14" r:id="rId11"/>
    <sheet name="Summary" sheetId="15" r:id="rId12"/>
    <sheet name="Stmt Certification" sheetId="16" r:id="rId13"/>
    <sheet name="AFC Provider List" sheetId="17" r:id="rId14"/>
    <sheet name="RawData AFC" sheetId="21" state="hidden" r:id="rId15"/>
    <sheet name="UpdateData" sheetId="18" state="hidden" r:id="rId16"/>
    <sheet name="Lookup" sheetId="20" state="hidden" r:id="rId17"/>
  </sheets>
  <externalReferences>
    <externalReference r:id="rId18"/>
  </externalReferences>
  <definedNames>
    <definedName name="AFCFilers">'AFC Provider List'!$A$6:$B$102</definedName>
    <definedName name="AFCProviders">'AFC Provider List'!$A$6:$B$71</definedName>
    <definedName name="AFCProviders2" localSheetId="13">'AFC Provider List'!$A$6:$B$69</definedName>
    <definedName name="Basis">'[1]System Data'!$A$103:$A$109</definedName>
    <definedName name="CaregiverAndServiceData">#REF!</definedName>
    <definedName name="cfProviderSelected">'[1]System Data'!$A$13</definedName>
    <definedName name="DefaultMessageWhenUnselectedProviderName">'[1]System Data'!$A$16</definedName>
    <definedName name="DefaultUnselectedProviderName">'[1]System Data'!$A$15</definedName>
    <definedName name="DropDeadDate">Lookup!$E$2</definedName>
    <definedName name="DVSweepTab1">'[1]1. Agency Information'!$C$9:$C$18,'[1]1. Agency Information'!$C$30:$C$34,'[1]1. Agency Information'!#REF!,'[1]1. Agency Information'!#REF!,'[1]1. Agency Information'!$C$38:$C$42,'[1]1. Agency Information'!$C$44:$C$48,'[1]1. Agency Information'!$C$52:$C$56,'[1]1. Agency Information'!$C$58:$C$62,'[1]1. Agency Information'!$C$64:$C$68,'[1]1. Agency Information'!$C$70:$C$74,'[1]1. Agency Information'!$C$76:$C$80,'[1]1. Agency Information'!$C$82:$C$86</definedName>
    <definedName name="DVSweepTab3">'[1]3. Mileage and Transport'!$D$8:$D$12,'[1]3. Mileage and Transport'!$D$15:$D$24,'[1]3. Mileage and Transport'!$D$26,'[1]3. Mileage and Transport'!#REF!,'[1]3. Mileage and Transport'!#REF!</definedName>
    <definedName name="DVSweepTab5">'[1]4. Staffing Information'!$C$9:$E$21,'[1]4. Staffing Information'!$G$9:$J$21,'[1]4. Staffing Information'!$Q$9:$T$21,'[1]4. Staffing Information'!$V$9:$Y$21,'[1]4. Staffing Information'!$B$26:$E$50,'[1]4. Staffing Information'!$G$26:$J$50,'[1]4. Staffing Information'!$Q$26:$T$50,'[1]4. Staffing Information'!$V$26:$Y$50</definedName>
    <definedName name="EndDate">Lookup!$H$2</definedName>
    <definedName name="FacilityList">'[1]System Data'!$A$138:$C$298</definedName>
    <definedName name="FileName">Lookup!$N$2</definedName>
    <definedName name="FiscalYear">'[1]System Data'!$A$11</definedName>
    <definedName name="Footer">Lookup!$K$2</definedName>
    <definedName name="For">Lookup!$I$2</definedName>
    <definedName name="Header">Lookup!$J$2</definedName>
    <definedName name="HoursPerWeek">'[1]3. Mileage and Transport'!#REF!</definedName>
    <definedName name="HSDV01">'[1]System Data'!$A$23</definedName>
    <definedName name="HSDV02">'[1]System Data'!$A$24</definedName>
    <definedName name="HSDV03">'[1]System Data'!$A$25</definedName>
    <definedName name="HSDV04">'[1]System Data'!$A$26</definedName>
    <definedName name="HSDV05">'[1]System Data'!$A$27</definedName>
    <definedName name="HSDV06">'[1]System Data'!$A$28</definedName>
    <definedName name="HSDV07">'[1]System Data'!$A$29</definedName>
    <definedName name="HSDV07_1">'[1]System Data'!$O$29</definedName>
    <definedName name="HSDV07_10">'[1]System Data'!$O$38</definedName>
    <definedName name="HSDV07_11">'[1]System Data'!$O$39</definedName>
    <definedName name="HSDV07_12">'[1]System Data'!$O$40</definedName>
    <definedName name="HSDV07_13">'[1]System Data'!$O$41</definedName>
    <definedName name="HSDV07_14">'[1]System Data'!$O$42</definedName>
    <definedName name="HSDV07_15">'[1]System Data'!$O$43</definedName>
    <definedName name="HSDV07_16">'[1]System Data'!$O$44</definedName>
    <definedName name="HSDV07_17">'[1]System Data'!$O$45</definedName>
    <definedName name="HSDV07_18">'[1]System Data'!$O$46</definedName>
    <definedName name="HSDV07_19">'[1]System Data'!$O$47</definedName>
    <definedName name="HSDV07_2">'[1]System Data'!$O$30</definedName>
    <definedName name="HSDV07_20">'[1]System Data'!$O$48</definedName>
    <definedName name="HSDV07_3">'[1]System Data'!$O$31</definedName>
    <definedName name="HSDV07_4">'[1]System Data'!$O$32</definedName>
    <definedName name="HSDV07_5">'[1]System Data'!$O$33</definedName>
    <definedName name="HSDV07_6">'[1]System Data'!$O$34</definedName>
    <definedName name="HSDV07_7">'[1]System Data'!$O$35</definedName>
    <definedName name="HSDV07_8">'[1]System Data'!$O$36</definedName>
    <definedName name="HSDV07_9">'[1]System Data'!$O$37</definedName>
    <definedName name="HSDV08">'[1]System Data'!$A$30</definedName>
    <definedName name="HSDV10">'[1]System Data'!$A$32</definedName>
    <definedName name="HSDV10_1">'[1]System Data'!$M$32</definedName>
    <definedName name="HSDV10_10">'[1]System Data'!$M$41</definedName>
    <definedName name="HSDV10_11">'[1]System Data'!$M$42</definedName>
    <definedName name="HSDV10_12">'[1]System Data'!$M$43</definedName>
    <definedName name="HSDV10_13">'[1]System Data'!$M$44</definedName>
    <definedName name="HSDV10_16">'[1]System Data'!$M$45</definedName>
    <definedName name="HSDV10_17">'[1]System Data'!$M$46</definedName>
    <definedName name="HSDV10_18">'[1]System Data'!$M$47</definedName>
    <definedName name="HSDV10_19">'[1]System Data'!$M$48</definedName>
    <definedName name="HSDV10_2">'[1]System Data'!$M$33</definedName>
    <definedName name="HSDV10_20">'[1]System Data'!$M$49</definedName>
    <definedName name="HSDV10_21">'[1]System Data'!$M$50</definedName>
    <definedName name="HSDV10_22">'[1]System Data'!$M$51</definedName>
    <definedName name="HSDV10_23">'[1]System Data'!$M$52</definedName>
    <definedName name="HSDV10_24">'[1]System Data'!$M$53</definedName>
    <definedName name="HSDV10_25">'[1]System Data'!$M$54</definedName>
    <definedName name="HSDV10_26">'[1]System Data'!$M$55</definedName>
    <definedName name="HSDV10_27">'[1]System Data'!$M$56</definedName>
    <definedName name="HSDV10_28">'[1]System Data'!$M$57</definedName>
    <definedName name="HSDV10_29">'[1]System Data'!$M$58</definedName>
    <definedName name="HSDV10_3">'[1]System Data'!$M$34</definedName>
    <definedName name="HSDV10_30">'[1]System Data'!$M$59</definedName>
    <definedName name="HSDV10_31">'[1]System Data'!$M$60</definedName>
    <definedName name="HSDV10_32">'[1]System Data'!$M$61</definedName>
    <definedName name="HSDV10_33">'[1]System Data'!$M$62</definedName>
    <definedName name="HSDV10_34">'[1]System Data'!$M$63</definedName>
    <definedName name="HSDV10_35">'[1]System Data'!$M$64</definedName>
    <definedName name="HSDV10_36">'[1]System Data'!$M$65</definedName>
    <definedName name="HSDV10_37">'[1]System Data'!$M$66</definedName>
    <definedName name="HSDV10_38">'[1]System Data'!$M$67</definedName>
    <definedName name="HSDV10_39">'[1]System Data'!$M$68</definedName>
    <definedName name="HSDV10_4">'[1]System Data'!$M$35</definedName>
    <definedName name="HSDV10_40">'[1]System Data'!$M$69</definedName>
    <definedName name="HSDV10_5">'[1]System Data'!$M$36</definedName>
    <definedName name="HSDV10_6">'[1]System Data'!$M$37</definedName>
    <definedName name="HSDV10_7">'[1]System Data'!$M$38</definedName>
    <definedName name="HSDV10_8">'[1]System Data'!$M$39</definedName>
    <definedName name="HSDV10_9">'[1]System Data'!$M$40</definedName>
    <definedName name="HSDV11">'[1]System Data'!$A$33</definedName>
    <definedName name="HSDV11_1">'[1]System Data'!$K$33</definedName>
    <definedName name="HSDV11_10">'[1]System Data'!$K$42</definedName>
    <definedName name="HSDV11_11">'[1]System Data'!$K$43</definedName>
    <definedName name="HSDV11_12">'[1]System Data'!$K$44</definedName>
    <definedName name="HSDV11_13">'[1]System Data'!$K$45</definedName>
    <definedName name="HSDV11_14">'[1]System Data'!#REF!</definedName>
    <definedName name="HSDV11_16">'[1]System Data'!$K$46</definedName>
    <definedName name="HSDV11_17">'[1]System Data'!$K$47</definedName>
    <definedName name="HSDV11_18">'[1]System Data'!$K$48</definedName>
    <definedName name="HSDV11_19">'[1]System Data'!$K$49</definedName>
    <definedName name="HSDV11_2">'[1]System Data'!$K$34</definedName>
    <definedName name="HSDV11_20">'[1]System Data'!$K$50</definedName>
    <definedName name="HSDV11_21">'[1]System Data'!$K$51</definedName>
    <definedName name="HSDV11_22">'[1]System Data'!$K$52</definedName>
    <definedName name="HSDV11_23">'[1]System Data'!$K$53</definedName>
    <definedName name="HSDV11_24">'[1]System Data'!$K$54</definedName>
    <definedName name="HSDV11_25">'[1]System Data'!$K$55</definedName>
    <definedName name="HSDV11_26">'[1]System Data'!$K$56</definedName>
    <definedName name="HSDV11_27">'[1]System Data'!$K$57</definedName>
    <definedName name="HSDV11_28">'[1]System Data'!$K$58</definedName>
    <definedName name="HSDV11_29">'[1]System Data'!$K$59</definedName>
    <definedName name="HSDV11_3">'[1]System Data'!$K$35</definedName>
    <definedName name="HSDV11_30">'[1]System Data'!$K$60</definedName>
    <definedName name="HSDV11_31">'[1]System Data'!$K$61</definedName>
    <definedName name="HSDV11_32">'[1]System Data'!$K$62</definedName>
    <definedName name="HSDV11_33">'[1]System Data'!$K$63</definedName>
    <definedName name="HSDV11_34">'[1]System Data'!$K$64</definedName>
    <definedName name="HSDV11_35">'[1]System Data'!$K$65</definedName>
    <definedName name="HSDV11_36">'[1]System Data'!$K$66</definedName>
    <definedName name="HSDV11_37">'[1]System Data'!$K$67</definedName>
    <definedName name="HSDV11_38">'[1]System Data'!$K$68</definedName>
    <definedName name="HSDV11_39">'[1]System Data'!$K$69</definedName>
    <definedName name="HSDV11_4">'[1]System Data'!$K$36</definedName>
    <definedName name="HSDV11_40">'[1]System Data'!$K$70</definedName>
    <definedName name="HSDV11_5">'[1]System Data'!$K$37</definedName>
    <definedName name="HSDV11_6">'[1]System Data'!$K$38</definedName>
    <definedName name="HSDV11_7">'[1]System Data'!$K$39</definedName>
    <definedName name="HSDV11_8">'[1]System Data'!$K$40</definedName>
    <definedName name="HSDV11_9">'[1]System Data'!$K$41</definedName>
    <definedName name="HSDV12">'[1]System Data'!$A$34</definedName>
    <definedName name="HSDV13">'[1]System Data'!$A$35</definedName>
    <definedName name="HSDV13_1">'[1]System Data'!$I$35</definedName>
    <definedName name="HSDV13_10">'[1]System Data'!$I$44</definedName>
    <definedName name="HSDV13_11">'[1]System Data'!$I$45</definedName>
    <definedName name="HSDV13_12">'[1]System Data'!$I$46</definedName>
    <definedName name="HSDV13_13">'[1]System Data'!$I$47</definedName>
    <definedName name="HSDV13_16">'[1]System Data'!$I$48</definedName>
    <definedName name="HSDV13_17">'[1]System Data'!$I$49</definedName>
    <definedName name="HSDV13_18">'[1]System Data'!$I$50</definedName>
    <definedName name="HSDV13_19">'[1]System Data'!$I$51</definedName>
    <definedName name="HSDV13_2">'[1]System Data'!$I$36</definedName>
    <definedName name="HSDV13_20">'[1]System Data'!$I$52</definedName>
    <definedName name="HSDV13_21">'[1]System Data'!$I$53</definedName>
    <definedName name="HSDV13_22">'[1]System Data'!$I$54</definedName>
    <definedName name="HSDV13_23">'[1]System Data'!$I$55</definedName>
    <definedName name="HSDV13_24">'[1]System Data'!$I$56</definedName>
    <definedName name="HSDV13_25">'[1]System Data'!$I$57</definedName>
    <definedName name="HSDV13_26">'[1]System Data'!$I$58</definedName>
    <definedName name="HSDV13_27">'[1]System Data'!$I$59</definedName>
    <definedName name="HSDV13_28">'[1]System Data'!$I$60</definedName>
    <definedName name="HSDV13_29">'[1]System Data'!$I$61</definedName>
    <definedName name="HSDV13_3">'[1]System Data'!$I$37</definedName>
    <definedName name="HSDV13_30">'[1]System Data'!$I$62</definedName>
    <definedName name="HSDV13_31">'[1]System Data'!$I$63</definedName>
    <definedName name="HSDV13_32">'[1]System Data'!$I$64</definedName>
    <definedName name="HSDV13_33">'[1]System Data'!$I$65</definedName>
    <definedName name="HSDV13_34">'[1]System Data'!$I$66</definedName>
    <definedName name="HSDV13_35">'[1]System Data'!$I$67</definedName>
    <definedName name="HSDV13_36">'[1]System Data'!$I$68</definedName>
    <definedName name="HSDV13_37">'[1]System Data'!$I$69</definedName>
    <definedName name="HSDV13_38">'[1]System Data'!$I$70</definedName>
    <definedName name="HSDV13_39">'[1]System Data'!$I$71</definedName>
    <definedName name="HSDV13_4">'[1]System Data'!$I$38</definedName>
    <definedName name="HSDV13_40">'[1]System Data'!$I$72</definedName>
    <definedName name="HSDV13_5">'[1]System Data'!$I$39</definedName>
    <definedName name="HSDV13_6">'[1]System Data'!$I$40</definedName>
    <definedName name="HSDV13_7">'[1]System Data'!$I$41</definedName>
    <definedName name="HSDV13_8">'[1]System Data'!$I$42</definedName>
    <definedName name="HSDV13_9">'[1]System Data'!$I$43</definedName>
    <definedName name="HSDV14">'[1]System Data'!$A$36</definedName>
    <definedName name="HSDV14_1">'[1]System Data'!$G$36</definedName>
    <definedName name="HSDV14_10">'[1]System Data'!$G$45</definedName>
    <definedName name="HSDV14_11">'[1]System Data'!$G$46</definedName>
    <definedName name="HSDV14_12">'[1]System Data'!$G$47</definedName>
    <definedName name="HSDV14_13">'[1]System Data'!$G$48</definedName>
    <definedName name="HSDV14_16">'[1]System Data'!$G$49</definedName>
    <definedName name="HSDV14_17">'[1]System Data'!$G$50</definedName>
    <definedName name="HSDV14_18">'[1]System Data'!$G$51</definedName>
    <definedName name="HSDV14_19">'[1]System Data'!$G$52</definedName>
    <definedName name="HSDV14_2">'[1]System Data'!$G$37</definedName>
    <definedName name="HSDV14_20">'[1]System Data'!$G$53</definedName>
    <definedName name="HSDV14_21">'[1]System Data'!$G$54</definedName>
    <definedName name="HSDV14_22">'[1]System Data'!$G$55</definedName>
    <definedName name="HSDV14_23">'[1]System Data'!$G$56</definedName>
    <definedName name="HSDV14_24">'[1]System Data'!$G$57</definedName>
    <definedName name="HSDV14_25">'[1]System Data'!$G$58</definedName>
    <definedName name="HSDV14_26">'[1]System Data'!$G$59</definedName>
    <definedName name="HSDV14_27">'[1]System Data'!$G$60</definedName>
    <definedName name="HSDV14_28">'[1]System Data'!$G$61</definedName>
    <definedName name="HSDV14_29">'[1]System Data'!$G$62</definedName>
    <definedName name="HSDV14_3">'[1]System Data'!$G$38</definedName>
    <definedName name="HSDV14_30">'[1]System Data'!$G$63</definedName>
    <definedName name="HSDV14_31">'[1]System Data'!$G$64</definedName>
    <definedName name="HSDV14_32">'[1]System Data'!$G$65</definedName>
    <definedName name="HSDV14_33">'[1]System Data'!$G$66</definedName>
    <definedName name="HSDV14_34">'[1]System Data'!$G$67</definedName>
    <definedName name="HSDV14_35">'[1]System Data'!$G$68</definedName>
    <definedName name="HSDV14_36">'[1]System Data'!$G$69</definedName>
    <definedName name="HSDV14_37">'[1]System Data'!$G$70</definedName>
    <definedName name="HSDV14_38">'[1]System Data'!$G$71</definedName>
    <definedName name="HSDV14_39">'[1]System Data'!$G$72</definedName>
    <definedName name="HSDV14_4">'[1]System Data'!$G$39</definedName>
    <definedName name="HSDV14_40">'[1]System Data'!$G$73</definedName>
    <definedName name="HSDV14_5">'[1]System Data'!$G$40</definedName>
    <definedName name="HSDV14_6">'[1]System Data'!$G$41</definedName>
    <definedName name="HSDV14_7">'[1]System Data'!$G$42</definedName>
    <definedName name="HSDV14_8">'[1]System Data'!$G$43</definedName>
    <definedName name="HSDV14_9">'[1]System Data'!$G$44</definedName>
    <definedName name="HSDV15">'[1]System Data'!$A$37</definedName>
    <definedName name="HSDV15_1">'[1]System Data'!$E$37</definedName>
    <definedName name="HSDV15_10">'[1]System Data'!$E$46</definedName>
    <definedName name="HSDV15_11">'[1]System Data'!$E$47</definedName>
    <definedName name="HSDV15_12">'[1]System Data'!$E$48</definedName>
    <definedName name="HSDV15_13">'[1]System Data'!$E$49</definedName>
    <definedName name="HSDV15_14">'[1]System Data'!#REF!</definedName>
    <definedName name="HSDV15_16">'[1]System Data'!$E$50</definedName>
    <definedName name="HSDV15_17">'[1]System Data'!$E$51</definedName>
    <definedName name="HSDV15_18">'[1]System Data'!$E$52</definedName>
    <definedName name="HSDV15_19">'[1]System Data'!$E$53</definedName>
    <definedName name="HSDV15_2">'[1]System Data'!$E$38</definedName>
    <definedName name="HSDV15_20">'[1]System Data'!$E$54</definedName>
    <definedName name="HSDV15_21">'[1]System Data'!$E$55</definedName>
    <definedName name="HSDV15_22">'[1]System Data'!$E$56</definedName>
    <definedName name="HSDV15_23">'[1]System Data'!$E$57</definedName>
    <definedName name="HSDV15_24">'[1]System Data'!$E$58</definedName>
    <definedName name="HSDV15_25">'[1]System Data'!$E$59</definedName>
    <definedName name="HSDV15_26">'[1]System Data'!$E$60</definedName>
    <definedName name="HSDV15_27">'[1]System Data'!$E$61</definedName>
    <definedName name="HSDV15_28">'[1]System Data'!$E$62</definedName>
    <definedName name="HSDV15_29">'[1]System Data'!$E$63</definedName>
    <definedName name="HSDV15_3">'[1]System Data'!$E$39</definedName>
    <definedName name="HSDV15_30">'[1]System Data'!$E$64</definedName>
    <definedName name="HSDV15_31">'[1]System Data'!$E$65</definedName>
    <definedName name="HSDV15_32">'[1]System Data'!$E$66</definedName>
    <definedName name="HSDV15_33">'[1]System Data'!$E$67</definedName>
    <definedName name="HSDV15_34">'[1]System Data'!$E$68</definedName>
    <definedName name="HSDV15_35">'[1]System Data'!$E$69</definedName>
    <definedName name="HSDV15_36">'[1]System Data'!$E$70</definedName>
    <definedName name="HSDV15_37">'[1]System Data'!$E$71</definedName>
    <definedName name="HSDV15_38">'[1]System Data'!$E$72</definedName>
    <definedName name="HSDV15_39">'[1]System Data'!$E$73</definedName>
    <definedName name="HSDV15_4">'[1]System Data'!$E$40</definedName>
    <definedName name="HSDV15_40">'[1]System Data'!$E$74</definedName>
    <definedName name="HSDV15_5">'[1]System Data'!$E$41</definedName>
    <definedName name="HSDV15_6">'[1]System Data'!$E$42</definedName>
    <definedName name="HSDV15_7">'[1]System Data'!$E$43</definedName>
    <definedName name="HSDV15_8">'[1]System Data'!$E$44</definedName>
    <definedName name="HSDV15_9">'[1]System Data'!$E$45</definedName>
    <definedName name="HSDV16">'[1]System Data'!$A$38</definedName>
    <definedName name="HSDV16_1">'[1]System Data'!$C$38</definedName>
    <definedName name="HSDV16_10">'[1]System Data'!$C$47</definedName>
    <definedName name="HSDV16_11">'[1]System Data'!$C$48</definedName>
    <definedName name="HSDV16_12">'[1]System Data'!$C$49</definedName>
    <definedName name="HSDV16_13">'[1]System Data'!$C$50</definedName>
    <definedName name="HSDV16_14">'[1]System Data'!#REF!</definedName>
    <definedName name="HSDV16_16">'[1]System Data'!$C$51</definedName>
    <definedName name="HSDV16_17">'[1]System Data'!$C$52</definedName>
    <definedName name="HSDV16_18">'[1]System Data'!$C$53</definedName>
    <definedName name="HSDV16_19">'[1]System Data'!$C$54</definedName>
    <definedName name="HSDV16_2">'[1]System Data'!$C$39</definedName>
    <definedName name="HSDV16_20">'[1]System Data'!$C$55</definedName>
    <definedName name="HSDV16_21">'[1]System Data'!$C$56</definedName>
    <definedName name="HSDV16_22">'[1]System Data'!$C$57</definedName>
    <definedName name="HSDV16_23">'[1]System Data'!$C$58</definedName>
    <definedName name="HSDV16_24">'[1]System Data'!$C$59</definedName>
    <definedName name="HSDV16_25">'[1]System Data'!$C$60</definedName>
    <definedName name="HSDV16_26">'[1]System Data'!$C$61</definedName>
    <definedName name="HSDV16_27">'[1]System Data'!$C$62</definedName>
    <definedName name="HSDV16_28">'[1]System Data'!$C$63</definedName>
    <definedName name="HSDV16_29">'[1]System Data'!$C$64</definedName>
    <definedName name="HSDV16_3">'[1]System Data'!$C$40</definedName>
    <definedName name="HSDV16_30">'[1]System Data'!$C$65</definedName>
    <definedName name="HSDV16_31">'[1]System Data'!$C$66</definedName>
    <definedName name="HSDV16_32">'[1]System Data'!$C$67</definedName>
    <definedName name="HSDV16_33">'[1]System Data'!$C$68</definedName>
    <definedName name="HSDV16_34">'[1]System Data'!$C$69</definedName>
    <definedName name="HSDV16_35">'[1]System Data'!$C$70</definedName>
    <definedName name="HSDV16_36">'[1]System Data'!$C$71</definedName>
    <definedName name="HSDV16_37">'[1]System Data'!$C$72</definedName>
    <definedName name="HSDV16_38">'[1]System Data'!$C$73</definedName>
    <definedName name="HSDV16_39">'[1]System Data'!$C$74</definedName>
    <definedName name="HSDV16_4">'[1]System Data'!$C$41</definedName>
    <definedName name="HSDV16_40">'[1]System Data'!$C$75</definedName>
    <definedName name="HSDV16_5">'[1]System Data'!$C$42</definedName>
    <definedName name="HSDV16_6">'[1]System Data'!$C$43</definedName>
    <definedName name="HSDV16_7">'[1]System Data'!$C$44</definedName>
    <definedName name="HSDV16_8">'[1]System Data'!$C$45</definedName>
    <definedName name="HSDV16_9">'[1]System Data'!$C$46</definedName>
    <definedName name="HSDV17">'[1]System Data'!$A$76</definedName>
    <definedName name="HSDV18">'[1]System Data'!$A$77</definedName>
    <definedName name="HSDV19">'[1]System Data'!$A$78</definedName>
    <definedName name="HSDV21_1">'[1]System Data'!$I$77</definedName>
    <definedName name="HSDV21_2">'[1]System Data'!$I$78</definedName>
    <definedName name="HSDV21_3">'[1]System Data'!$I$79</definedName>
    <definedName name="HSDV21_4">'[1]System Data'!$I$80</definedName>
    <definedName name="HSDV22_1">'[1]System Data'!$K$78</definedName>
    <definedName name="HSDV22_2">'[1]System Data'!$K$79</definedName>
    <definedName name="HSDV22_3">'[1]System Data'!$K$80</definedName>
    <definedName name="HSDV22_4">'[1]System Data'!$K$81</definedName>
    <definedName name="HSDV23_1">'[1]System Data'!$M$79</definedName>
    <definedName name="HSDV23_2">'[1]System Data'!$M$80</definedName>
    <definedName name="HSDV23_3">'[1]System Data'!$M$81</definedName>
    <definedName name="HSDV23_4">'[1]System Data'!$M$82</definedName>
    <definedName name="MassHealthProviderID">'[1]1. Agency Information'!$C$11</definedName>
    <definedName name="MaximumDateInputValue">'[1]System Data'!$A$4</definedName>
    <definedName name="MaximumDollarInputValue">'[1]System Data'!$A$6</definedName>
    <definedName name="MinimumDateInputValue">'[1]System Data'!$A$3</definedName>
    <definedName name="MinimumDollarInputValue">'[1]System Data'!$A$5</definedName>
    <definedName name="NAR">'[1]System Data'!$A$21</definedName>
    <definedName name="NonReimburseableExpenseDetails">'B4-Non-Reimbursable Expense'!$A$1:$C$33</definedName>
    <definedName name="OfficerDate">'Stmt Certification'!$E$15</definedName>
    <definedName name="Operating_Results_and_Margin">Summary!$B$59:$E$63</definedName>
    <definedName name="OrganizationName">'AFC Provider List'!$A$7:$A$8</definedName>
    <definedName name="OrgID">'AFC Provider List'!$B$7:$B$102</definedName>
    <definedName name="OtherAdministrativeExpenseDetails">'B3-Other Admin Expenses'!$A$1:$C$33</definedName>
    <definedName name="OtherDirectStaffing">#REF!</definedName>
    <definedName name="OtherDirectStaffingExpenseDetails">'C1-Other Direct Staffing'!$A$1:$H$33</definedName>
    <definedName name="OtherIndirectStaffingExpenseDetails">'B1-Other Indirect Staffing'!$A$1:$H$33</definedName>
    <definedName name="OtherRevenue">'A1-Other Revenue'!$A$1:$C$33</definedName>
    <definedName name="OtherRevenueDetails">'B4-Non-Reimbursable Expense'!$A$1:$C$33</definedName>
    <definedName name="PreparerDate">'Stmt Certification'!$E$20</definedName>
    <definedName name="_xlnm.Print_Area" localSheetId="2">'A1-Other Revenue'!$A$1:$E$33</definedName>
    <definedName name="_xlnm.Print_Area" localSheetId="13">'AFC Provider List'!$A$6:$B$69</definedName>
    <definedName name="_xlnm.Print_Area" localSheetId="1">'A-Revenue'!$A$1:$C$30</definedName>
    <definedName name="_xlnm.Print_Area" localSheetId="4">'B1-Other Indirect Staffing'!$A$1:$I$33</definedName>
    <definedName name="_xlnm.Print_Area" localSheetId="5">'B2-Occupancy Expenses'!$A$1:$E$15</definedName>
    <definedName name="_xlnm.Print_Area" localSheetId="6">'B3-Other Admin Expenses'!$A$1:$E$33</definedName>
    <definedName name="_xlnm.Print_Area" localSheetId="7">'B4-Non-Reimbursable Expense'!$A$1:$D$33</definedName>
    <definedName name="_xlnm.Print_Area" localSheetId="3">'B-Administrative Expenses'!$A$1:$L$45</definedName>
    <definedName name="_xlnm.Print_Area" localSheetId="9">'C1-Other Direct Staffing'!$A$1:$H$33</definedName>
    <definedName name="_xlnm.Print_Area" localSheetId="10">'CA-Caregiver Stipends'!$A$1:$L$20</definedName>
    <definedName name="_xlnm.Print_Area" localSheetId="0">'General Information'!$A$1:$E$50</definedName>
    <definedName name="_xlnm.Print_Area" localSheetId="12">'Stmt Certification'!$A$1:$F$25</definedName>
    <definedName name="_xlnm.Print_Area" localSheetId="11">Summary!$A$1:$E$63</definedName>
    <definedName name="_xlnm.Print_Titles" localSheetId="0">'General Information'!$2:$2</definedName>
    <definedName name="_xlnm.Print_Titles" localSheetId="15">UpdateData!$A:$A</definedName>
    <definedName name="ProviderName">'[1]1. Agency Information'!$C$9</definedName>
    <definedName name="ReportYear">Lookup!$L$2</definedName>
    <definedName name="StartDate">Lookup!$G$2</definedName>
    <definedName name="tblCaregiverStipendsDATA">#REF!</definedName>
    <definedName name="tblGeneralInformationDATA">#REF!</definedName>
    <definedName name="tblNonSalaryRelatedDATA">#REF!</definedName>
    <definedName name="tblOccupancyDATA">#REF!</definedName>
    <definedName name="tblRevenueDATA">#REF!</definedName>
    <definedName name="tblStaffingDATA">#REF!</definedName>
    <definedName name="tblStmtOfCertificationDATA">#REF!</definedName>
    <definedName name="tblSummaryDATA">#REF!</definedName>
    <definedName name="TypeOfCare">Lookup!$A$2:$A$3</definedName>
    <definedName name="UnregisteredAgency" localSheetId="13">'AFC Provider List'!$A$7</definedName>
    <definedName name="UpdatedBy">Lookup!$B$2</definedName>
    <definedName name="UpdatedOn">Lookup!$C$2</definedName>
    <definedName name="ValidationRangeTab3">'[1]3. Mileage and Transport'!$D$8:$D$12,'[1]3. Mileage and Transport'!$D$15:$D$24,'[1]3. Mileage and Transport'!$D$26,'[1]3. Mileage and Transport'!#REF!,'[1]3. Mileage and Transport'!#REF!</definedName>
    <definedName name="vProviderName">'[1]System Data'!$A$14</definedName>
    <definedName name="Year">#REF!</definedName>
    <definedName name="YesORNo">Lookup!$M$2:$M$3</definedName>
    <definedName name="YN">'[1]System Data'!$A$129:$A$131</definedName>
    <definedName name="Z_3CF3A837_7145_4E2E_8915_BA37DFFD1C31_.wvu.Cols" localSheetId="1" hidden="1">'A-Revenue'!$E:$E</definedName>
    <definedName name="Z_3CF3A837_7145_4E2E_8915_BA37DFFD1C31_.wvu.PrintArea" localSheetId="1" hidden="1">'A-Revenue'!$A$1:$D$29</definedName>
    <definedName name="Z_3CF3A837_7145_4E2E_8915_BA37DFFD1C31_.wvu.PrintArea" localSheetId="0" hidden="1">'General Information'!$A$17:$C$50</definedName>
    <definedName name="Z_3CF3A837_7145_4E2E_8915_BA37DFFD1C31_.wvu.PrintArea" localSheetId="12" hidden="1">'Stmt Certification'!$A$1:$F$23</definedName>
    <definedName name="Z_3CF3A837_7145_4E2E_8915_BA37DFFD1C31_.wvu.PrintTitles" localSheetId="0" hidden="1">'General Information'!$2:$2</definedName>
    <definedName name="Z_43E61ED1_6D84_4C84_A41C_B12F632B2CE1_.wvu.Cols" localSheetId="1" hidden="1">'A-Revenue'!$E:$E</definedName>
    <definedName name="Z_43E61ED1_6D84_4C84_A41C_B12F632B2CE1_.wvu.PrintArea" localSheetId="1" hidden="1">'A-Revenue'!$A$1:$D$29</definedName>
    <definedName name="Z_43E61ED1_6D84_4C84_A41C_B12F632B2CE1_.wvu.PrintArea" localSheetId="0" hidden="1">'General Information'!$A$17:$C$50</definedName>
    <definedName name="Z_43E61ED1_6D84_4C84_A41C_B12F632B2CE1_.wvu.PrintArea" localSheetId="12" hidden="1">'Stmt Certification'!$A$1:$F$23</definedName>
    <definedName name="Z_43E61ED1_6D84_4C84_A41C_B12F632B2CE1_.wvu.PrintTitles" localSheetId="0" hidden="1">'General Information'!$2:$2</definedName>
    <definedName name="Z_685A2E79_1796_44F8_B950_02A0300E5822_.wvu.Cols" localSheetId="1" hidden="1">'A-Revenue'!$E:$E</definedName>
    <definedName name="Z_685A2E79_1796_44F8_B950_02A0300E5822_.wvu.PrintArea" localSheetId="2" hidden="1">'A1-Other Revenue'!$A$1:$C$33</definedName>
    <definedName name="Z_685A2E79_1796_44F8_B950_02A0300E5822_.wvu.PrintArea" localSheetId="13" hidden="1">'AFC Provider List'!$A$6:$B$69</definedName>
    <definedName name="Z_685A2E79_1796_44F8_B950_02A0300E5822_.wvu.PrintArea" localSheetId="1" hidden="1">'A-Revenue'!$A$1:$C$30</definedName>
    <definedName name="Z_685A2E79_1796_44F8_B950_02A0300E5822_.wvu.PrintArea" localSheetId="4" hidden="1">'B1-Other Indirect Staffing'!$A$1:$H$33</definedName>
    <definedName name="Z_685A2E79_1796_44F8_B950_02A0300E5822_.wvu.PrintArea" localSheetId="5" hidden="1">'B2-Occupancy Expenses'!$A$1:$C$15</definedName>
    <definedName name="Z_685A2E79_1796_44F8_B950_02A0300E5822_.wvu.PrintArea" localSheetId="6" hidden="1">'B3-Other Admin Expenses'!$A$1:$C$33</definedName>
    <definedName name="Z_685A2E79_1796_44F8_B950_02A0300E5822_.wvu.PrintArea" localSheetId="7" hidden="1">'B4-Non-Reimbursable Expense'!$A$1:$C$33</definedName>
    <definedName name="Z_685A2E79_1796_44F8_B950_02A0300E5822_.wvu.PrintArea" localSheetId="9" hidden="1">'C1-Other Direct Staffing'!$A$1:$H$33</definedName>
    <definedName name="Z_685A2E79_1796_44F8_B950_02A0300E5822_.wvu.PrintArea" localSheetId="10" hidden="1">'CA-Caregiver Stipends'!$A$1:$E$20</definedName>
    <definedName name="Z_685A2E79_1796_44F8_B950_02A0300E5822_.wvu.PrintArea" localSheetId="0" hidden="1">'General Information'!$A$17:$C$50</definedName>
    <definedName name="Z_685A2E79_1796_44F8_B950_02A0300E5822_.wvu.PrintArea" localSheetId="12" hidden="1">'Stmt Certification'!$A$1:$F$25</definedName>
    <definedName name="Z_685A2E79_1796_44F8_B950_02A0300E5822_.wvu.PrintArea" localSheetId="11" hidden="1">Summary!$A$1:$E$63</definedName>
    <definedName name="Z_685A2E79_1796_44F8_B950_02A0300E5822_.wvu.PrintTitles" localSheetId="0" hidden="1">'General Information'!$2:$2</definedName>
    <definedName name="Z_685A2E79_1796_44F8_B950_02A0300E5822_.wvu.PrintTitles" localSheetId="15" hidden="1">UpdateData!$A:$A</definedName>
  </definedNames>
  <calcPr calcId="191028"/>
  <customWorkbookViews>
    <customWorkbookView name="KEVIN FLYNN - Personal View" guid="{43E61ED1-6D84-4C84-A41C-B12F632B2CE1}" mergeInterval="0" personalView="1" maximized="1" xWindow="1" yWindow="1" windowWidth="1280" windowHeight="727" tabRatio="899" activeSheetId="2"/>
    <customWorkbookView name="tfaiella - Personal View" guid="{3CF3A837-7145-4E2E-8915-BA37DFFD1C31}" mergeInterval="0" personalView="1" maximized="1" windowWidth="1436" windowHeight="696" tabRatio="899" activeSheetId="7"/>
    <customWorkbookView name="Emily Shaw - Personal View" guid="{685A2E79-1796-44F8-B950-02A0300E5822}" mergeInterval="0" personalView="1" maximized="1" windowWidth="1916" windowHeight="815" tabRatio="925" activeSheetId="1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A4" i="21" l="1"/>
  <c r="TL4" i="21"/>
  <c r="TF4" i="21"/>
  <c r="SZ4" i="21"/>
  <c r="ST4" i="21"/>
  <c r="SN4" i="21"/>
  <c r="SH4" i="21"/>
  <c r="SB4" i="21"/>
  <c r="RV4" i="21"/>
  <c r="RP4" i="21"/>
  <c r="NB4" i="21" l="1"/>
  <c r="NA4" i="21"/>
  <c r="MZ4" i="21"/>
  <c r="MY4" i="21"/>
  <c r="MX4" i="21"/>
  <c r="XZ4" i="21" l="1"/>
  <c r="AEL4" i="21"/>
  <c r="AEK4" i="21"/>
  <c r="AEJ4" i="21"/>
  <c r="AEI4" i="21"/>
  <c r="AEH4" i="21"/>
  <c r="AEG4" i="21"/>
  <c r="AEF4" i="21"/>
  <c r="AEE4" i="21"/>
  <c r="AED4" i="21"/>
  <c r="AEC4" i="21"/>
  <c r="AEB4" i="21"/>
  <c r="ADY4" i="21"/>
  <c r="ADX4" i="21"/>
  <c r="ADW4" i="21"/>
  <c r="ADV4" i="21"/>
  <c r="ADR4" i="21"/>
  <c r="ADQ4" i="21"/>
  <c r="ADP4" i="21"/>
  <c r="ADO4" i="21"/>
  <c r="ADN4" i="21"/>
  <c r="ADM4" i="21"/>
  <c r="ADL4" i="21"/>
  <c r="ADK4" i="21"/>
  <c r="ADJ4" i="21"/>
  <c r="ADI4" i="21"/>
  <c r="ADH4" i="21"/>
  <c r="ADG4" i="21"/>
  <c r="ADF4" i="21"/>
  <c r="ADE4" i="21"/>
  <c r="ADD4" i="21"/>
  <c r="ADB4" i="21"/>
  <c r="ACU4" i="21"/>
  <c r="ACT4" i="21"/>
  <c r="ACS4" i="21"/>
  <c r="ACR4" i="21"/>
  <c r="ACQ4" i="21"/>
  <c r="ACP4" i="21"/>
  <c r="ACO4" i="21"/>
  <c r="ACN4" i="21"/>
  <c r="ACM4" i="21"/>
  <c r="ACL4" i="21"/>
  <c r="ACK4" i="21"/>
  <c r="ACJ4" i="21"/>
  <c r="ACI4" i="21"/>
  <c r="ACH4" i="21"/>
  <c r="ACG4" i="21"/>
  <c r="ACB4" i="21"/>
  <c r="ACA4" i="21"/>
  <c r="ABZ4" i="21"/>
  <c r="ABY4" i="21"/>
  <c r="ABX4" i="21"/>
  <c r="ABW4" i="21"/>
  <c r="ABV4" i="21"/>
  <c r="ABU4" i="21"/>
  <c r="ABT4" i="21"/>
  <c r="ABS4" i="21"/>
  <c r="ABR4" i="21"/>
  <c r="ABQ4" i="21"/>
  <c r="ABP4" i="21"/>
  <c r="ABO4" i="21"/>
  <c r="ABN4" i="21"/>
  <c r="ABM4" i="21"/>
  <c r="ABL4" i="21"/>
  <c r="ABK4" i="21"/>
  <c r="ABJ4" i="21"/>
  <c r="ABI4" i="21"/>
  <c r="ABF4" i="21"/>
  <c r="ABE4" i="21"/>
  <c r="ABD4" i="21"/>
  <c r="ABC4" i="21"/>
  <c r="ABB4" i="21"/>
  <c r="ABA4" i="21"/>
  <c r="AAY4" i="21"/>
  <c r="AAX4" i="21"/>
  <c r="AAW4" i="21"/>
  <c r="AAV4" i="21"/>
  <c r="AAU4" i="21"/>
  <c r="AAT4" i="21"/>
  <c r="AAS4" i="21"/>
  <c r="AAR4" i="21"/>
  <c r="AAQ4" i="21"/>
  <c r="AAP4" i="21"/>
  <c r="AAO4" i="21"/>
  <c r="AAN4" i="21"/>
  <c r="AAM4" i="21"/>
  <c r="AAL4" i="21"/>
  <c r="AAK4" i="21"/>
  <c r="AAJ4" i="21"/>
  <c r="AAI4" i="21"/>
  <c r="AAH4" i="21"/>
  <c r="AAG4" i="21"/>
  <c r="AAF4" i="21"/>
  <c r="AAE4" i="21"/>
  <c r="AAD4" i="21"/>
  <c r="AAC4" i="21"/>
  <c r="AAB4" i="21"/>
  <c r="AAA4" i="21"/>
  <c r="ZZ4" i="21"/>
  <c r="ZY4" i="21"/>
  <c r="ZX4" i="21"/>
  <c r="ZW4" i="21"/>
  <c r="ZV4" i="21"/>
  <c r="ZU4" i="21"/>
  <c r="ZT4" i="21"/>
  <c r="ZS4" i="21"/>
  <c r="ZR4" i="21"/>
  <c r="ZQ4" i="21"/>
  <c r="ZP4" i="21"/>
  <c r="ZO4" i="21"/>
  <c r="ZN4" i="21"/>
  <c r="ZM4" i="21"/>
  <c r="ZL4" i="21"/>
  <c r="ZK4" i="21"/>
  <c r="ZJ4" i="21"/>
  <c r="ZI4" i="21"/>
  <c r="ZH4" i="21"/>
  <c r="ZG4" i="21"/>
  <c r="ZF4" i="21"/>
  <c r="ZE4" i="21"/>
  <c r="ZD4" i="21"/>
  <c r="ZC4" i="21"/>
  <c r="ZB4" i="21"/>
  <c r="ZA4" i="21"/>
  <c r="YZ4" i="21"/>
  <c r="YY4" i="21"/>
  <c r="YX4" i="21"/>
  <c r="YW4" i="21"/>
  <c r="YV4" i="21"/>
  <c r="YU4" i="21"/>
  <c r="YT4" i="21"/>
  <c r="YS4" i="21"/>
  <c r="YR4" i="21"/>
  <c r="YQ4" i="21"/>
  <c r="YP4" i="21"/>
  <c r="YO4" i="21"/>
  <c r="YN4" i="21"/>
  <c r="YM4" i="21"/>
  <c r="YL4" i="21"/>
  <c r="YK4" i="21"/>
  <c r="YJ4" i="21"/>
  <c r="YI4" i="21"/>
  <c r="YH4" i="21"/>
  <c r="YG4" i="21"/>
  <c r="YF4" i="21"/>
  <c r="YE4" i="21"/>
  <c r="YD4" i="21"/>
  <c r="YC4" i="21"/>
  <c r="YB4" i="21"/>
  <c r="YA4" i="21"/>
  <c r="XY4" i="21"/>
  <c r="XX4" i="21"/>
  <c r="XW4" i="21"/>
  <c r="XV4" i="21"/>
  <c r="XU4" i="21"/>
  <c r="XT4" i="21"/>
  <c r="XS4" i="21"/>
  <c r="XR4" i="21"/>
  <c r="XQ4" i="21"/>
  <c r="XP4" i="21"/>
  <c r="XO4" i="21"/>
  <c r="XN4" i="21"/>
  <c r="XM4" i="21"/>
  <c r="XL4" i="21"/>
  <c r="XK4" i="21"/>
  <c r="XJ4" i="21"/>
  <c r="XI4" i="21"/>
  <c r="XH4" i="21"/>
  <c r="XG4" i="21"/>
  <c r="XF4" i="21"/>
  <c r="XE4" i="21"/>
  <c r="XD4" i="21"/>
  <c r="XC4" i="21"/>
  <c r="XB4" i="21"/>
  <c r="XA4" i="21"/>
  <c r="WZ4" i="21"/>
  <c r="WY4" i="21"/>
  <c r="WX4" i="21"/>
  <c r="WW4" i="21"/>
  <c r="WV4" i="21"/>
  <c r="WU4" i="21"/>
  <c r="WT4" i="21"/>
  <c r="WS4" i="21"/>
  <c r="WR4" i="21"/>
  <c r="WQ4" i="21"/>
  <c r="WP4" i="21"/>
  <c r="WO4" i="21"/>
  <c r="WN4" i="21"/>
  <c r="WM4" i="21"/>
  <c r="WL4" i="21"/>
  <c r="WK4" i="21"/>
  <c r="WJ4" i="21"/>
  <c r="WI4" i="21"/>
  <c r="WH4" i="21"/>
  <c r="WG4" i="21"/>
  <c r="WF4" i="21"/>
  <c r="WE4" i="21"/>
  <c r="WD4" i="21"/>
  <c r="WC4" i="21"/>
  <c r="WB4" i="21"/>
  <c r="WA4" i="21"/>
  <c r="VZ4" i="21"/>
  <c r="VY4" i="21"/>
  <c r="VX4" i="21"/>
  <c r="VW4" i="21"/>
  <c r="VV4" i="21"/>
  <c r="VU4" i="21"/>
  <c r="VT4" i="21"/>
  <c r="VS4" i="21"/>
  <c r="VR4" i="21"/>
  <c r="VQ4" i="21"/>
  <c r="VP4" i="21"/>
  <c r="VO4" i="21"/>
  <c r="VN4" i="21"/>
  <c r="VM4" i="21"/>
  <c r="VL4" i="21"/>
  <c r="VK4" i="21"/>
  <c r="VJ4" i="21"/>
  <c r="VI4" i="21"/>
  <c r="VH4" i="21"/>
  <c r="VG4" i="21"/>
  <c r="VF4" i="21"/>
  <c r="VE4" i="21"/>
  <c r="VD4" i="21"/>
  <c r="VC4" i="21"/>
  <c r="VB4" i="21"/>
  <c r="VA4" i="21"/>
  <c r="UZ4" i="21"/>
  <c r="UY4" i="21"/>
  <c r="UX4" i="21"/>
  <c r="UW4" i="21"/>
  <c r="UV4" i="21"/>
  <c r="UU4" i="21"/>
  <c r="UT4" i="21"/>
  <c r="US4" i="21"/>
  <c r="UR4" i="21"/>
  <c r="UQ4" i="21"/>
  <c r="UP4" i="21"/>
  <c r="UO4" i="21"/>
  <c r="UN4" i="21"/>
  <c r="UM4" i="21"/>
  <c r="UL4" i="21"/>
  <c r="UK4" i="21"/>
  <c r="UJ4" i="21"/>
  <c r="UI4" i="21"/>
  <c r="UH4" i="21"/>
  <c r="UG4" i="21"/>
  <c r="UF4" i="21"/>
  <c r="UE4" i="21"/>
  <c r="UC4" i="21"/>
  <c r="UB4" i="21"/>
  <c r="TU4" i="21"/>
  <c r="TT4" i="21"/>
  <c r="TQ4" i="21"/>
  <c r="TO4" i="21"/>
  <c r="TN4" i="21"/>
  <c r="TM4" i="21"/>
  <c r="TK4" i="21"/>
  <c r="TI4" i="21"/>
  <c r="TH4" i="21"/>
  <c r="TG4" i="21"/>
  <c r="TE4" i="21"/>
  <c r="TC4" i="21"/>
  <c r="TB4" i="21"/>
  <c r="TA4" i="21"/>
  <c r="SY4" i="21"/>
  <c r="SW4" i="21"/>
  <c r="SV4" i="21"/>
  <c r="SU4" i="21"/>
  <c r="SS4" i="21"/>
  <c r="SQ4" i="21"/>
  <c r="SP4" i="21"/>
  <c r="SO4" i="21"/>
  <c r="SM4" i="21"/>
  <c r="SK4" i="21"/>
  <c r="SJ4" i="21"/>
  <c r="SI4" i="21"/>
  <c r="SG4" i="21"/>
  <c r="SE4" i="21"/>
  <c r="SD4" i="21"/>
  <c r="SC4" i="21"/>
  <c r="SA4" i="21"/>
  <c r="RY4" i="21"/>
  <c r="RX4" i="21"/>
  <c r="RW4" i="21"/>
  <c r="RU4" i="21"/>
  <c r="RS4" i="21"/>
  <c r="RR4" i="21"/>
  <c r="RQ4" i="21"/>
  <c r="RO4" i="21"/>
  <c r="RM4" i="21"/>
  <c r="RL4" i="21"/>
  <c r="RK4" i="21"/>
  <c r="RJ4" i="21"/>
  <c r="RI4" i="21"/>
  <c r="RH4" i="21"/>
  <c r="RG4" i="21"/>
  <c r="RF4" i="21"/>
  <c r="RE4" i="21"/>
  <c r="RD4" i="21"/>
  <c r="RC4" i="21"/>
  <c r="RB4" i="21"/>
  <c r="RA4" i="21"/>
  <c r="QZ4" i="21"/>
  <c r="QY4" i="21"/>
  <c r="QX4" i="21"/>
  <c r="QW4" i="21"/>
  <c r="QV4" i="21"/>
  <c r="QU4" i="21"/>
  <c r="QT4" i="21"/>
  <c r="QS4" i="21"/>
  <c r="QR4" i="21"/>
  <c r="QQ4" i="21"/>
  <c r="QP4" i="21"/>
  <c r="QO4" i="21"/>
  <c r="QN4" i="21"/>
  <c r="QM4" i="21"/>
  <c r="QL4" i="21"/>
  <c r="QK4" i="21"/>
  <c r="QJ4" i="21"/>
  <c r="QI4" i="21"/>
  <c r="QH4" i="21"/>
  <c r="QG4" i="21"/>
  <c r="QF4" i="21"/>
  <c r="QE4" i="21"/>
  <c r="QD4" i="21"/>
  <c r="QC4" i="21"/>
  <c r="QB4" i="21"/>
  <c r="QA4" i="21"/>
  <c r="PZ4" i="21"/>
  <c r="PY4" i="21"/>
  <c r="PX4" i="21"/>
  <c r="PW4" i="21"/>
  <c r="PV4" i="21"/>
  <c r="PU4" i="21"/>
  <c r="PT4" i="21"/>
  <c r="PS4" i="21"/>
  <c r="PR4" i="21"/>
  <c r="PQ4" i="21"/>
  <c r="PP4" i="21"/>
  <c r="PO4" i="21"/>
  <c r="PN4" i="21"/>
  <c r="PM4" i="21"/>
  <c r="PL4" i="21"/>
  <c r="PK4" i="21"/>
  <c r="PJ4" i="21"/>
  <c r="PI4" i="21"/>
  <c r="PH4" i="21"/>
  <c r="PG4" i="21"/>
  <c r="PF4" i="21"/>
  <c r="PE4" i="21"/>
  <c r="PD4" i="21"/>
  <c r="PC4" i="21"/>
  <c r="PB4" i="21"/>
  <c r="PA4" i="21"/>
  <c r="OZ4" i="21"/>
  <c r="OY4" i="21"/>
  <c r="OX4" i="21"/>
  <c r="OW4" i="21"/>
  <c r="OV4" i="21"/>
  <c r="OU4" i="21"/>
  <c r="OT4" i="21"/>
  <c r="OS4" i="21"/>
  <c r="OR4" i="21"/>
  <c r="OQ4" i="21"/>
  <c r="OP4" i="21"/>
  <c r="OO4" i="21"/>
  <c r="ON4" i="21"/>
  <c r="OM4" i="21"/>
  <c r="OL4" i="21"/>
  <c r="OK4" i="21"/>
  <c r="OJ4" i="21"/>
  <c r="OI4" i="21"/>
  <c r="OH4" i="21"/>
  <c r="OG4" i="21"/>
  <c r="OF4" i="21"/>
  <c r="OE4" i="21"/>
  <c r="OD4" i="21"/>
  <c r="OC4" i="21"/>
  <c r="OB4" i="21"/>
  <c r="OA4" i="21"/>
  <c r="NZ4" i="21"/>
  <c r="NY4" i="21"/>
  <c r="NX4" i="21"/>
  <c r="NW4" i="21"/>
  <c r="NV4" i="21"/>
  <c r="NU4" i="21"/>
  <c r="NT4" i="21"/>
  <c r="NS4" i="21"/>
  <c r="NR4" i="21"/>
  <c r="NQ4" i="21"/>
  <c r="NP4" i="21"/>
  <c r="NO4" i="21"/>
  <c r="NN4" i="21"/>
  <c r="NM4" i="21"/>
  <c r="NL4" i="21"/>
  <c r="NK4" i="21"/>
  <c r="NJ4" i="21"/>
  <c r="NI4" i="21"/>
  <c r="NH4" i="21"/>
  <c r="NG4" i="21"/>
  <c r="NF4" i="21"/>
  <c r="NE4" i="21"/>
  <c r="ND4" i="21"/>
  <c r="NC4" i="21"/>
  <c r="MW4" i="21"/>
  <c r="MV4" i="21"/>
  <c r="MU4" i="21"/>
  <c r="MT4" i="21"/>
  <c r="MS4" i="21"/>
  <c r="MR4" i="21"/>
  <c r="MQ4" i="21"/>
  <c r="MP4" i="21"/>
  <c r="MO4" i="21"/>
  <c r="MN4" i="21"/>
  <c r="MM4" i="21"/>
  <c r="ML4" i="21"/>
  <c r="MK4" i="21"/>
  <c r="MJ4" i="21"/>
  <c r="MI4" i="21"/>
  <c r="MH4" i="21"/>
  <c r="MG4" i="21"/>
  <c r="MF4" i="21"/>
  <c r="ME4" i="21"/>
  <c r="MD4" i="21"/>
  <c r="MC4" i="21"/>
  <c r="MB4" i="21"/>
  <c r="MA4" i="21"/>
  <c r="LZ4" i="21"/>
  <c r="LY4" i="21"/>
  <c r="LX4" i="21"/>
  <c r="LW4" i="21"/>
  <c r="LV4" i="21"/>
  <c r="LU4" i="21"/>
  <c r="LT4" i="21"/>
  <c r="LS4" i="21"/>
  <c r="LR4" i="21"/>
  <c r="LQ4" i="21"/>
  <c r="LP4" i="21"/>
  <c r="LO4" i="21"/>
  <c r="LN4" i="21"/>
  <c r="LM4" i="21"/>
  <c r="LL4" i="21"/>
  <c r="LK4" i="21"/>
  <c r="LJ4" i="21"/>
  <c r="LI4" i="21"/>
  <c r="LH4" i="21"/>
  <c r="LG4" i="21"/>
  <c r="LF4" i="21"/>
  <c r="LE4" i="21"/>
  <c r="LD4" i="21"/>
  <c r="LC4" i="21"/>
  <c r="LB4" i="21"/>
  <c r="LA4" i="21"/>
  <c r="KZ4" i="21"/>
  <c r="KY4" i="21"/>
  <c r="KX4" i="21"/>
  <c r="KW4" i="21"/>
  <c r="KV4" i="21"/>
  <c r="KU4" i="21"/>
  <c r="KT4" i="21"/>
  <c r="KS4" i="21"/>
  <c r="KR4" i="21"/>
  <c r="KQ4" i="21"/>
  <c r="KP4" i="21"/>
  <c r="KO4" i="21"/>
  <c r="KN4" i="21"/>
  <c r="KM4" i="21"/>
  <c r="KL4" i="21"/>
  <c r="KK4" i="21"/>
  <c r="KJ4" i="21"/>
  <c r="KI4" i="21"/>
  <c r="KH4" i="21"/>
  <c r="KG4" i="21"/>
  <c r="KF4" i="21"/>
  <c r="KE4" i="21"/>
  <c r="KD4" i="21"/>
  <c r="KC4" i="21"/>
  <c r="KB4" i="21"/>
  <c r="KA4" i="21"/>
  <c r="JZ4" i="21"/>
  <c r="JY4" i="21"/>
  <c r="JX4" i="21"/>
  <c r="JW4" i="21"/>
  <c r="JV4" i="21"/>
  <c r="JU4" i="21"/>
  <c r="JT4" i="21"/>
  <c r="JS4" i="21"/>
  <c r="JR4" i="21"/>
  <c r="JQ4" i="21"/>
  <c r="JP4" i="21"/>
  <c r="JO4" i="21"/>
  <c r="JN4" i="21"/>
  <c r="JM4" i="21"/>
  <c r="JL4" i="21"/>
  <c r="JK4" i="21"/>
  <c r="JJ4" i="21"/>
  <c r="JI4" i="21"/>
  <c r="JH4" i="21"/>
  <c r="JG4" i="21"/>
  <c r="JF4" i="21"/>
  <c r="JE4" i="21"/>
  <c r="JD4" i="21"/>
  <c r="JC4" i="21"/>
  <c r="JB4" i="21"/>
  <c r="JA4" i="21"/>
  <c r="IZ4" i="21"/>
  <c r="IY4" i="21"/>
  <c r="IX4" i="21"/>
  <c r="IW4" i="21"/>
  <c r="IV4" i="21"/>
  <c r="IU4" i="21"/>
  <c r="IT4" i="21"/>
  <c r="IS4" i="21"/>
  <c r="IR4" i="21"/>
  <c r="IQ4" i="21"/>
  <c r="IP4" i="21"/>
  <c r="IO4" i="21"/>
  <c r="IN4" i="21"/>
  <c r="IM4" i="21"/>
  <c r="IL4" i="21"/>
  <c r="IK4" i="21"/>
  <c r="IJ4" i="21"/>
  <c r="II4" i="21"/>
  <c r="IH4" i="21"/>
  <c r="IG4" i="21"/>
  <c r="IF4" i="21"/>
  <c r="IE4" i="21"/>
  <c r="ID4" i="21"/>
  <c r="IC4" i="21"/>
  <c r="IB4" i="21"/>
  <c r="IA4" i="21"/>
  <c r="HZ4" i="21"/>
  <c r="HY4" i="21"/>
  <c r="HX4" i="21"/>
  <c r="HW4" i="21"/>
  <c r="HV4" i="21"/>
  <c r="HU4" i="21"/>
  <c r="HT4" i="21"/>
  <c r="HS4" i="21"/>
  <c r="HR4" i="21"/>
  <c r="HQ4" i="21"/>
  <c r="HP4" i="21"/>
  <c r="HO4" i="21"/>
  <c r="HN4" i="21"/>
  <c r="HM4" i="21"/>
  <c r="HL4" i="21"/>
  <c r="HK4" i="21"/>
  <c r="HJ4" i="21"/>
  <c r="HI4" i="21"/>
  <c r="HH4" i="21"/>
  <c r="HG4" i="21"/>
  <c r="HF4" i="21"/>
  <c r="HE4" i="21"/>
  <c r="HD4" i="21"/>
  <c r="HC4" i="21"/>
  <c r="HB4" i="21"/>
  <c r="HA4" i="21"/>
  <c r="GZ4" i="21"/>
  <c r="GY4" i="21"/>
  <c r="GX4" i="21"/>
  <c r="GW4" i="21"/>
  <c r="GV4" i="21"/>
  <c r="GU4" i="21"/>
  <c r="GT4" i="21"/>
  <c r="GS4" i="21"/>
  <c r="GR4" i="21"/>
  <c r="GQ4" i="21"/>
  <c r="GP4" i="21"/>
  <c r="GO4" i="21"/>
  <c r="GN4" i="21"/>
  <c r="GM4" i="21"/>
  <c r="GL4" i="21"/>
  <c r="GK4" i="21"/>
  <c r="GJ4" i="21"/>
  <c r="GI4" i="21"/>
  <c r="GH4" i="21"/>
  <c r="GG4" i="21"/>
  <c r="GF4" i="21"/>
  <c r="GE4" i="21"/>
  <c r="GD4" i="21"/>
  <c r="GC4" i="21"/>
  <c r="GB4" i="21"/>
  <c r="GA4" i="21"/>
  <c r="FZ4" i="21"/>
  <c r="FY4" i="21"/>
  <c r="FX4" i="21"/>
  <c r="FW4" i="21"/>
  <c r="FV4" i="21"/>
  <c r="FU4" i="21"/>
  <c r="FT4" i="21"/>
  <c r="FS4" i="21"/>
  <c r="FR4" i="21"/>
  <c r="FQ4" i="21"/>
  <c r="FP4" i="21"/>
  <c r="FO4" i="21"/>
  <c r="FN4" i="21"/>
  <c r="FM4" i="21"/>
  <c r="FL4" i="21"/>
  <c r="FK4" i="21"/>
  <c r="FJ4" i="21"/>
  <c r="FI4" i="21"/>
  <c r="FH4" i="21"/>
  <c r="FG4" i="21"/>
  <c r="FF4" i="21"/>
  <c r="FE4" i="21"/>
  <c r="FD4" i="21"/>
  <c r="FC4" i="21"/>
  <c r="FB4" i="21"/>
  <c r="FA4" i="21"/>
  <c r="EZ4" i="21"/>
  <c r="EY4" i="21"/>
  <c r="EX4" i="21"/>
  <c r="EW4" i="21"/>
  <c r="EV4" i="21"/>
  <c r="EU4" i="21"/>
  <c r="ET4" i="21"/>
  <c r="ES4" i="21"/>
  <c r="ER4" i="21"/>
  <c r="EQ4" i="21"/>
  <c r="EP4" i="21"/>
  <c r="EO4" i="21"/>
  <c r="EN4" i="21"/>
  <c r="EM4" i="21"/>
  <c r="EL4" i="21"/>
  <c r="EK4" i="21"/>
  <c r="EJ4" i="21"/>
  <c r="EI4" i="21"/>
  <c r="EH4" i="21"/>
  <c r="EG4" i="21"/>
  <c r="EF4" i="21"/>
  <c r="EE4" i="21"/>
  <c r="ED4" i="21"/>
  <c r="EC4" i="21"/>
  <c r="EB4" i="21"/>
  <c r="EA4" i="21"/>
  <c r="DZ4" i="21"/>
  <c r="DY4" i="21"/>
  <c r="DX4" i="21"/>
  <c r="DW4" i="21"/>
  <c r="DV4" i="21"/>
  <c r="DU4" i="21"/>
  <c r="DT4" i="21"/>
  <c r="DS4" i="21"/>
  <c r="DR4" i="21"/>
  <c r="DQ4" i="21"/>
  <c r="DP4" i="21"/>
  <c r="DO4" i="21"/>
  <c r="DN4" i="21"/>
  <c r="DM4" i="21"/>
  <c r="DL4" i="21"/>
  <c r="DK4" i="21"/>
  <c r="DJ4" i="21"/>
  <c r="DI4" i="21"/>
  <c r="DH4" i="21"/>
  <c r="DG4" i="21"/>
  <c r="DF4" i="21"/>
  <c r="DE4" i="21"/>
  <c r="DD4" i="21"/>
  <c r="DC4" i="21"/>
  <c r="DB4" i="21"/>
  <c r="CZ4" i="21"/>
  <c r="CY4" i="21"/>
  <c r="CX4" i="21"/>
  <c r="CW4" i="21"/>
  <c r="CV4" i="21"/>
  <c r="CU4" i="21"/>
  <c r="CT4" i="21"/>
  <c r="CS4" i="21"/>
  <c r="CR4" i="21"/>
  <c r="CQ4" i="21"/>
  <c r="CP4" i="21"/>
  <c r="CO4" i="21"/>
  <c r="CN4" i="21"/>
  <c r="CM4" i="21"/>
  <c r="CL4" i="21"/>
  <c r="CK4" i="21"/>
  <c r="CJ4" i="21"/>
  <c r="CI4" i="21"/>
  <c r="CH4" i="21"/>
  <c r="CG4" i="21"/>
  <c r="CF4" i="21"/>
  <c r="CE4" i="21"/>
  <c r="CD4" i="21"/>
  <c r="CC4" i="21"/>
  <c r="CB4" i="21"/>
  <c r="CA4" i="21"/>
  <c r="BZ4" i="21"/>
  <c r="BY4" i="21"/>
  <c r="BX4" i="21"/>
  <c r="BW4" i="21"/>
  <c r="BV4" i="21"/>
  <c r="BU4" i="21"/>
  <c r="BT4" i="21"/>
  <c r="BS4" i="21"/>
  <c r="BR4" i="21"/>
  <c r="BQ4" i="21"/>
  <c r="BP4" i="21"/>
  <c r="BO4" i="21"/>
  <c r="BN4" i="21"/>
  <c r="BM4" i="21"/>
  <c r="BL4" i="21"/>
  <c r="BK4" i="21"/>
  <c r="BJ4" i="21"/>
  <c r="BI4" i="21"/>
  <c r="BH4" i="21"/>
  <c r="BG4" i="21"/>
  <c r="BF4" i="21"/>
  <c r="BE4" i="21"/>
  <c r="BD4" i="21"/>
  <c r="BC4" i="21"/>
  <c r="BB4" i="21"/>
  <c r="BA4" i="21"/>
  <c r="AZ4" i="21"/>
  <c r="AY4" i="21"/>
  <c r="AX4" i="21"/>
  <c r="AW4" i="21"/>
  <c r="AV4" i="21"/>
  <c r="AU4" i="21"/>
  <c r="AT4" i="21"/>
  <c r="AS4" i="21"/>
  <c r="AR4" i="21"/>
  <c r="AQ4" i="21"/>
  <c r="AP4" i="21"/>
  <c r="AO4" i="21"/>
  <c r="AN4" i="21"/>
  <c r="AM4" i="21"/>
  <c r="AL4" i="21"/>
  <c r="AK4" i="21"/>
  <c r="AJ4" i="21"/>
  <c r="AI4" i="21"/>
  <c r="AH4" i="21"/>
  <c r="AG4" i="21"/>
  <c r="AF4" i="21"/>
  <c r="AE4" i="21"/>
  <c r="AD4" i="21"/>
  <c r="AC4" i="21"/>
  <c r="AB4" i="21"/>
  <c r="AA4" i="21"/>
  <c r="Z4" i="21"/>
  <c r="Y4" i="21"/>
  <c r="X4" i="21"/>
  <c r="W4" i="21"/>
  <c r="V4" i="21"/>
  <c r="U4" i="21"/>
  <c r="T4" i="21"/>
  <c r="S4" i="21"/>
  <c r="R4" i="21"/>
  <c r="Q4" i="21"/>
  <c r="P4" i="21"/>
  <c r="O4" i="21"/>
  <c r="N4" i="21"/>
  <c r="M4" i="21"/>
  <c r="L4" i="21"/>
  <c r="K4" i="21"/>
  <c r="J4" i="21"/>
  <c r="I4" i="21"/>
  <c r="H4" i="21"/>
  <c r="G4" i="21"/>
  <c r="F4" i="21"/>
  <c r="E4" i="21"/>
  <c r="D4" i="21"/>
  <c r="C4" i="21"/>
  <c r="B4" i="21"/>
  <c r="A4" i="21"/>
  <c r="C58" i="2" l="1"/>
  <c r="D80" i="15" l="1"/>
  <c r="D71" i="15"/>
  <c r="D69" i="15"/>
  <c r="C7" i="10" a="1"/>
  <c r="C7" i="10" s="1"/>
  <c r="RN4" i="21" l="1"/>
  <c r="C8" i="10" a="1"/>
  <c r="C8" i="10" s="1"/>
  <c r="C9" i="10" a="1"/>
  <c r="C9" i="10" s="1"/>
  <c r="AQ11" i="18"/>
  <c r="AM11" i="18"/>
  <c r="RT4" i="21" l="1"/>
  <c r="RZ4" i="21"/>
  <c r="AI11" i="18"/>
  <c r="BY23" i="18" l="1"/>
  <c r="BX23" i="18"/>
  <c r="C10" i="10" l="1" a="1"/>
  <c r="C10" i="10" s="1"/>
  <c r="C11" i="10" a="1"/>
  <c r="C11" i="10" s="1"/>
  <c r="C12" i="10" a="1"/>
  <c r="C12" i="10" s="1"/>
  <c r="C13" i="10" a="1"/>
  <c r="C13" i="10" s="1"/>
  <c r="C14" i="10" a="1"/>
  <c r="C14" i="10" s="1"/>
  <c r="C15" i="10" a="1"/>
  <c r="C15" i="10" s="1"/>
  <c r="CF23" i="18"/>
  <c r="CE23" i="18"/>
  <c r="CD23" i="18"/>
  <c r="CC23" i="18"/>
  <c r="CB23" i="18"/>
  <c r="CA23" i="18"/>
  <c r="BZ23" i="18"/>
  <c r="BW23" i="18"/>
  <c r="BV23" i="18"/>
  <c r="BU23" i="18"/>
  <c r="TJ4" i="21" l="1"/>
  <c r="TD4" i="21"/>
  <c r="SX4" i="21"/>
  <c r="SR4" i="21"/>
  <c r="SL4" i="21"/>
  <c r="SF4" i="21"/>
  <c r="AU11" i="18"/>
  <c r="CW8" i="18"/>
  <c r="CX8" i="18"/>
  <c r="C42" i="15"/>
  <c r="CG23" i="18" l="1"/>
  <c r="CG8" i="18" l="1"/>
  <c r="CF8" i="18"/>
  <c r="CE8" i="18"/>
  <c r="CD8" i="18"/>
  <c r="CC8" i="18"/>
  <c r="BU8" i="18"/>
  <c r="BT8" i="18"/>
  <c r="BS8" i="18"/>
  <c r="BR8" i="18"/>
  <c r="BQ8" i="18"/>
  <c r="BO8" i="18"/>
  <c r="BM8" i="18"/>
  <c r="BN8" i="18"/>
  <c r="BK8" i="18"/>
  <c r="BL8" i="18"/>
  <c r="AQ8" i="18"/>
  <c r="AP8" i="18"/>
  <c r="AO8" i="18"/>
  <c r="AN8" i="18"/>
  <c r="AM8" i="18"/>
  <c r="CJ14" i="18" l="1"/>
  <c r="D11" i="14" l="1"/>
  <c r="AL8" i="18" l="1"/>
  <c r="AG2" i="18" l="1"/>
  <c r="CH23" i="18" l="1"/>
  <c r="CY8" i="18"/>
  <c r="CB8" i="18"/>
  <c r="BA23" i="18"/>
  <c r="CW14" i="18" l="1"/>
  <c r="CV14" i="18"/>
  <c r="CU14" i="18"/>
  <c r="CT14" i="18"/>
  <c r="CS14" i="18"/>
  <c r="CR14" i="18"/>
  <c r="CQ14" i="18"/>
  <c r="CP14" i="18"/>
  <c r="CO14" i="18"/>
  <c r="CN14" i="18"/>
  <c r="CM14" i="18"/>
  <c r="CL14" i="18"/>
  <c r="CK14" i="18"/>
  <c r="CI14" i="18"/>
  <c r="CH14" i="18"/>
  <c r="BQ14" i="18"/>
  <c r="BR14" i="18"/>
  <c r="BS14" i="18"/>
  <c r="BT14" i="18"/>
  <c r="BU14" i="18"/>
  <c r="BK14" i="18" l="1"/>
  <c r="BL14" i="18"/>
  <c r="BM14" i="18"/>
  <c r="BN14" i="18"/>
  <c r="BO14" i="18"/>
  <c r="BI14" i="18"/>
  <c r="BE14" i="18"/>
  <c r="BF14" i="18"/>
  <c r="BG14" i="18"/>
  <c r="BH14" i="18"/>
  <c r="AY14" i="18"/>
  <c r="AZ14" i="18"/>
  <c r="BA14" i="18"/>
  <c r="BB14" i="18"/>
  <c r="BC14" i="18"/>
  <c r="AS14" i="18"/>
  <c r="AT14" i="18"/>
  <c r="AU14" i="18"/>
  <c r="AV14" i="18"/>
  <c r="AW14" i="18"/>
  <c r="AM14" i="18"/>
  <c r="AN14" i="18"/>
  <c r="AO14" i="18"/>
  <c r="AP14" i="18"/>
  <c r="AQ14" i="18"/>
  <c r="AG14" i="18"/>
  <c r="AH14" i="18"/>
  <c r="AI14" i="18"/>
  <c r="AJ14" i="18"/>
  <c r="AK14" i="18"/>
  <c r="BW8" i="18" l="1"/>
  <c r="BX8" i="18"/>
  <c r="BY8" i="18"/>
  <c r="BZ8" i="18"/>
  <c r="CA8" i="18"/>
  <c r="BE8" i="18"/>
  <c r="BF8" i="18"/>
  <c r="BG8" i="18"/>
  <c r="BH8" i="18"/>
  <c r="BI8" i="18"/>
  <c r="BC8" i="18"/>
  <c r="AY8" i="18"/>
  <c r="AZ8" i="18"/>
  <c r="BA8" i="18"/>
  <c r="BB8" i="18"/>
  <c r="AS8" i="18"/>
  <c r="AT8" i="18"/>
  <c r="AU8" i="18"/>
  <c r="AV8" i="18"/>
  <c r="AW8" i="18"/>
  <c r="AK8" i="18"/>
  <c r="AJ8" i="18"/>
  <c r="AI8" i="18"/>
  <c r="AH8" i="18"/>
  <c r="AF8" i="18"/>
  <c r="AG8" i="18"/>
  <c r="C2" i="18"/>
  <c r="C5" i="18" s="1"/>
  <c r="C20" i="18" s="1"/>
  <c r="AF5" i="18"/>
  <c r="AG5" i="18"/>
  <c r="AF11" i="18"/>
  <c r="AG11" i="18"/>
  <c r="AF17" i="18"/>
  <c r="AG17" i="18"/>
  <c r="AF20" i="18"/>
  <c r="AG20" i="18"/>
  <c r="CI23" i="18"/>
  <c r="AO20" i="18"/>
  <c r="AM20" i="18"/>
  <c r="AL20" i="18"/>
  <c r="AK20" i="18"/>
  <c r="AJ20" i="18"/>
  <c r="AI20" i="18"/>
  <c r="AH20" i="18"/>
  <c r="AJ17" i="18"/>
  <c r="AI17" i="18"/>
  <c r="AH17" i="18"/>
  <c r="DB14" i="18"/>
  <c r="BB11" i="18"/>
  <c r="BA11" i="18"/>
  <c r="AZ11" i="18"/>
  <c r="AY11" i="18"/>
  <c r="AW11" i="18"/>
  <c r="AT11" i="18"/>
  <c r="AS11" i="18"/>
  <c r="AR11" i="18"/>
  <c r="AP11" i="18"/>
  <c r="AO11" i="18"/>
  <c r="AN11" i="18"/>
  <c r="AL11" i="18"/>
  <c r="AK11" i="18"/>
  <c r="AJ11" i="18"/>
  <c r="AH11" i="18"/>
  <c r="BB5" i="18"/>
  <c r="AY5" i="18"/>
  <c r="AW5" i="18"/>
  <c r="AV5" i="18"/>
  <c r="AU5" i="18"/>
  <c r="AT5" i="18"/>
  <c r="AS5" i="18"/>
  <c r="AR5" i="18"/>
  <c r="AQ5" i="18"/>
  <c r="AP5" i="18"/>
  <c r="AO5" i="18"/>
  <c r="AN5" i="18"/>
  <c r="AM5" i="18"/>
  <c r="AL5" i="18"/>
  <c r="AJ5" i="18"/>
  <c r="AI5" i="18"/>
  <c r="CJ23" i="18"/>
  <c r="AC2" i="18"/>
  <c r="AC14" i="18" s="1"/>
  <c r="AB2" i="18"/>
  <c r="AB5" i="18" s="1"/>
  <c r="AA2" i="18"/>
  <c r="AA5" i="18" s="1"/>
  <c r="AA20" i="18" s="1"/>
  <c r="Z2" i="18"/>
  <c r="Z5" i="18" s="1"/>
  <c r="Z20" i="18" s="1"/>
  <c r="Y2" i="18"/>
  <c r="Y14" i="18" s="1"/>
  <c r="X2" i="18"/>
  <c r="X5" i="18" s="1"/>
  <c r="W2" i="18"/>
  <c r="W17" i="18" s="1"/>
  <c r="V2" i="18"/>
  <c r="V5" i="18" s="1"/>
  <c r="V20" i="18" s="1"/>
  <c r="U2" i="18"/>
  <c r="U14" i="18" s="1"/>
  <c r="T2" i="18"/>
  <c r="T5" i="18" s="1"/>
  <c r="T11" i="18" s="1"/>
  <c r="S2" i="18"/>
  <c r="R2" i="18"/>
  <c r="R5" i="18" s="1"/>
  <c r="R20" i="18" s="1"/>
  <c r="Q2" i="18"/>
  <c r="Q14" i="18" s="1"/>
  <c r="P2" i="18"/>
  <c r="P5" i="18" s="1"/>
  <c r="O2" i="18"/>
  <c r="O17" i="18" s="1"/>
  <c r="N2" i="18"/>
  <c r="N5" i="18" s="1"/>
  <c r="N20" i="18" s="1"/>
  <c r="M2" i="18"/>
  <c r="M14" i="18" s="1"/>
  <c r="L2" i="18"/>
  <c r="L5" i="18" s="1"/>
  <c r="K2" i="18"/>
  <c r="J2" i="18"/>
  <c r="J5" i="18" s="1"/>
  <c r="J20" i="18" s="1"/>
  <c r="I2" i="18"/>
  <c r="I14" i="18" s="1"/>
  <c r="H2" i="18"/>
  <c r="H5" i="18" s="1"/>
  <c r="G2" i="18"/>
  <c r="G17" i="18" s="1"/>
  <c r="F2" i="18"/>
  <c r="F5" i="18" s="1"/>
  <c r="F20" i="18" s="1"/>
  <c r="E2" i="18"/>
  <c r="E11" i="18" s="1"/>
  <c r="D2" i="18"/>
  <c r="D5" i="18" s="1"/>
  <c r="CU8" i="18"/>
  <c r="BV8" i="18"/>
  <c r="BP8" i="18"/>
  <c r="BJ8" i="18"/>
  <c r="BD8" i="18"/>
  <c r="AX8" i="18"/>
  <c r="AR8" i="18"/>
  <c r="C16" i="5"/>
  <c r="BP14" i="18" s="1"/>
  <c r="C15" i="5"/>
  <c r="BJ14" i="18" s="1"/>
  <c r="C14" i="5"/>
  <c r="BD14" i="18" s="1"/>
  <c r="C13" i="5"/>
  <c r="AX14" i="18" s="1"/>
  <c r="C12" i="5"/>
  <c r="AR14" i="18" s="1"/>
  <c r="C11" i="5"/>
  <c r="AL14" i="18" s="1"/>
  <c r="C10" i="5"/>
  <c r="CT8" i="18" l="1"/>
  <c r="AF14" i="18"/>
  <c r="C17" i="18"/>
  <c r="F14" i="18"/>
  <c r="V8" i="18"/>
  <c r="V23" i="18" s="1"/>
  <c r="J8" i="18"/>
  <c r="J23" i="18" s="1"/>
  <c r="V17" i="18"/>
  <c r="V14" i="18"/>
  <c r="F8" i="18"/>
  <c r="F23" i="18" s="1"/>
  <c r="R17" i="18"/>
  <c r="N14" i="18"/>
  <c r="Z8" i="18"/>
  <c r="Z23" i="18" s="1"/>
  <c r="P14" i="18"/>
  <c r="D20" i="18"/>
  <c r="X14" i="18"/>
  <c r="H14" i="18"/>
  <c r="Z17" i="18"/>
  <c r="AB14" i="18"/>
  <c r="T14" i="18"/>
  <c r="L14" i="18"/>
  <c r="D14" i="18"/>
  <c r="D11" i="18"/>
  <c r="R8" i="18"/>
  <c r="R23" i="18" s="1"/>
  <c r="C8" i="18"/>
  <c r="C23" i="18" s="1"/>
  <c r="T20" i="18"/>
  <c r="N17" i="18"/>
  <c r="Z14" i="18"/>
  <c r="R14" i="18"/>
  <c r="J14" i="18"/>
  <c r="C14" i="18"/>
  <c r="N8" i="18"/>
  <c r="N23" i="18" s="1"/>
  <c r="G8" i="18"/>
  <c r="G23" i="18" s="1"/>
  <c r="G5" i="18"/>
  <c r="G14" i="18"/>
  <c r="K8" i="18"/>
  <c r="K23" i="18" s="1"/>
  <c r="K5" i="18"/>
  <c r="K14" i="18"/>
  <c r="O8" i="18"/>
  <c r="O23" i="18" s="1"/>
  <c r="O5" i="18"/>
  <c r="O14" i="18"/>
  <c r="S8" i="18"/>
  <c r="S23" i="18" s="1"/>
  <c r="S5" i="18"/>
  <c r="S14" i="18"/>
  <c r="W8" i="18"/>
  <c r="W23" i="18" s="1"/>
  <c r="W5" i="18"/>
  <c r="W14" i="18"/>
  <c r="AA8" i="18"/>
  <c r="AA23" i="18" s="1"/>
  <c r="AA14" i="18"/>
  <c r="AA11" i="18"/>
  <c r="H20" i="18"/>
  <c r="H11" i="18"/>
  <c r="L11" i="18"/>
  <c r="L20" i="18"/>
  <c r="P20" i="18"/>
  <c r="P11" i="18"/>
  <c r="X20" i="18"/>
  <c r="X11" i="18"/>
  <c r="AB11" i="18"/>
  <c r="AB20" i="18"/>
  <c r="AA17" i="18"/>
  <c r="S17" i="18"/>
  <c r="K17" i="18"/>
  <c r="J17" i="18"/>
  <c r="F17" i="18"/>
  <c r="AC8" i="18"/>
  <c r="AC23" i="18" s="1"/>
  <c r="Y8" i="18"/>
  <c r="Y23" i="18" s="1"/>
  <c r="U8" i="18"/>
  <c r="U23" i="18" s="1"/>
  <c r="Q8" i="18"/>
  <c r="Q23" i="18" s="1"/>
  <c r="M8" i="18"/>
  <c r="M23" i="18" s="1"/>
  <c r="I8" i="18"/>
  <c r="I23" i="18" s="1"/>
  <c r="E8" i="18"/>
  <c r="AC17" i="18"/>
  <c r="Y17" i="18"/>
  <c r="U17" i="18"/>
  <c r="Q17" i="18"/>
  <c r="M17" i="18"/>
  <c r="I17" i="18"/>
  <c r="E17" i="18"/>
  <c r="AB8" i="18"/>
  <c r="AB23" i="18" s="1"/>
  <c r="X8" i="18"/>
  <c r="X23" i="18" s="1"/>
  <c r="T8" i="18"/>
  <c r="T23" i="18" s="1"/>
  <c r="P8" i="18"/>
  <c r="P23" i="18" s="1"/>
  <c r="L8" i="18"/>
  <c r="L23" i="18" s="1"/>
  <c r="H8" i="18"/>
  <c r="H23" i="18" s="1"/>
  <c r="D8" i="18"/>
  <c r="AC5" i="18"/>
  <c r="Y5" i="18"/>
  <c r="U5" i="18"/>
  <c r="Q5" i="18"/>
  <c r="M5" i="18"/>
  <c r="I5" i="18"/>
  <c r="E5" i="18"/>
  <c r="E20" i="18"/>
  <c r="AB17" i="18"/>
  <c r="X17" i="18"/>
  <c r="T17" i="18"/>
  <c r="P17" i="18"/>
  <c r="L17" i="18"/>
  <c r="H17" i="18"/>
  <c r="D17" i="18"/>
  <c r="E14" i="18"/>
  <c r="C11" i="18"/>
  <c r="Z11" i="18"/>
  <c r="V11" i="18"/>
  <c r="R11" i="18"/>
  <c r="N11" i="18"/>
  <c r="J11" i="18"/>
  <c r="F11" i="18"/>
  <c r="BC11" i="18"/>
  <c r="AP20" i="18"/>
  <c r="D23" i="18"/>
  <c r="DC14" i="18"/>
  <c r="E23" i="18"/>
  <c r="BC5" i="18"/>
  <c r="AK17" i="18"/>
  <c r="M11" i="18" l="1"/>
  <c r="M20" i="18"/>
  <c r="AC11" i="18"/>
  <c r="AC20" i="18"/>
  <c r="S20" i="18"/>
  <c r="S11" i="18"/>
  <c r="Q11" i="18"/>
  <c r="Q20" i="18"/>
  <c r="W11" i="18"/>
  <c r="W20" i="18"/>
  <c r="G11" i="18"/>
  <c r="G20" i="18"/>
  <c r="U11" i="18"/>
  <c r="U20" i="18"/>
  <c r="K20" i="18"/>
  <c r="K11" i="18"/>
  <c r="I11" i="18"/>
  <c r="I20" i="18"/>
  <c r="Y11" i="18"/>
  <c r="Y20" i="18"/>
  <c r="O11" i="18"/>
  <c r="O20" i="18"/>
  <c r="AD2" i="18" l="1"/>
  <c r="AD5" i="18" l="1"/>
  <c r="AD17" i="18"/>
  <c r="AD14" i="18"/>
  <c r="AD8" i="18"/>
  <c r="AD23" i="18" s="1"/>
  <c r="AE2" i="18"/>
  <c r="B2" i="18"/>
  <c r="B3" i="2"/>
  <c r="C2" i="16" l="1"/>
  <c r="B2" i="5"/>
  <c r="B2" i="10"/>
  <c r="B14" i="18"/>
  <c r="B17" i="18"/>
  <c r="B5" i="18"/>
  <c r="B8" i="18"/>
  <c r="B23" i="18" s="1"/>
  <c r="AE17" i="18"/>
  <c r="AE8" i="18"/>
  <c r="AE23" i="18" s="1"/>
  <c r="AE5" i="18"/>
  <c r="AE14" i="18"/>
  <c r="AD20" i="18"/>
  <c r="AD11" i="18"/>
  <c r="B2" i="6"/>
  <c r="B2" i="8"/>
  <c r="B2" i="12"/>
  <c r="B2" i="9"/>
  <c r="B3" i="15"/>
  <c r="B2" i="14"/>
  <c r="B2" i="7"/>
  <c r="C60" i="2"/>
  <c r="AE11" i="18" l="1"/>
  <c r="AE20" i="18"/>
  <c r="B11" i="18"/>
  <c r="B20" i="18"/>
  <c r="C61" i="2"/>
  <c r="D6" i="16" s="1"/>
  <c r="C9" i="15"/>
  <c r="ACC4" i="21" s="1"/>
  <c r="C10" i="15" l="1"/>
  <c r="B2" i="3"/>
  <c r="B2" i="4"/>
  <c r="C57" i="2"/>
  <c r="ACD4" i="21" l="1"/>
  <c r="C12" i="15"/>
  <c r="C11" i="15"/>
  <c r="B4" i="2"/>
  <c r="A3" i="5" s="1"/>
  <c r="C7" i="6"/>
  <c r="ACF4" i="21" l="1"/>
  <c r="ACE4" i="21"/>
  <c r="A3" i="10"/>
  <c r="A3" i="12"/>
  <c r="A3" i="14"/>
  <c r="B7" i="15"/>
  <c r="A3" i="9"/>
  <c r="A3" i="4"/>
  <c r="A3" i="8"/>
  <c r="A3" i="6"/>
  <c r="A3" i="3"/>
  <c r="A3" i="7"/>
  <c r="N2" i="20"/>
  <c r="C24" i="16" l="1"/>
  <c r="C5" i="16"/>
  <c r="C50" i="15" l="1"/>
  <c r="BI23" i="18" s="1"/>
  <c r="D50" i="15"/>
  <c r="BJ23" i="18" s="1"/>
  <c r="E50" i="15"/>
  <c r="BK23" i="18" s="1"/>
  <c r="C51" i="15"/>
  <c r="BL23" i="18" s="1"/>
  <c r="D51" i="15"/>
  <c r="BM23" i="18" s="1"/>
  <c r="E51" i="15"/>
  <c r="BN23" i="18" s="1"/>
  <c r="D49" i="15"/>
  <c r="BG23" i="18" s="1"/>
  <c r="E49" i="15"/>
  <c r="BH23" i="18" s="1"/>
  <c r="C49" i="15"/>
  <c r="BF23" i="18" s="1"/>
  <c r="E48" i="15"/>
  <c r="BE23" i="18" s="1"/>
  <c r="D48" i="15"/>
  <c r="BD23" i="18" s="1"/>
  <c r="C48" i="15"/>
  <c r="BC23" i="18" s="1"/>
  <c r="E11" i="14"/>
  <c r="AX11" i="18" s="1"/>
  <c r="C11" i="14"/>
  <c r="AV11" i="18" s="1"/>
  <c r="C14" i="12"/>
  <c r="C14" i="6"/>
  <c r="C19" i="15"/>
  <c r="C8" i="12"/>
  <c r="C9" i="12"/>
  <c r="C10" i="12"/>
  <c r="C11" i="12"/>
  <c r="C12" i="12"/>
  <c r="C13" i="12"/>
  <c r="C15" i="12"/>
  <c r="C16" i="12"/>
  <c r="C17" i="12"/>
  <c r="C18" i="12"/>
  <c r="C19" i="12"/>
  <c r="C20" i="12"/>
  <c r="C21" i="12"/>
  <c r="C22" i="12"/>
  <c r="C23" i="12"/>
  <c r="C24" i="12"/>
  <c r="C25" i="12"/>
  <c r="C26" i="12"/>
  <c r="C27" i="12"/>
  <c r="C28" i="12"/>
  <c r="C29" i="12"/>
  <c r="C30" i="12"/>
  <c r="C31" i="12"/>
  <c r="C32" i="12"/>
  <c r="C7" i="12"/>
  <c r="E33" i="6"/>
  <c r="E18" i="5" s="1"/>
  <c r="C27" i="6"/>
  <c r="C8" i="6"/>
  <c r="C30" i="6"/>
  <c r="C31" i="6"/>
  <c r="C32" i="6"/>
  <c r="C9" i="6"/>
  <c r="C10" i="6"/>
  <c r="C11" i="6"/>
  <c r="C12" i="6"/>
  <c r="C13" i="6"/>
  <c r="C15" i="6"/>
  <c r="C16" i="6"/>
  <c r="C17" i="6"/>
  <c r="C18" i="6"/>
  <c r="C19" i="6"/>
  <c r="C20" i="6"/>
  <c r="C21" i="6"/>
  <c r="C22" i="6"/>
  <c r="C23" i="6"/>
  <c r="C24" i="6"/>
  <c r="C25" i="6"/>
  <c r="C26" i="6"/>
  <c r="C28" i="6"/>
  <c r="C29" i="6"/>
  <c r="E33" i="12"/>
  <c r="I2" i="20"/>
  <c r="H33" i="6"/>
  <c r="H18" i="5" s="1"/>
  <c r="G33" i="6"/>
  <c r="G18" i="5" s="1"/>
  <c r="F33" i="6"/>
  <c r="F18" i="5" s="1"/>
  <c r="D33" i="6"/>
  <c r="C10" i="3"/>
  <c r="C13" i="3"/>
  <c r="C26" i="3"/>
  <c r="C33" i="4"/>
  <c r="C29" i="3" s="1"/>
  <c r="AZ5" i="18" s="1"/>
  <c r="C15" i="7"/>
  <c r="C33" i="8"/>
  <c r="C41" i="5" s="1"/>
  <c r="CY14" i="18" s="1"/>
  <c r="D33" i="12"/>
  <c r="D17" i="10" s="1"/>
  <c r="F33" i="12"/>
  <c r="G33" i="12"/>
  <c r="G17" i="10" s="1"/>
  <c r="H33" i="12"/>
  <c r="H17" i="10" s="1"/>
  <c r="C33" i="9"/>
  <c r="C45" i="5" s="1"/>
  <c r="F17" i="10" l="1"/>
  <c r="ABH4" i="21"/>
  <c r="E17" i="10"/>
  <c r="ABG4" i="21"/>
  <c r="AAZ4" i="21"/>
  <c r="CI8" i="18"/>
  <c r="D18" i="10"/>
  <c r="C40" i="5"/>
  <c r="AN20" i="18"/>
  <c r="H19" i="5"/>
  <c r="CA14" i="18"/>
  <c r="C34" i="15"/>
  <c r="AT23" i="18" s="1"/>
  <c r="DA14" i="18"/>
  <c r="CJ8" i="18"/>
  <c r="C17" i="10"/>
  <c r="E18" i="10"/>
  <c r="G19" i="5"/>
  <c r="BZ14" i="18"/>
  <c r="H18" i="10"/>
  <c r="CM8" i="18"/>
  <c r="CL8" i="18"/>
  <c r="G18" i="10"/>
  <c r="F18" i="10"/>
  <c r="CK8" i="18"/>
  <c r="F19" i="5"/>
  <c r="BY14" i="18"/>
  <c r="D18" i="5"/>
  <c r="C18" i="5"/>
  <c r="BV14" i="18" s="1"/>
  <c r="E19" i="5"/>
  <c r="BX14" i="18"/>
  <c r="AX5" i="18"/>
  <c r="C30" i="3"/>
  <c r="C17" i="15"/>
  <c r="AK5" i="18"/>
  <c r="AI23" i="18"/>
  <c r="C16" i="15"/>
  <c r="AH5" i="18"/>
  <c r="C18" i="15"/>
  <c r="AH23" i="18" s="1"/>
  <c r="E53" i="15"/>
  <c r="BQ23" i="18" s="1"/>
  <c r="C53" i="15"/>
  <c r="BO23" i="18" s="1"/>
  <c r="D53" i="15"/>
  <c r="BP23" i="18" s="1"/>
  <c r="C20" i="15"/>
  <c r="C3" i="16"/>
  <c r="TS4" i="21" l="1"/>
  <c r="CH8" i="18"/>
  <c r="TP4" i="21"/>
  <c r="TR4" i="21"/>
  <c r="UA4" i="21"/>
  <c r="TY4" i="21"/>
  <c r="C18" i="10"/>
  <c r="TX4" i="21"/>
  <c r="TW4" i="21"/>
  <c r="TZ4" i="21"/>
  <c r="CS8" i="18"/>
  <c r="C41" i="15"/>
  <c r="C29" i="15"/>
  <c r="AQ23" i="18" s="1"/>
  <c r="CG14" i="18"/>
  <c r="C28" i="15"/>
  <c r="AP23" i="18" s="1"/>
  <c r="CF14" i="18"/>
  <c r="C38" i="15"/>
  <c r="CP8" i="18"/>
  <c r="C30" i="15"/>
  <c r="AR23" i="18" s="1"/>
  <c r="CX14" i="18"/>
  <c r="C39" i="15"/>
  <c r="CQ8" i="18"/>
  <c r="CO8" i="18"/>
  <c r="D38" i="15"/>
  <c r="C40" i="15"/>
  <c r="CR8" i="18"/>
  <c r="C27" i="15"/>
  <c r="AO23" i="18" s="1"/>
  <c r="CE14" i="18"/>
  <c r="D19" i="5"/>
  <c r="BW14" i="18"/>
  <c r="C26" i="15"/>
  <c r="C19" i="5"/>
  <c r="CD14" i="18"/>
  <c r="D9" i="16"/>
  <c r="BA5" i="18"/>
  <c r="AJ23" i="18"/>
  <c r="AF23" i="18"/>
  <c r="AG23" i="18"/>
  <c r="C22" i="15"/>
  <c r="AX23" i="18" l="1"/>
  <c r="ACY4" i="21"/>
  <c r="TV4" i="21"/>
  <c r="AZ23" i="18"/>
  <c r="ADA4" i="21"/>
  <c r="AY23" i="18"/>
  <c r="ACZ4" i="21"/>
  <c r="AU23" i="18"/>
  <c r="ACV4" i="21"/>
  <c r="AV23" i="18"/>
  <c r="ACW4" i="21"/>
  <c r="E38" i="15"/>
  <c r="C23" i="10"/>
  <c r="CN8" i="18"/>
  <c r="D26" i="15"/>
  <c r="AM23" i="18" s="1"/>
  <c r="CC14" i="18"/>
  <c r="C42" i="5"/>
  <c r="CB14" i="18"/>
  <c r="AL23" i="18"/>
  <c r="AK23" i="18"/>
  <c r="D7" i="16"/>
  <c r="AW23" i="18" l="1"/>
  <c r="ACX4" i="21"/>
  <c r="UD4" i="21"/>
  <c r="CV8" i="18"/>
  <c r="C44" i="15"/>
  <c r="E26" i="15"/>
  <c r="AN23" i="18" s="1"/>
  <c r="CZ14" i="18"/>
  <c r="C32" i="15"/>
  <c r="BB23" i="18" l="1"/>
  <c r="ADC4" i="21"/>
  <c r="AS23" i="18"/>
  <c r="C57" i="15"/>
  <c r="ADS4" i="21" l="1"/>
  <c r="D72" i="15"/>
  <c r="BR23" i="18"/>
  <c r="C61" i="15"/>
  <c r="D8" i="16"/>
  <c r="ADZ4" i="21" l="1"/>
  <c r="C63" i="15"/>
  <c r="ADT4" i="21"/>
  <c r="D73" i="15"/>
  <c r="BS23" i="18"/>
  <c r="BT23" i="18"/>
  <c r="D10" i="16"/>
  <c r="ADU4" i="21" l="1"/>
  <c r="AEA4" i="21"/>
  <c r="D82" i="15"/>
  <c r="D11" i="16"/>
  <c r="D12" i="16" l="1"/>
  <c r="AEM4"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G:\ALLDHCFP\ITG\DATABASE\CostReports\AFC\Database\DBFiles\AFCCRDATA.mdb" odcFile="C:\Users\tfaiella\Documents\My Data Sources\AFCCRDATA.odc" keepAlive="1" name="AFCCRDATA" type="5" refreshedVersion="0" saveData="1">
    <dbPr connection="Provider=Microsoft.ACE.OLEDB.12.0;User ID=Admin;Data Source=G:\ALLDHCFP\ITG\DATABASE\CostReports\AFC\Database\DBFiles\AFCCRDATA.mdb;Mode=Share Deny Write;Extended Properties=&quot;&quot;;Jet OLEDB:System database=&quot;&quot;;Jet OLEDB:Registry Path=&quot;&quot;;Jet OLEDB:Engine Type=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 command="AFCFilers"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<sst xmlns="http://schemas.openxmlformats.org/spreadsheetml/2006/main" count="3103" uniqueCount="1282">
  <si>
    <t>General Information</t>
  </si>
  <si>
    <t>Provider Name:</t>
  </si>
  <si>
    <t>Reporting Period:</t>
  </si>
  <si>
    <t>Email completed report as an attachment to:</t>
  </si>
  <si>
    <t xml:space="preserve">data@chiamass.gov </t>
  </si>
  <si>
    <t>KEY</t>
  </si>
  <si>
    <t>Enter Data</t>
  </si>
  <si>
    <t>Calculated - Do Not Enter Data</t>
  </si>
  <si>
    <t>You may use the TAB key to navigate cells.</t>
  </si>
  <si>
    <t>If you have questions, please contact:</t>
  </si>
  <si>
    <t>CHIA's Pricing Cost Report Helpdesk</t>
  </si>
  <si>
    <t>data@chiamass.gov</t>
  </si>
  <si>
    <t>Agency</t>
  </si>
  <si>
    <t>G1</t>
  </si>
  <si>
    <t>Agency Name:</t>
  </si>
  <si>
    <t xml:space="preserve">Click here if your Agency Name does not appear in this list. </t>
  </si>
  <si>
    <t>G2</t>
  </si>
  <si>
    <t>MassHealth ID #:</t>
  </si>
  <si>
    <t>Enter your 9-digit MassHealth ID #.</t>
  </si>
  <si>
    <t>This report will not be accepted if it is missing an Agency Name, a MassHealth ID #, and/or Suffix(es).</t>
  </si>
  <si>
    <t>G3</t>
  </si>
  <si>
    <t>MassHealth ID Suffix(es):</t>
  </si>
  <si>
    <r>
      <t xml:space="preserve">Enter the letter suffix of your MassHealth ID #. </t>
    </r>
    <r>
      <rPr>
        <b/>
        <sz val="10"/>
        <rFont val="Arial"/>
        <family val="2"/>
      </rPr>
      <t>Multi-site providers, enter ALL applicable suffixes.</t>
    </r>
  </si>
  <si>
    <t>G4</t>
  </si>
  <si>
    <t>Federal Employer Identification Number (FEIN):</t>
  </si>
  <si>
    <t>G5</t>
  </si>
  <si>
    <t>Business Address:</t>
  </si>
  <si>
    <t>G6</t>
  </si>
  <si>
    <t>Agency City:</t>
  </si>
  <si>
    <t>G7</t>
  </si>
  <si>
    <t>Agency State:</t>
  </si>
  <si>
    <t>G8</t>
  </si>
  <si>
    <t>Agency Zip Code:</t>
  </si>
  <si>
    <t>G9</t>
  </si>
  <si>
    <t>Agency Phone:</t>
  </si>
  <si>
    <t>G10</t>
  </si>
  <si>
    <t>Agency Phone Extension:</t>
  </si>
  <si>
    <t>Contact</t>
  </si>
  <si>
    <t>G11</t>
  </si>
  <si>
    <t>Contact Person:</t>
  </si>
  <si>
    <t>G12</t>
  </si>
  <si>
    <t>Contact Title:</t>
  </si>
  <si>
    <t>G13</t>
  </si>
  <si>
    <t>Contact Email:</t>
  </si>
  <si>
    <t>G14</t>
  </si>
  <si>
    <t>Contact Phone:</t>
  </si>
  <si>
    <t>G15</t>
  </si>
  <si>
    <t>Contact Phone Extension:</t>
  </si>
  <si>
    <t>Service Sites</t>
  </si>
  <si>
    <t>G16</t>
  </si>
  <si>
    <t>Site 1:</t>
  </si>
  <si>
    <t>G17</t>
  </si>
  <si>
    <t>Type of Care 1:</t>
  </si>
  <si>
    <t>G18</t>
  </si>
  <si>
    <t>Site 2:</t>
  </si>
  <si>
    <t>G19</t>
  </si>
  <si>
    <t>Type of Care 2:</t>
  </si>
  <si>
    <t>G20</t>
  </si>
  <si>
    <t>Site 3:</t>
  </si>
  <si>
    <t>G21</t>
  </si>
  <si>
    <t>Type of Care 3:</t>
  </si>
  <si>
    <t>G22</t>
  </si>
  <si>
    <t>Site 4:</t>
  </si>
  <si>
    <t>G23</t>
  </si>
  <si>
    <t>Type of Care 4:</t>
  </si>
  <si>
    <t>G24</t>
  </si>
  <si>
    <t>Site 5:</t>
  </si>
  <si>
    <t>G25</t>
  </si>
  <si>
    <t>Type of Care 5:</t>
  </si>
  <si>
    <t>G26</t>
  </si>
  <si>
    <t>Site 6:</t>
  </si>
  <si>
    <t>G27</t>
  </si>
  <si>
    <t>Type of Care 6:</t>
  </si>
  <si>
    <t>Reporting Period</t>
  </si>
  <si>
    <t>G28</t>
  </si>
  <si>
    <t>Annual Report From:</t>
  </si>
  <si>
    <t>G29</t>
  </si>
  <si>
    <t>Annual Report To:</t>
  </si>
  <si>
    <t>Enter your fiscal year dates in the General Information tab, line items G28 and G29.</t>
  </si>
  <si>
    <t>Start date entered</t>
  </si>
  <si>
    <t>End date entered:</t>
  </si>
  <si>
    <t>MassHealth ID + Suffix entered</t>
  </si>
  <si>
    <t>Concatenated ID</t>
  </si>
  <si>
    <t>You MUST select your provider name in the General Information tab, line item G1.</t>
  </si>
  <si>
    <t>You MUST enter your MassHealth ID and suffix(es) in the General Information tab, line items G2-3.</t>
  </si>
  <si>
    <t>Select your Provider Name.</t>
  </si>
  <si>
    <t>Schedule A: Revenue from Providing AFC Services</t>
  </si>
  <si>
    <t>Enter only revenue generated from providing AFC services.</t>
  </si>
  <si>
    <t xml:space="preserve">Revenue </t>
  </si>
  <si>
    <t>AFC Amount in Whole Dollars</t>
  </si>
  <si>
    <t>1A</t>
  </si>
  <si>
    <t>Contributions, Gifts, Bequests</t>
  </si>
  <si>
    <t>2A</t>
  </si>
  <si>
    <t>Private/In-Kind</t>
  </si>
  <si>
    <t>3A</t>
  </si>
  <si>
    <t>Total Gifts and In-Kind Contributions</t>
  </si>
  <si>
    <t>4A</t>
  </si>
  <si>
    <t>Massachusetts Government Grants</t>
  </si>
  <si>
    <t>5A</t>
  </si>
  <si>
    <t>Other Grants (Excluding Federal Direct)</t>
  </si>
  <si>
    <t>6A</t>
  </si>
  <si>
    <t>Total Grants</t>
  </si>
  <si>
    <t>7A</t>
  </si>
  <si>
    <t>Commercial/Private Third Parties</t>
  </si>
  <si>
    <t>8A</t>
  </si>
  <si>
    <t>Government Programs - PACE/SCO</t>
  </si>
  <si>
    <t>9A</t>
  </si>
  <si>
    <t>Private Client Payments</t>
  </si>
  <si>
    <t>10A</t>
  </si>
  <si>
    <t>AFC MassHealth Payments</t>
  </si>
  <si>
    <t>11A</t>
  </si>
  <si>
    <t>MassHealth MCO</t>
  </si>
  <si>
    <t>12A</t>
  </si>
  <si>
    <t>Medicare</t>
  </si>
  <si>
    <t>13A</t>
  </si>
  <si>
    <t>Department of Mental Health</t>
  </si>
  <si>
    <t>14A</t>
  </si>
  <si>
    <t>Department of Developmental Services</t>
  </si>
  <si>
    <t>15A</t>
  </si>
  <si>
    <t>Department  of Public Health</t>
  </si>
  <si>
    <t>16A</t>
  </si>
  <si>
    <t>Department of Social Services</t>
  </si>
  <si>
    <t>17A</t>
  </si>
  <si>
    <t>Department of Transitional Assistance</t>
  </si>
  <si>
    <t>18A</t>
  </si>
  <si>
    <t>Department of Youth Services</t>
  </si>
  <si>
    <t>19A</t>
  </si>
  <si>
    <t>Total Assistance and Fees</t>
  </si>
  <si>
    <t>20A</t>
  </si>
  <si>
    <t>Interest Income</t>
  </si>
  <si>
    <t>Click link below to enter other revenue details:</t>
  </si>
  <si>
    <t>21A</t>
  </si>
  <si>
    <t>Other Revenue Details</t>
  </si>
  <si>
    <t>22A</t>
  </si>
  <si>
    <t xml:space="preserve">Total Revenue from Providing AFC </t>
  </si>
  <si>
    <t>Schedule A1: Other Revenue Details</t>
  </si>
  <si>
    <t>Enter only revenue from providing AFC Services.</t>
  </si>
  <si>
    <t>Other Revenue Details, Line 21A</t>
  </si>
  <si>
    <t>Revenue Description</t>
  </si>
  <si>
    <t>Return to Revenue Worksheet</t>
  </si>
  <si>
    <t>Total Other Revenue</t>
  </si>
  <si>
    <t>Schedule B: Administrative Expenses</t>
  </si>
  <si>
    <t>Enter only expenses associated with or allocated to providing AFC services.</t>
  </si>
  <si>
    <t>FTE:</t>
  </si>
  <si>
    <t>1B</t>
  </si>
  <si>
    <t>Number of Hours per Week Representing an FTE</t>
  </si>
  <si>
    <t>Administrative Expenses</t>
  </si>
  <si>
    <t>Yearly
 Salary</t>
  </si>
  <si>
    <t>FTE</t>
  </si>
  <si>
    <t>Total
 Salary</t>
  </si>
  <si>
    <t>Payroll
 Taxes</t>
  </si>
  <si>
    <t>Fringe
 Benefits</t>
  </si>
  <si>
    <t>Accrual
 Adjustments</t>
  </si>
  <si>
    <r>
      <t>Indirect Staff</t>
    </r>
    <r>
      <rPr>
        <sz val="10"/>
        <color theme="1"/>
        <rFont val="Arial"/>
        <family val="2"/>
      </rPr>
      <t xml:space="preserve"> </t>
    </r>
    <r>
      <rPr>
        <b/>
        <sz val="10"/>
        <color rgb="FFFF0000"/>
        <rFont val="Arial"/>
        <family val="2"/>
      </rPr>
      <t>If program director, program manager, or other non-clinical staff also functions as a nurse or care manager, include ONLY the indirect (non-clinical) expense allocations in this schedule.</t>
    </r>
  </si>
  <si>
    <t>2B</t>
  </si>
  <si>
    <t>Chief Executive Officer</t>
  </si>
  <si>
    <t>3B</t>
  </si>
  <si>
    <t>Chief Financial Officer/Business Manager</t>
  </si>
  <si>
    <t>4B</t>
  </si>
  <si>
    <t>Program Director</t>
  </si>
  <si>
    <t>5B</t>
  </si>
  <si>
    <t>Assistant Program Director</t>
  </si>
  <si>
    <t>6B</t>
  </si>
  <si>
    <t xml:space="preserve">Supervising Professional/Program Manager </t>
  </si>
  <si>
    <t>7B</t>
  </si>
  <si>
    <t xml:space="preserve">Program Staff </t>
  </si>
  <si>
    <t>8B</t>
  </si>
  <si>
    <t>Office Maintenance and Janitorial Staff</t>
  </si>
  <si>
    <t>Click link below to enter other indirect staffing expense details:</t>
  </si>
  <si>
    <t>Total Expenses</t>
  </si>
  <si>
    <t>9B</t>
  </si>
  <si>
    <t>Other Indirect Staffing Expense Details</t>
  </si>
  <si>
    <t>10B</t>
  </si>
  <si>
    <t>Indirect Staff Totals</t>
  </si>
  <si>
    <t>Additional Administrative Expenses</t>
  </si>
  <si>
    <t>11B</t>
  </si>
  <si>
    <t>Indirect Staff Training</t>
  </si>
  <si>
    <t>12B</t>
  </si>
  <si>
    <t>Indirect Staff Travel</t>
  </si>
  <si>
    <t>13B</t>
  </si>
  <si>
    <t>Program Supplies and Materials</t>
  </si>
  <si>
    <t>14B</t>
  </si>
  <si>
    <t>Information Technology Systems and Investments</t>
  </si>
  <si>
    <t>15B</t>
  </si>
  <si>
    <t>Quality Assurance and Program Integrity</t>
  </si>
  <si>
    <t>16B</t>
  </si>
  <si>
    <t>Legal Fees</t>
  </si>
  <si>
    <t>17B</t>
  </si>
  <si>
    <t>Accounting Fees</t>
  </si>
  <si>
    <t>18B</t>
  </si>
  <si>
    <t xml:space="preserve">Marketing, PR, and Outreach </t>
  </si>
  <si>
    <t>19B</t>
  </si>
  <si>
    <t>Dues and Subscriptions</t>
  </si>
  <si>
    <t>20B</t>
  </si>
  <si>
    <t>Office and Equipment Expenses</t>
  </si>
  <si>
    <t>21B</t>
  </si>
  <si>
    <t>Movable Equipment Depreciation</t>
  </si>
  <si>
    <t>22B</t>
  </si>
  <si>
    <t>Fixed Equipment Depreciation</t>
  </si>
  <si>
    <t>23B</t>
  </si>
  <si>
    <t>Other Taxes</t>
  </si>
  <si>
    <t>24B</t>
  </si>
  <si>
    <t>Equipment Repair and Maintenance</t>
  </si>
  <si>
    <t>25B</t>
  </si>
  <si>
    <t>Malpractice Insurance</t>
  </si>
  <si>
    <t>26B</t>
  </si>
  <si>
    <t>Affiliate Allocations</t>
  </si>
  <si>
    <t>Click links below to enter occupancy expense details and other administrative expense details:</t>
  </si>
  <si>
    <t>27B</t>
  </si>
  <si>
    <t>Occupancy Expense Details</t>
  </si>
  <si>
    <t>28B</t>
  </si>
  <si>
    <t>Other Administrative Expense Details</t>
  </si>
  <si>
    <t>29B</t>
  </si>
  <si>
    <t>Total Administrative Expenses</t>
  </si>
  <si>
    <t>Click link below to enter non-reimbursable expense details:</t>
  </si>
  <si>
    <t>30B</t>
  </si>
  <si>
    <t>Non-Reimbursable Expense Details</t>
  </si>
  <si>
    <t xml:space="preserve">Schedule B1: Other Indirect Staffing Expense Details </t>
  </si>
  <si>
    <t>Enter only the number of FTEs and expenses of providing AFC services.</t>
  </si>
  <si>
    <t>Other Indirect Staffing Expense, Line 9B</t>
  </si>
  <si>
    <t>Expense Description</t>
  </si>
  <si>
    <t>Return to Administrative Expenses Worksheet</t>
  </si>
  <si>
    <t>Total Other Indirect Staffing Expense</t>
  </si>
  <si>
    <t>Schedule B2: Occupancy Expenses</t>
  </si>
  <si>
    <t>Occupancy Expenses, Line 27B</t>
  </si>
  <si>
    <t>Real Estate Taxes</t>
  </si>
  <si>
    <t>Facility Repair and Maintenance</t>
  </si>
  <si>
    <t>Property Insurance</t>
  </si>
  <si>
    <t>Building Depreciation</t>
  </si>
  <si>
    <t>Facility Rent</t>
  </si>
  <si>
    <t>Utilities</t>
  </si>
  <si>
    <t>Facility Mortgage Interest</t>
  </si>
  <si>
    <t>Other Occupancy Expense</t>
  </si>
  <si>
    <t>Total Occupancy Expenses</t>
  </si>
  <si>
    <t>Schedule B3: Other Administrative Expense Details</t>
  </si>
  <si>
    <t>Other Administrative Expense, Line 28B</t>
  </si>
  <si>
    <t>Total Other Administrative Expense</t>
  </si>
  <si>
    <t>Schedule B4: Non-Reimbursable Expense Details</t>
  </si>
  <si>
    <t>Non-Reimbursable Expense, Line 30B</t>
  </si>
  <si>
    <t>Total Non-Reimbursable Expense</t>
  </si>
  <si>
    <t>Schedule C: Direct Care Expenses</t>
  </si>
  <si>
    <t>Direct Care Cost</t>
  </si>
  <si>
    <t>Direct Staffing</t>
  </si>
  <si>
    <t>1C</t>
  </si>
  <si>
    <t>Registered Nurse ONLY</t>
  </si>
  <si>
    <t>2C</t>
  </si>
  <si>
    <t>Indirect program staff (e.g., Director) performing the RN role</t>
  </si>
  <si>
    <t>3C</t>
  </si>
  <si>
    <t>Licensed Practical Nurse</t>
  </si>
  <si>
    <t>4C</t>
  </si>
  <si>
    <t>Certified Nursing Assistant</t>
  </si>
  <si>
    <t>5C</t>
  </si>
  <si>
    <t>Care Manager (master's) ONLY</t>
  </si>
  <si>
    <t>6C</t>
  </si>
  <si>
    <t>Indirect program staff (e.g., Director) performing the Care Manager (master's) role</t>
  </si>
  <si>
    <t>7C</t>
  </si>
  <si>
    <t>Care Manager (non-master's)</t>
  </si>
  <si>
    <t>8C</t>
  </si>
  <si>
    <t>Community Health Worker</t>
  </si>
  <si>
    <t>9C</t>
  </si>
  <si>
    <t>Subcontracted Direct Care Staff</t>
  </si>
  <si>
    <t>Click link below to enter other direct staffing expense details:</t>
  </si>
  <si>
    <t>10C</t>
  </si>
  <si>
    <t>Other Direct Staffing Expense Details</t>
  </si>
  <si>
    <t>11C</t>
  </si>
  <si>
    <t>Direct Staff Total</t>
  </si>
  <si>
    <t>12C</t>
  </si>
  <si>
    <t>Direct Staff Training</t>
  </si>
  <si>
    <t>13C</t>
  </si>
  <si>
    <t>Direct Staff Travel</t>
  </si>
  <si>
    <t>14C</t>
  </si>
  <si>
    <t>Total Direct Care Expenses</t>
  </si>
  <si>
    <t>15C</t>
  </si>
  <si>
    <t>AFC Notes:</t>
  </si>
  <si>
    <t xml:space="preserve">Schedule C1: Other Direct Staffing Expense Details </t>
  </si>
  <si>
    <t>Other Direct Staffing Expense, Line 10C</t>
  </si>
  <si>
    <t>Return to Direct Care Expenses Worksheet</t>
  </si>
  <si>
    <t>Total Other Direct Staffing Expense</t>
  </si>
  <si>
    <t>Schedule CA: Caregiver Stipends</t>
  </si>
  <si>
    <t>Enter only stipend expenses of caregivers providing AFC services.</t>
  </si>
  <si>
    <t>Total Stipend Payment</t>
  </si>
  <si>
    <t xml:space="preserve">Number of  Caregivers </t>
  </si>
  <si>
    <t>1CA</t>
  </si>
  <si>
    <t>Caregiver Level 1</t>
  </si>
  <si>
    <t>Units of service MUST be entered or CHIA will not accept this report.</t>
  </si>
  <si>
    <t>2CA</t>
  </si>
  <si>
    <t>Caregiver Level 2</t>
  </si>
  <si>
    <t>3CA</t>
  </si>
  <si>
    <t>Alternate Caregiver Level 1</t>
  </si>
  <si>
    <t>4CA</t>
  </si>
  <si>
    <t>Alternate Caregiver Level 2</t>
  </si>
  <si>
    <t>5CA</t>
  </si>
  <si>
    <t>Total</t>
  </si>
  <si>
    <t>6CA</t>
  </si>
  <si>
    <t>Minimum</t>
  </si>
  <si>
    <t>7CA</t>
  </si>
  <si>
    <t>Maximum</t>
  </si>
  <si>
    <t>8CA</t>
  </si>
  <si>
    <t>Summary of Revenues, Expenses, Net Income, and Profit Margin</t>
  </si>
  <si>
    <t>Please review this summary and correct any errors on the other tabs.</t>
  </si>
  <si>
    <t>MassHealthID:</t>
  </si>
  <si>
    <t>Schedule A: Revenue</t>
  </si>
  <si>
    <t>Category</t>
  </si>
  <si>
    <t>Revenue</t>
  </si>
  <si>
    <t>Other Revenue</t>
  </si>
  <si>
    <t>Total Revenue</t>
  </si>
  <si>
    <t>Expense</t>
  </si>
  <si>
    <t>FTEs</t>
  </si>
  <si>
    <t>Average Yearly Salary/FTE</t>
  </si>
  <si>
    <t>Indirect Staff Salaries</t>
  </si>
  <si>
    <t>Indirect Staff Payroll Taxes</t>
  </si>
  <si>
    <t>Indirect Staff Fringe Benefits</t>
  </si>
  <si>
    <t>Indirect Staff Accrual Adjustments</t>
  </si>
  <si>
    <t>11B-28B</t>
  </si>
  <si>
    <t>Other Administrative Expenses</t>
  </si>
  <si>
    <t>Non-Reimbursable Expenses</t>
  </si>
  <si>
    <t>Direct Staff Salaries</t>
  </si>
  <si>
    <t>Direct Staff Payroll Taxes</t>
  </si>
  <si>
    <t>Direct Staff Fringe Benefits</t>
  </si>
  <si>
    <t>Direct Staff Accrual Adjustments</t>
  </si>
  <si>
    <t>12C-13C</t>
  </si>
  <si>
    <t>Direct Staff Training and Travel Expenses</t>
  </si>
  <si>
    <t>Caregiver Type</t>
  </si>
  <si>
    <t>No. Caregivers</t>
  </si>
  <si>
    <t>Units (Member Days)</t>
  </si>
  <si>
    <t>Caregiver Totals</t>
  </si>
  <si>
    <t>Profit Margin</t>
  </si>
  <si>
    <t>Net Income</t>
  </si>
  <si>
    <t>MassHealth ID Number and Suffix</t>
  </si>
  <si>
    <t xml:space="preserve">Total Revenue Derived from Providing AFC </t>
  </si>
  <si>
    <t xml:space="preserve">Total Expense of Providing AFC </t>
  </si>
  <si>
    <t>Total Units of AFC Provided</t>
  </si>
  <si>
    <t>Margin of Providing AFC</t>
  </si>
  <si>
    <r>
      <t xml:space="preserve">Certification by owner, partner, or officer of the provider:
 </t>
    </r>
    <r>
      <rPr>
        <sz val="10"/>
        <rFont val="Arial"/>
        <family val="2"/>
      </rPr>
      <t xml:space="preserve">
I hereby certify under penalty of perjury that I have read the above statement and that I have examined the accompanying cost report and supporting schedules. To the best of my knowledge and belief, it is a true, correct, and complete statement prepared from the books and records of the provider in accordance with applicable instructions, except as noted.</t>
    </r>
  </si>
  <si>
    <t>Name of officer of the provider:</t>
  </si>
  <si>
    <t>Date:</t>
  </si>
  <si>
    <t>S1</t>
  </si>
  <si>
    <t>Signature:</t>
  </si>
  <si>
    <t>X</t>
  </si>
  <si>
    <t>If the reports and accompanying schedules were prepared by a person other than the owner, partner, or officer of the provider, his/her declaration is based upon all information of which he/she has any knowledge.</t>
  </si>
  <si>
    <t>Name of preparer (if other than officer of the provider):</t>
  </si>
  <si>
    <t>S2</t>
  </si>
  <si>
    <t>Misrepresentation or falsification of any information contained in this cost report and associated back-up may be punishable by a fine and/or imprisonment under state and federal law.</t>
  </si>
  <si>
    <r>
      <t>If your agency name does not appear in the list you must register with CHIA.</t>
    </r>
    <r>
      <rPr>
        <b/>
        <sz val="10"/>
        <color indexed="10"/>
        <rFont val="Arial"/>
        <family val="2"/>
      </rPr>
      <t xml:space="preserve">
</t>
    </r>
    <r>
      <rPr>
        <b/>
        <sz val="10"/>
        <rFont val="Arial"/>
        <family val="2"/>
      </rPr>
      <t>Enter the name of your business in the shaded cell below exactly as it appears in the Articles of Organization or IRS form 941/941E. 
The name you entered will then be available for selection in the dropdown list on the General Information tab under "Agency Name". 
This is a temporary solution and you MUST register with CHIA for future filings by completing the following two forms:</t>
    </r>
  </si>
  <si>
    <t>http://chiamass.gov/assets/docs/p/inetuseragreementotherprovider.pdf</t>
  </si>
  <si>
    <t>http://chiamass.gov/assets/docs/p/inet/confidential-business-partner-agreement-2018.pdf</t>
  </si>
  <si>
    <t>Sign, scan, and email these forms to:</t>
  </si>
  <si>
    <t>OrganizationName</t>
  </si>
  <si>
    <t>If your Agency Name does not appear in this list, enter it in the yellow cell, exactly as it appears in the Articles of Organization or IRS form 941/941E.</t>
  </si>
  <si>
    <t>Select your provider name.</t>
  </si>
  <si>
    <t>A Better Life Homecare LLC</t>
  </si>
  <si>
    <t>A CARING HEART NURSING SERVICES LLC</t>
  </si>
  <si>
    <t>A PLUS ADULT FOSTER CARE</t>
  </si>
  <si>
    <t>ABBA HOME CARE LLC</t>
  </si>
  <si>
    <t>Accurate Care AFC, Inc.</t>
  </si>
  <si>
    <t>You Agency Name will appear at the top of the line G2 dropdown list in the General Information tab.</t>
  </si>
  <si>
    <t>Adult Foster Care Program</t>
  </si>
  <si>
    <t>Adult Foster Care of the North Shore</t>
  </si>
  <si>
    <t>Advocates, Inc.</t>
  </si>
  <si>
    <t>Aftercare Services, Inc.</t>
  </si>
  <si>
    <t>Click here to return to the General Information Worksheet</t>
  </si>
  <si>
    <t>AG Adult Foster Care, LLC</t>
  </si>
  <si>
    <t>AGING SERVICES OF NORTH CENTRAL MA INC</t>
  </si>
  <si>
    <t>ALL ABOUT YOU ADULT FOSTER CARE</t>
  </si>
  <si>
    <t>All Care Resources, Inc.</t>
  </si>
  <si>
    <t>ALLY ADULT FOSTER CARE LLC</t>
  </si>
  <si>
    <t>Alternatives Unlimited, Inc.</t>
  </si>
  <si>
    <t>American Healthcare AFC, LLC</t>
  </si>
  <si>
    <t>AMERICARE BEHAVIORAL HEALTH LLC</t>
  </si>
  <si>
    <t>ANGEL CARE AT HOME</t>
  </si>
  <si>
    <t>Anodyne Homemaker Services Corp.</t>
  </si>
  <si>
    <t>ASANTE HOME CARE SERVICES LLC</t>
  </si>
  <si>
    <t>ATLANTIC HOME HEALTH LLC</t>
  </si>
  <si>
    <t>Bay State AFC, LLC</t>
  </si>
  <si>
    <t>Beacon Adult Foster Care, Inc.</t>
  </si>
  <si>
    <t>Berkshire County ARC, Inc.</t>
  </si>
  <si>
    <t>Berkshire Family and Individual Resources (BFAIR), Inc.</t>
  </si>
  <si>
    <t>BEST HOME HEALTH CARE, INC</t>
  </si>
  <si>
    <t>Beyond Independent Living, LLC</t>
  </si>
  <si>
    <t>Blue Iris AFC, LLC</t>
  </si>
  <si>
    <t>BOSTON HOME CARE LLC</t>
  </si>
  <si>
    <t>Boston Senior Home Care, Inc.</t>
  </si>
  <si>
    <t>Cape Abilities, Inc.</t>
  </si>
  <si>
    <t>Cardinal Cushing Centers, Inc.</t>
  </si>
  <si>
    <t>Caregiver Homes of MA, Inc.</t>
  </si>
  <si>
    <t>CARIDAD INDEPENDENT LIVING LLC</t>
  </si>
  <si>
    <t>Central Boston Elder Services, Inc.</t>
  </si>
  <si>
    <t>Centro Las Americas, Inc.</t>
  </si>
  <si>
    <t>Charles River Center</t>
  </si>
  <si>
    <t>Community Connection Healthcare, LLC</t>
  </si>
  <si>
    <t>COMMUNITY FIRST ADULT FOSTER CARE</t>
  </si>
  <si>
    <t>COMPASS AFC INC</t>
  </si>
  <si>
    <t>Diligent Personal Care, Inc.</t>
  </si>
  <si>
    <t>ELDERLY HOME CARE INC</t>
  </si>
  <si>
    <t>Family Care AFC</t>
  </si>
  <si>
    <t>Family Caregivers, LLC</t>
  </si>
  <si>
    <t>FAMILY CIRCLE CARE</t>
  </si>
  <si>
    <t>Family Service Assoc.</t>
  </si>
  <si>
    <t>FAMILYCARE AFC</t>
  </si>
  <si>
    <t>Fidelity House Human Services</t>
  </si>
  <si>
    <t>Fortcom Health Services</t>
  </si>
  <si>
    <t>Gabriel Care, LLC</t>
  </si>
  <si>
    <t>GIA Home Care Services, LLC</t>
  </si>
  <si>
    <t>GOLDEN DAYS SOCIAL SERVICES</t>
  </si>
  <si>
    <t>GOLDEN HEART HOME HEALTHCARE, LLC</t>
  </si>
  <si>
    <t>GREATER HORIZON HEALTHCARE LLC</t>
  </si>
  <si>
    <t>Greater Lynn Senior Services, Inc.</t>
  </si>
  <si>
    <t>Greater Springfield Senior Services, Inc.</t>
  </si>
  <si>
    <t>Healthier You, Wellness Nutrition Partners of Greater Boston, LLC</t>
  </si>
  <si>
    <t>HEAVEN AFC</t>
  </si>
  <si>
    <t>Home Care with Grace, LLC</t>
  </si>
  <si>
    <t>Horace Mann Educational Associates (HMEA), Inc.</t>
  </si>
  <si>
    <t>ICK ASSURANCE HOME HEATH CARE INC</t>
  </si>
  <si>
    <t>INCOMPASS HUMAN SERVICES</t>
  </si>
  <si>
    <t>Jewish Family and Children's Service</t>
  </si>
  <si>
    <t>Kennedy-Donovan Center</t>
  </si>
  <si>
    <t>Lifepath, Inc.</t>
  </si>
  <si>
    <t>Lifestream, Inc.</t>
  </si>
  <si>
    <t>LIFEWORKS, INC</t>
  </si>
  <si>
    <t>LOVED ONES CARE, LLC</t>
  </si>
  <si>
    <t>M&amp;L PRODIGY HEALTHCARE</t>
  </si>
  <si>
    <t>MAESTRO CONNECTIONS HEALTH SYSTEMS</t>
  </si>
  <si>
    <t>Mass Care Link, Inc.</t>
  </si>
  <si>
    <t>Massachusetts Mentor, LLC</t>
  </si>
  <si>
    <t>MASSBAY ADULT FOSTER CARE, LLC</t>
  </si>
  <si>
    <t>Maturing Gracefully, LLC</t>
  </si>
  <si>
    <t>MetroCare of Springfield, LLC</t>
  </si>
  <si>
    <t>MetroCare, LLC</t>
  </si>
  <si>
    <t>MIDDLESEX HEALTHCARE SERVICES INC</t>
  </si>
  <si>
    <t>Minute Man Arc for Human Services, Inc.</t>
  </si>
  <si>
    <t>Montachusett Home Care</t>
  </si>
  <si>
    <t xml:space="preserve">Multicultural Community Services of the Pioneer Valley, Inc. </t>
  </si>
  <si>
    <t>NEXT STEP HEALTHCARE LLC</t>
  </si>
  <si>
    <t>Nonotuck Resource Associates, Inc.</t>
  </si>
  <si>
    <t>Northeast Arc, Inc.</t>
  </si>
  <si>
    <t>OMEGA HOMECARE SYSTEMS INC</t>
  </si>
  <si>
    <t>OPPORTUNITIES FOR INCLUSION</t>
  </si>
  <si>
    <t>OPTIMUM HEALTHCARE SERVICES LLC</t>
  </si>
  <si>
    <t>PEACE &amp; HARMONY HOMECARE LLC</t>
  </si>
  <si>
    <t>People, Incorporated</t>
  </si>
  <si>
    <t>Preferred Residential Network</t>
  </si>
  <si>
    <t>Prestige Adult Foster Care, LLC</t>
  </si>
  <si>
    <t>PRIDE, Inc.</t>
  </si>
  <si>
    <t>Priority Professional Care, LLC</t>
  </si>
  <si>
    <t>QUALITY CARE AFC INC</t>
  </si>
  <si>
    <t>Rivers of Hope</t>
  </si>
  <si>
    <t>Royale Care, Inc.</t>
  </si>
  <si>
    <t>SafetyNet Solutions, Inc.</t>
  </si>
  <si>
    <t>SAHAJ ADULT FOSTER CARE</t>
  </si>
  <si>
    <t>Seven Hills Foundation Adult Family Care</t>
  </si>
  <si>
    <t>Somerville-Cambridge Elder Services</t>
  </si>
  <si>
    <t>SOTHER DIVINE CARE LLC</t>
  </si>
  <si>
    <t>South Shore Support Services, Inc.</t>
  </si>
  <si>
    <t>STAY HOME AFC</t>
  </si>
  <si>
    <t>Tempus Unlimited, Inc. (formerly Cerebral Palsy of Massachusetts OPTIONS)</t>
  </si>
  <si>
    <t>The Arc of Greater Haverhill/Newburyport</t>
  </si>
  <si>
    <t>The Arc of Greater Plymouth, Inc.</t>
  </si>
  <si>
    <t>The Arc of Northern Bristol County</t>
  </si>
  <si>
    <t>The Arc of Opportunity in North Central MA, Inc.</t>
  </si>
  <si>
    <t>The Arc of the South Shore, Inc.</t>
  </si>
  <si>
    <t>TOP AID HEALTHCARE</t>
  </si>
  <si>
    <t>Total Care, LLC</t>
  </si>
  <si>
    <t>TRAUMA AND FAMILY INTEGRATION LLC</t>
  </si>
  <si>
    <t>Trauma to Wellness, Inc.</t>
  </si>
  <si>
    <t>Tri-Valley, Inc.</t>
  </si>
  <si>
    <t>URBAN HOME HEALTH SERVICES INC</t>
  </si>
  <si>
    <t>United Cerebral Palsy of MetroBoston, Inc.</t>
  </si>
  <si>
    <t>United Cerebral Palsy OF WESTERN MASSACHUSETTS</t>
  </si>
  <si>
    <t>VFC HEALTHCARE SOLUTIONS</t>
  </si>
  <si>
    <t>VIABILITY, INC</t>
  </si>
  <si>
    <t>Victory Human Services, Inc.</t>
  </si>
  <si>
    <t>Viecare Corp.</t>
  </si>
  <si>
    <t>Vitra Health, Inc.</t>
  </si>
  <si>
    <t>WAYSTONE HEALTH AND HUMAN SERVICES</t>
  </si>
  <si>
    <t>WEBSTER HOME CARE</t>
  </si>
  <si>
    <t>We Care 365</t>
  </si>
  <si>
    <t>Well Given AFC, Inc.</t>
  </si>
  <si>
    <t>WestMass ElderCare, Inc.</t>
  </si>
  <si>
    <t>tblGeneralInformationDATA</t>
  </si>
  <si>
    <t>Year</t>
  </si>
  <si>
    <t>MassHealthID</t>
  </si>
  <si>
    <t>MassHealthSuffix</t>
  </si>
  <si>
    <t>AgencyPhone</t>
  </si>
  <si>
    <t>AgencyPhoneExtension</t>
  </si>
  <si>
    <t>FEIN</t>
  </si>
  <si>
    <t>BusinessAddress</t>
  </si>
  <si>
    <t>City</t>
  </si>
  <si>
    <t>State</t>
  </si>
  <si>
    <t>Zipcode</t>
  </si>
  <si>
    <t>ContactPerson</t>
  </si>
  <si>
    <t>ContactTitle</t>
  </si>
  <si>
    <t>ContactPhone</t>
  </si>
  <si>
    <t>ContactPhoneExtension</t>
  </si>
  <si>
    <t>ContactEmail</t>
  </si>
  <si>
    <t>SiteName1</t>
  </si>
  <si>
    <t>Type1</t>
  </si>
  <si>
    <t>SiteName2</t>
  </si>
  <si>
    <t>Type2</t>
  </si>
  <si>
    <t>SiteName3</t>
  </si>
  <si>
    <t>Type3</t>
  </si>
  <si>
    <t>SiteName4</t>
  </si>
  <si>
    <t>Type4</t>
  </si>
  <si>
    <t>SiteName5</t>
  </si>
  <si>
    <t>Type5</t>
  </si>
  <si>
    <t>SiteName6</t>
  </si>
  <si>
    <t>Type6</t>
  </si>
  <si>
    <t>ReportFrom</t>
  </si>
  <si>
    <t>ReportTo</t>
  </si>
  <si>
    <t>UpdatedBy</t>
  </si>
  <si>
    <t>UpdatedOn</t>
  </si>
  <si>
    <t>tfaiella</t>
  </si>
  <si>
    <t>tblRevenueDATA</t>
  </si>
  <si>
    <t>AFCContributionsGiftsBequests</t>
  </si>
  <si>
    <t>AFCPrivateAndInKind</t>
  </si>
  <si>
    <t>AFCTotalGiftsAndInKindContributions</t>
  </si>
  <si>
    <t>AFCMassGovGrant</t>
  </si>
  <si>
    <t>AFCOtherGrantExclFedDirect</t>
  </si>
  <si>
    <t>AFCTotalGrants</t>
  </si>
  <si>
    <t>AFCCommercialPrivate3rdParties</t>
  </si>
  <si>
    <t>AFCGovernmentProgramsPACESCO</t>
  </si>
  <si>
    <t>AFCPrivateClientPayments</t>
  </si>
  <si>
    <t>AFCMassHealthPayments</t>
  </si>
  <si>
    <t>AFCMassHealthMCO</t>
  </si>
  <si>
    <t>AFCMedicare</t>
  </si>
  <si>
    <t>AFCDepartmentOfMentalHealth</t>
  </si>
  <si>
    <t>AFCDepartmentOfDevelopmentalServices</t>
  </si>
  <si>
    <t>AFCDepartmentOfPublicHealth</t>
  </si>
  <si>
    <t>AFCDepartmentOfSocialServices</t>
  </si>
  <si>
    <t>AFCDepartmentOfTransitionalAssist</t>
  </si>
  <si>
    <t>AFCDepartmentOfYouthServices</t>
  </si>
  <si>
    <t>AFCTotalAssistanceAndFees</t>
  </si>
  <si>
    <t>AFCInterestIncome</t>
  </si>
  <si>
    <t>AFCOtherRevenue</t>
  </si>
  <si>
    <t>AFCTotalRevenue</t>
  </si>
  <si>
    <t>tblDirectCareDATA</t>
  </si>
  <si>
    <t>AFCYrlySalaryRegisteredNurseONLY</t>
  </si>
  <si>
    <t>AFCFTERegisteredNurseONLY</t>
  </si>
  <si>
    <t>AFCTotalSalaryRegisteredNurseONLY</t>
  </si>
  <si>
    <t>AFCPayrollTaxesRegisteredNurseONLY</t>
  </si>
  <si>
    <t>AFCFringeBenefitsRegisteredNurseONLY</t>
  </si>
  <si>
    <t>AFCAccrualAdjustmentsRegisteredNurseONLY</t>
  </si>
  <si>
    <t>AFCYrlySalaryIndStaffasRN</t>
  </si>
  <si>
    <t>AFCFTEIndStaffasRN</t>
  </si>
  <si>
    <t>AFCTotalSalaryIndStaffasRN</t>
  </si>
  <si>
    <t>AFCPayrollTaxesIndStaffasRN</t>
  </si>
  <si>
    <t>AFCFringeBenefitsIndStaffasRN</t>
  </si>
  <si>
    <t>AFCAccrualAdjustmentsIndStaffasRN</t>
  </si>
  <si>
    <t>AFCYrlySalaryLicensedPracticalNurse</t>
  </si>
  <si>
    <t>AFCFTELicensedPracticalNurse</t>
  </si>
  <si>
    <t>AFCTotalSalaryLicensedPracticalNurse</t>
  </si>
  <si>
    <t>AFCPayrollTaxesLicensedPracticalNurse</t>
  </si>
  <si>
    <t>AFCFringeBenefitsLicensedPracticalNurse</t>
  </si>
  <si>
    <t>AFCAccrualAdjustmentsLicensedPracticalNurse</t>
  </si>
  <si>
    <t>AFCYrlySalaryCertifiedNursingAssistant</t>
  </si>
  <si>
    <t>AFCFTECertifiedNursingAssistant</t>
  </si>
  <si>
    <t>AFCTotalSalaryCertifiedNursingAssistant</t>
  </si>
  <si>
    <t>AFCPayrollTaxesCertifiedNursingAssistant</t>
  </si>
  <si>
    <t>AFCFringeBenefitsCertifiedNursingAssistant</t>
  </si>
  <si>
    <t>AFCAccrualAdjustmentsCertifiedNursingAssistant</t>
  </si>
  <si>
    <t>AFCYrlySalaryCareManagerMastersONLY</t>
  </si>
  <si>
    <t>AFCFTECareManagerMastersONLY</t>
  </si>
  <si>
    <t>AFCTotalSalaryCareManagerMastersONLY</t>
  </si>
  <si>
    <t>AFCPayrollTaxesCareManagerMastersONLY</t>
  </si>
  <si>
    <t>AFCFringeBenefitsCareManagerMastersONLY</t>
  </si>
  <si>
    <t>AFCAccrualAdjustmentsCareManagerMastersONLY</t>
  </si>
  <si>
    <t>AFCYrlySalaryIndStaffasCareMgrMasters</t>
  </si>
  <si>
    <t>AFCFTEIndStaffasCareMgrMasters</t>
  </si>
  <si>
    <t>AFCTotalSalaryIndStaffasCareMgrMasters</t>
  </si>
  <si>
    <t>AFCPayrollTaxesIndStaffasCareMgrMasters</t>
  </si>
  <si>
    <t>AFCFringeBenefitsIndStaffasCareMgrMasters</t>
  </si>
  <si>
    <t>AFCAccrualAdjustmentsIndStaffasCareMgrMasters</t>
  </si>
  <si>
    <t>AFCYrlySalaryCareManagerNonmasters</t>
  </si>
  <si>
    <t>AFCFTECareManagerNonmasters</t>
  </si>
  <si>
    <t>AFCTotalSalaryCareManagerNonmasters</t>
  </si>
  <si>
    <t>AFCPayrollTaxesCareManagerNonmasters</t>
  </si>
  <si>
    <t>AFCFringeBenefitsCareManagerNonmasters</t>
  </si>
  <si>
    <t>AFCAccrualAdjustmentCareManagerNonmasters</t>
  </si>
  <si>
    <t>AFCYrlySalaryCHW</t>
  </si>
  <si>
    <t>AFCFTECHW</t>
  </si>
  <si>
    <t>AFCTotalSalaryCHW</t>
  </si>
  <si>
    <t>AFCPayrollTaxesCHW</t>
  </si>
  <si>
    <t>AFCFringeBenefitsCHW</t>
  </si>
  <si>
    <t>AFCAccrualAdjustmentsCHW</t>
  </si>
  <si>
    <t>AFCYrlySalarySubcontracted</t>
  </si>
  <si>
    <t>AFCFTESubcontracted</t>
  </si>
  <si>
    <t>AFCTotalSalarySubcontracted</t>
  </si>
  <si>
    <t>AFCPayrollTaxesSubcontracted</t>
  </si>
  <si>
    <t>AFCFringeBenefitsSubcontracted</t>
  </si>
  <si>
    <t>AFCAccrualAdjustmentsSubcontracted</t>
  </si>
  <si>
    <t>AFCTotalExpensesOtherDCStaff</t>
  </si>
  <si>
    <t>AFCFTEOtherDCStaff</t>
  </si>
  <si>
    <t>AFCTotalSalaryOtherDCStaff</t>
  </si>
  <si>
    <t>AFCPayrollTaxesOtherDCStaff</t>
  </si>
  <si>
    <t>AFCFringeBenefitsOtherDCStaff</t>
  </si>
  <si>
    <t>AFCAccrualAdjustmentsOtherDCStaff</t>
  </si>
  <si>
    <t>AFCTotalExpensesTotalDCStaff</t>
  </si>
  <si>
    <t>AFCFTEDCTotal</t>
  </si>
  <si>
    <t>AFCTotalSalaryTotalDCStaff</t>
  </si>
  <si>
    <t>AFCPayrollTaxesTotalDCStaff</t>
  </si>
  <si>
    <t>AFCFringeBenefitsDCTotal</t>
  </si>
  <si>
    <t>AFCAccrualAdjustmentsTotalDCStaff</t>
  </si>
  <si>
    <t>AFCDCTraining</t>
  </si>
  <si>
    <t>AFCDCTravel</t>
  </si>
  <si>
    <t>TotalDCExpenses</t>
  </si>
  <si>
    <t>AFCNotes</t>
  </si>
  <si>
    <t>tblCaregiverStipendsDATA</t>
  </si>
  <si>
    <t>AFCLevel1TotalStipendPayment</t>
  </si>
  <si>
    <t>AFCLevel1NumberOfCaregivers</t>
  </si>
  <si>
    <t>AFCLevel1UnitsInMemberDays</t>
  </si>
  <si>
    <t>AFCLevel2TotalStipendPayment</t>
  </si>
  <si>
    <t>AFCLevel2NumberOfCaregivers</t>
  </si>
  <si>
    <t>AFCLevel2UnitsInMemberDays</t>
  </si>
  <si>
    <t>AFCAlternateCareLevel1TotalStipendPayment</t>
  </si>
  <si>
    <t>AFCAlternateCareLevel1NumberOfCaregivers</t>
  </si>
  <si>
    <t>AFCAlternateCareLevel1UnitsInMemberDays</t>
  </si>
  <si>
    <t>AFCAlternateCareLevel2TotalStipendPayment</t>
  </si>
  <si>
    <t>AFCAlternateCareLevel2NumberOfCaregivers</t>
  </si>
  <si>
    <t>AFCAlternateCareLevel2UnitsInMemberDays</t>
  </si>
  <si>
    <t>AFCTotalCaregiverTotalStipendPayment</t>
  </si>
  <si>
    <t>AFCTotalNumberOfCaregivers</t>
  </si>
  <si>
    <t>AFCTotalUnitsInMemberDays</t>
  </si>
  <si>
    <t>MinimumDailyStipendPaidToCaregiversThisFiscalYear</t>
  </si>
  <si>
    <t>MaximumDailyStipendPaidToCaregiversThisFiscalYear</t>
  </si>
  <si>
    <t>TotalUnduplicatedMembersThisFiscalYear</t>
  </si>
  <si>
    <t>tblAdminExpensesDATA</t>
  </si>
  <si>
    <t>AFCYrlySalaryCEO</t>
  </si>
  <si>
    <t>AFCFTECEO</t>
  </si>
  <si>
    <t>AFCTotalSalaryCEO</t>
  </si>
  <si>
    <t>AFCPayrollTaxesCEO</t>
  </si>
  <si>
    <t>AFCFringeBenefitsCEO</t>
  </si>
  <si>
    <t>AFCAccrualAdjustmentsCEO</t>
  </si>
  <si>
    <t>AFCYrlySalaryCFO</t>
  </si>
  <si>
    <t>AFCFTECFO</t>
  </si>
  <si>
    <t>AFCTotalSalaryCFO</t>
  </si>
  <si>
    <t>AFCPayrollTaxesCFO</t>
  </si>
  <si>
    <t>AFCFringeBenefitsCFO</t>
  </si>
  <si>
    <t>AFCAccrualAdjustmentsCFO</t>
  </si>
  <si>
    <t>AFCYrlySalaryProgDir</t>
  </si>
  <si>
    <t>AFCFTEProgDir</t>
  </si>
  <si>
    <t>AFCTotalSalaryProgDir</t>
  </si>
  <si>
    <t>AFCPayrollTaxesProgDir</t>
  </si>
  <si>
    <t>AFCFringeBenefitsProgDir</t>
  </si>
  <si>
    <t>AFCAccrualAdjustmentsProgDir</t>
  </si>
  <si>
    <t>AFCYrlySalaryAsstProgDir</t>
  </si>
  <si>
    <t>AFCFTEAsstProgDir</t>
  </si>
  <si>
    <t>AFCTotalSalaryAsstProgDir</t>
  </si>
  <si>
    <t>AFCPayrollTaxesAsstProgDir</t>
  </si>
  <si>
    <t>AFCFringeBenefitsAsstProgDir</t>
  </si>
  <si>
    <t>AFCAccrualAdjustmentsAsstProgDir</t>
  </si>
  <si>
    <t>AFCYrlySalaryProgMgr</t>
  </si>
  <si>
    <t>AFCFTEProgMgr</t>
  </si>
  <si>
    <t>AFCTotalSalaryProgMgr</t>
  </si>
  <si>
    <t>AFCPayrollTaxesProgMgr</t>
  </si>
  <si>
    <t>AFCFringeBenefitsProgMgr</t>
  </si>
  <si>
    <t>AFCAccrualAdjustmentsProgMgr</t>
  </si>
  <si>
    <t>AFCYrlySalaryProgStaff</t>
  </si>
  <si>
    <t>AFCFTEProgStaff</t>
  </si>
  <si>
    <t>AFCTotalSalaryProgStaff</t>
  </si>
  <si>
    <t>AFCPayrollTaxesProgStaff</t>
  </si>
  <si>
    <t>AFCFringeBenefitsProgStaff</t>
  </si>
  <si>
    <t>AFCAccrualAdjustmentsProgStaff</t>
  </si>
  <si>
    <t>AFCYrlySalaryOfficeMainJanStaff</t>
  </si>
  <si>
    <t>AFCFTEOfficeMainJanStaff</t>
  </si>
  <si>
    <t>AFCTotalSalaryOfficeMainJanStaff</t>
  </si>
  <si>
    <t>AFCPayrollTaxesOfficeMainJanStaff</t>
  </si>
  <si>
    <t>AFCFringeBenefitsOfficeMainJanStaff</t>
  </si>
  <si>
    <t>AFCAccrualAdjustmentsOfficeMainJanStaff</t>
  </si>
  <si>
    <t>AFCTotalExpensesOtherIndStaff</t>
  </si>
  <si>
    <t>AFCFTEOtherIndStaff</t>
  </si>
  <si>
    <t>AFCTotalSalaryOtherIndStaff</t>
  </si>
  <si>
    <t>AFCPayrollTaxesOtherIndStaff</t>
  </si>
  <si>
    <t>AFCFringeBenefitsOtherIndStaff</t>
  </si>
  <si>
    <t>AFCAccrualAdjustmentsOtherIndStaff</t>
  </si>
  <si>
    <t>AFCTotalExpensesTotalIndStaff</t>
  </si>
  <si>
    <t>AFCFTETotalIndStaff</t>
  </si>
  <si>
    <t>AFCTotalSalaryTotalIndStaff</t>
  </si>
  <si>
    <t>AFCPayrollTaxesTotalIndStaff</t>
  </si>
  <si>
    <t>AFCFringeBenefitsTotalIndStaff</t>
  </si>
  <si>
    <t>AFCAccrualAdjustmentsTotalIndStaff</t>
  </si>
  <si>
    <t>AFCIndirectStaffTraining</t>
  </si>
  <si>
    <t>AFCIndirectStaffTravel</t>
  </si>
  <si>
    <t>AFCProgramSuppliesAndMaterials</t>
  </si>
  <si>
    <t>AFCIT</t>
  </si>
  <si>
    <t>AFCQA</t>
  </si>
  <si>
    <t>AFCLegalFees</t>
  </si>
  <si>
    <t>AFCAccountingFees</t>
  </si>
  <si>
    <t>AFCMarketingAndAdvertisingFees</t>
  </si>
  <si>
    <t>AFCDuesAndSubscriptions</t>
  </si>
  <si>
    <t>AFCOfficeAndEquipmentExpenses</t>
  </si>
  <si>
    <t>AFCMoveableEquipmentDepreciation</t>
  </si>
  <si>
    <t>AFCFixedEquipmentDepreciation</t>
  </si>
  <si>
    <t>AFCOtherTaxes</t>
  </si>
  <si>
    <t>AFCEquipmentRepairAndMaintenance</t>
  </si>
  <si>
    <t>AFCMalpracticeInsurance</t>
  </si>
  <si>
    <t>AFCAffiliate</t>
  </si>
  <si>
    <t>AFCOccupancyExpenses</t>
  </si>
  <si>
    <t>AFCOtherAdminExpenses</t>
  </si>
  <si>
    <t>AFCTotalAdminExpenses</t>
  </si>
  <si>
    <t>AFCNonreimbursableExpenseDetails</t>
  </si>
  <si>
    <t>tblStmtOfCertificationDATA</t>
  </si>
  <si>
    <t>Officer</t>
  </si>
  <si>
    <t>OfficerDateSigned</t>
  </si>
  <si>
    <t>Preparer</t>
  </si>
  <si>
    <t>PreparerDateSigned</t>
  </si>
  <si>
    <t>tblOccupancyDATA</t>
  </si>
  <si>
    <t>AFCRealEstateTaxes</t>
  </si>
  <si>
    <t>AFCFacilityRepairAndMaintenance</t>
  </si>
  <si>
    <t>AFCPropertyInsurance</t>
  </si>
  <si>
    <t>AFCBuildingDepreciation</t>
  </si>
  <si>
    <t>AFCFacilityRent</t>
  </si>
  <si>
    <t>AFCUtilities</t>
  </si>
  <si>
    <t>AFCFacilityMortgageInterest</t>
  </si>
  <si>
    <t>AFCOtherOccupancyExpense</t>
  </si>
  <si>
    <t>AFCTotalOccupancyExpenses</t>
  </si>
  <si>
    <t>tblSummaryDATA</t>
  </si>
  <si>
    <t>AFCIndirectStaffSalaryExpense</t>
  </si>
  <si>
    <t>AFCIndirectStaffTotalFTEs</t>
  </si>
  <si>
    <t>AFCAvgYearlySalaryPerFTEIndirectStaff</t>
  </si>
  <si>
    <t>AFCIndirectStaffPayrollTaxesExpense</t>
  </si>
  <si>
    <t>AFCIndirectStaffFringeBenefitsExpense</t>
  </si>
  <si>
    <t>AFCIndirectStaffAccrualAdjustmentsExpense</t>
  </si>
  <si>
    <t>AFCAllOtherAdministrativeExpense</t>
  </si>
  <si>
    <t>AFCTotalAdministrativeExpense</t>
  </si>
  <si>
    <t>AFCNonReimbursableExpense</t>
  </si>
  <si>
    <t>AFCDirectStaffSalaryExpense</t>
  </si>
  <si>
    <t>AFCDirectStaffTotalFTEs</t>
  </si>
  <si>
    <t>AFCAvgYearlySalaryPerFTEDirectStaff</t>
  </si>
  <si>
    <t>AFCDirectStaffPayrollTaxesExpense</t>
  </si>
  <si>
    <t>AFCDirectStaffFringeBenefitsExpense</t>
  </si>
  <si>
    <t>AFCDirectStaffAccrualAdjustmentsExpense</t>
  </si>
  <si>
    <t>AFCOtherDirectCareExpenses</t>
  </si>
  <si>
    <t>AFCTotalDirectCareExpenses</t>
  </si>
  <si>
    <t>AFCTotalExpenses</t>
  </si>
  <si>
    <t>AFCNetIncome</t>
  </si>
  <si>
    <t>AFCProfitMargin</t>
  </si>
  <si>
    <t>Type Of Care</t>
  </si>
  <si>
    <t>DropDeadDate</t>
  </si>
  <si>
    <t>AgencyName</t>
  </si>
  <si>
    <t>StartDate</t>
  </si>
  <si>
    <t>EndDate</t>
  </si>
  <si>
    <t>For</t>
  </si>
  <si>
    <t>Header</t>
  </si>
  <si>
    <t>Footer</t>
  </si>
  <si>
    <t>ReportYear</t>
  </si>
  <si>
    <t>YesORNo</t>
  </si>
  <si>
    <t>FileName</t>
  </si>
  <si>
    <t>AFC</t>
  </si>
  <si>
    <t>5/14/20141:51:21 PM</t>
  </si>
  <si>
    <t>Center for Health Information and Analysis</t>
  </si>
  <si>
    <t>Adult Foster Care Cost Report</t>
  </si>
  <si>
    <t>AFC Cost Report Revision 6/1/14</t>
  </si>
  <si>
    <t>No</t>
  </si>
  <si>
    <t>AFC and GAFC</t>
  </si>
  <si>
    <t>Yes</t>
  </si>
  <si>
    <t>Amount</t>
  </si>
  <si>
    <t>Financial Statement Net Income</t>
  </si>
  <si>
    <t>Financial Statement Reported Income</t>
  </si>
  <si>
    <t>Financial Statement Reported Expenses</t>
  </si>
  <si>
    <t>Variance</t>
  </si>
  <si>
    <t>Variance Between Cost Report and Financial Statements: Expenses</t>
  </si>
  <si>
    <t>Reconciling Item: Explain</t>
  </si>
  <si>
    <t>Total Reconciling Items</t>
  </si>
  <si>
    <t>Reconciliation</t>
  </si>
  <si>
    <t>Variance Between Cost Report and Financial Statements: Net Income</t>
  </si>
  <si>
    <t xml:space="preserve"> Cost Report Net Income/ 
Total Revenue</t>
  </si>
  <si>
    <t xml:space="preserve">Total Cost Report Revenue - 
Total Cost Report Expenses </t>
  </si>
  <si>
    <t>Explanation of Reconciling Item</t>
  </si>
  <si>
    <t>Reconciling Item 1</t>
  </si>
  <si>
    <t>Reconciling Item 2</t>
  </si>
  <si>
    <t>Reconciling Item 3</t>
  </si>
  <si>
    <t>Reconciling Item 4</t>
  </si>
  <si>
    <t>Reconciling Item 5</t>
  </si>
  <si>
    <t>Reconciling Item 1 Explanation</t>
  </si>
  <si>
    <t>Reconciling Item 1 Amount</t>
  </si>
  <si>
    <t>Reconciling Item 2 Explanation</t>
  </si>
  <si>
    <t>Reconciling Item 2 Amount</t>
  </si>
  <si>
    <t>Reconciling Item 3 Explanation</t>
  </si>
  <si>
    <t>Reconciling Item 3 Amount</t>
  </si>
  <si>
    <t>Reconciling Item 4 Explanation</t>
  </si>
  <si>
    <t>Reconciling Item 4 Amount</t>
  </si>
  <si>
    <t>Reconciling Item 5 Explanation</t>
  </si>
  <si>
    <t>Reconciling Item 5 Amount</t>
  </si>
  <si>
    <t>AFCLevel1DailyStipendPayment</t>
  </si>
  <si>
    <t>AFCLevel2DailyStipendPayment</t>
  </si>
  <si>
    <t>AFCAltLevel1DailyStipendPament</t>
  </si>
  <si>
    <t>AFCAltLevel2DailyStipendPayment</t>
  </si>
  <si>
    <t>Difference between Total Reconciling Items and Variance Between Cost Report and Financial Statements: Net Income</t>
  </si>
  <si>
    <t>Financial Statements</t>
  </si>
  <si>
    <t>Financial Statement Reported Revenue</t>
  </si>
  <si>
    <t>Variance Between Cost Report and Financial Statements: Revenue</t>
  </si>
  <si>
    <t>Units of Service 
(Member Days)</t>
  </si>
  <si>
    <t>This tab draws on previously entered data to show an overall picture of performance. At the bottom of the tab, please enter reconciliation information.</t>
  </si>
  <si>
    <t>Please read the FY2024 Cost Report Instructions before completing this report.</t>
  </si>
  <si>
    <t>Adult Foster Care Cost Report - FY2024</t>
  </si>
  <si>
    <t>Enter the start date of your agency's FY2024 (MM/DD/YYYY).</t>
  </si>
  <si>
    <t>Enter the end date of your agency's FY2024 (MM/DD/YYYY).</t>
  </si>
  <si>
    <t>Attachment should be named in the format:
AgencyName_AFCCR2024.xlsx</t>
  </si>
  <si>
    <r>
      <t xml:space="preserve">Enter the lowest and highest </t>
    </r>
    <r>
      <rPr>
        <b/>
        <sz val="10"/>
        <rFont val="Arial"/>
        <family val="2"/>
      </rPr>
      <t>DAILY</t>
    </r>
    <r>
      <rPr>
        <sz val="10"/>
        <rFont val="Arial"/>
        <family val="2"/>
      </rPr>
      <t xml:space="preserve"> stipends paid to caregivers in fiscal year 2024.</t>
    </r>
  </si>
  <si>
    <t>Total Unduplicated Members in Fiscal Year 2024</t>
  </si>
  <si>
    <t>Fiscal Year 2024</t>
  </si>
  <si>
    <t>Statement of Certification - Fiscal Year 2024 AFC Cost Report</t>
  </si>
  <si>
    <t>Tab 1: General Information</t>
  </si>
  <si>
    <t>Tab 2: Schedule A-Revenue</t>
  </si>
  <si>
    <t>Tab 3: Schedule A1-Other Revenue</t>
  </si>
  <si>
    <t>Tab 4: Schedule B-Administrative Expenses</t>
  </si>
  <si>
    <t>Tab 5: Schedule B-Other Indirect Staffing</t>
  </si>
  <si>
    <t>Tab 6: Schedule B2-Occupancy Expenses</t>
  </si>
  <si>
    <t>Tab 7: Schedule B3-Other Admin Expenses</t>
  </si>
  <si>
    <t>Tab 8: Schedule B4-Non-Reimbursable Expense</t>
  </si>
  <si>
    <t>Tab 9: Schedule C-Direct Care Expenses</t>
  </si>
  <si>
    <t>Tab 10: Schedule C1-Other Direct Staffing</t>
  </si>
  <si>
    <t>Tab 11: Schedule CA-Caregiver Stipends</t>
  </si>
  <si>
    <t>Tab 12: Summary</t>
  </si>
  <si>
    <t>Tab 12: Summary
Schedule A: Revenue</t>
  </si>
  <si>
    <t>Tab 12: Summary
Schedule B: Administrative Expenses</t>
  </si>
  <si>
    <t>Tab 12: Summary
Schedule C: Direct Care Expenses</t>
  </si>
  <si>
    <t>Tab 12: Summary
Schedule CA: Caregiver Stipends</t>
  </si>
  <si>
    <t>Tab 12: Summary
Total Expenses</t>
  </si>
  <si>
    <t>Tab 12: Summary
Profit Margin</t>
  </si>
  <si>
    <t>Tab 12: Summary
Reconciliation</t>
  </si>
  <si>
    <t>Item 1 AFC Amount in Whole Dollars</t>
  </si>
  <si>
    <t>Item 1 Revenue Description</t>
  </si>
  <si>
    <t>Item 2 AFC Amount in Whole Dollars</t>
  </si>
  <si>
    <t>Item 2 Revenue Description</t>
  </si>
  <si>
    <t>Item 3 AFC Amount in Whole Dollars</t>
  </si>
  <si>
    <t>Item 3 Revenue Description</t>
  </si>
  <si>
    <t>Item 4 AFC Amount in Whole Dollars</t>
  </si>
  <si>
    <t>Item 4 Revenue Description</t>
  </si>
  <si>
    <t>Item 5 AFC Amount in Whole Dollars</t>
  </si>
  <si>
    <t>Item 5 Revenue Description</t>
  </si>
  <si>
    <t>Item 6 AFC Amount in Whole Dollars</t>
  </si>
  <si>
    <t>Item 6 Revenue Description</t>
  </si>
  <si>
    <t>Item 7 AFC Amount in Whole Dollars</t>
  </si>
  <si>
    <t>Item 7 Revenue Description</t>
  </si>
  <si>
    <t>Item 8 AFC Amount in Whole Dollars</t>
  </si>
  <si>
    <t>Item 8 Revenue Description</t>
  </si>
  <si>
    <t>Item 9 AFC Amount in Whole Dollars</t>
  </si>
  <si>
    <t>Item 9 Revenue Description</t>
  </si>
  <si>
    <t>Item 10 AFC Amount in Whole Dollars</t>
  </si>
  <si>
    <t>Item 10 Revenue Description</t>
  </si>
  <si>
    <t>Item 11 AFC Amount in Whole Dollars</t>
  </si>
  <si>
    <t>Item 11 Revenue Description</t>
  </si>
  <si>
    <t>Item 12 AFC Amount in Whole Dollars</t>
  </si>
  <si>
    <t>Item 12 Revenue Description</t>
  </si>
  <si>
    <t>Item 13 AFC Amount in Whole Dollars</t>
  </si>
  <si>
    <t>Item 13 Revenue Description</t>
  </si>
  <si>
    <t>Item 14 AFC Amount in Whole Dollars</t>
  </si>
  <si>
    <t>Item 14 Revenue Description</t>
  </si>
  <si>
    <t>Item 15 AFC Amount in Whole Dollars</t>
  </si>
  <si>
    <t>Item 15 Revenue Description</t>
  </si>
  <si>
    <t>Item 16 AFC Amount in Whole Dollars</t>
  </si>
  <si>
    <t>Item 16 Revenue Description</t>
  </si>
  <si>
    <t>Item 17 AFC Amount in Whole Dollars</t>
  </si>
  <si>
    <t>Item 17 Revenue Description</t>
  </si>
  <si>
    <t>Item 18 AFC Amount in Whole Dollars</t>
  </si>
  <si>
    <t>Item 18 Revenue Description</t>
  </si>
  <si>
    <t>Item 19 AFC Amount in Whole Dollars</t>
  </si>
  <si>
    <t>Item 19 Revenue Description</t>
  </si>
  <si>
    <t>Item 20 AFC Amount in Whole Dollars</t>
  </si>
  <si>
    <t>Item 20 Revenue Description</t>
  </si>
  <si>
    <t>Item 21 AFC Amount in Whole Dollars</t>
  </si>
  <si>
    <t>Item 21 Revenue Description</t>
  </si>
  <si>
    <t>Item 22 AFC Amount in Whole Dollars</t>
  </si>
  <si>
    <t>Item 22 Revenue Description</t>
  </si>
  <si>
    <t>Item 23 AFC Amount in Whole Dollars</t>
  </si>
  <si>
    <t>Item 23 Revenue Description</t>
  </si>
  <si>
    <t>Item 24 AFC Amount in Whole Dollars</t>
  </si>
  <si>
    <t>Item 24 Revenue Description</t>
  </si>
  <si>
    <t>Item 25 AFC Amount in Whole Dollars</t>
  </si>
  <si>
    <t>Item 25 Revenue Description</t>
  </si>
  <si>
    <t>Item 26 AFC Amount in Whole Dollars</t>
  </si>
  <si>
    <t>Item 26 Revenue Description</t>
  </si>
  <si>
    <t>Chief Executive Officer Yearly Salary</t>
  </si>
  <si>
    <t>Chief Executive Officer FTE</t>
  </si>
  <si>
    <t>Chief Executive Officer Total
 Salary</t>
  </si>
  <si>
    <t>Chief Executive Officer Payroll
 Taxes</t>
  </si>
  <si>
    <t>Chief Executive Officer Fringe
 Benefits</t>
  </si>
  <si>
    <t>Chief Executive Officer Accrual Adjustments</t>
  </si>
  <si>
    <t>Chief Financial Officer/Business Manager Yearly Salary</t>
  </si>
  <si>
    <t>Chief Financial Officer/Business Manager FTE</t>
  </si>
  <si>
    <t>Chief Financial Officer/Business Manager Total
 Salary</t>
  </si>
  <si>
    <t>Chief Financial Officer/Business Manager Payroll
 Taxes</t>
  </si>
  <si>
    <t>Chief Financial Officer/Business Manager Fringe
 Benefits</t>
  </si>
  <si>
    <t>Chief Financial Officer/Business Manager Accrual Adjustments</t>
  </si>
  <si>
    <t>Program Director Yearly Salary</t>
  </si>
  <si>
    <t>Program Director FTE</t>
  </si>
  <si>
    <t>Program Director Total
 Salary</t>
  </si>
  <si>
    <t>Program Director Payroll
 Taxes</t>
  </si>
  <si>
    <t>Program Director Fringe
 Benefits</t>
  </si>
  <si>
    <t>Program Director Accrual Adjustments</t>
  </si>
  <si>
    <t>Assistant Program Director Yearly Salary</t>
  </si>
  <si>
    <t>Assistant Program Director FTE</t>
  </si>
  <si>
    <t>Assistant Program Director Total
 Salary</t>
  </si>
  <si>
    <t>Assistant Program Director Payroll
 Taxes</t>
  </si>
  <si>
    <t>Assistant Program Director Fringe
 Benefits</t>
  </si>
  <si>
    <t>Assistant Program Director Accrual Adjustments</t>
  </si>
  <si>
    <t>Supervising Professional/Program Manager  Yearly Salary</t>
  </si>
  <si>
    <t>Supervising Professional/Program Manager  FTE</t>
  </si>
  <si>
    <t>Supervising Professional/Program Manager  Total
 Salary</t>
  </si>
  <si>
    <t>Supervising Professional/Program Manager  Payroll
 Taxes</t>
  </si>
  <si>
    <t>Supervising Professional/Program Manager  Fringe
 Benefits</t>
  </si>
  <si>
    <t>Supervising Professional/Program Manager  Accrual Adjustments</t>
  </si>
  <si>
    <t>Program Staff  Yearly Salary</t>
  </si>
  <si>
    <t>Program Staff  FTE</t>
  </si>
  <si>
    <t>Program Staff  Total
 Salary</t>
  </si>
  <si>
    <t>Program Staff  Payroll
 Taxes</t>
  </si>
  <si>
    <t>Program Staff  Fringe
 Benefits</t>
  </si>
  <si>
    <t>Program Staff  Accrual Adjustments</t>
  </si>
  <si>
    <t>Office Maintenance and Janitorial Staff Yearly Salary</t>
  </si>
  <si>
    <t>Office Maintenance and Janitorial Staff FTE</t>
  </si>
  <si>
    <t>Office Maintenance and Janitorial Staff Total
 Salary</t>
  </si>
  <si>
    <t>Office Maintenance and Janitorial Staff Payroll
 Taxes</t>
  </si>
  <si>
    <t>Office Maintenance and Janitorial Staff Fringe
 Benefits</t>
  </si>
  <si>
    <t>Office Maintenance and Janitorial Staff Accrual Adjustments</t>
  </si>
  <si>
    <t>Other Indirect Staffing Expense Details Yearly Salary</t>
  </si>
  <si>
    <t>Other Indirect Staffing Expense Details FTE</t>
  </si>
  <si>
    <t>Other Indirect Staffing Expense Details Total
 Salary</t>
  </si>
  <si>
    <t>Other Indirect Staffing Expense Details Payroll
 Taxes</t>
  </si>
  <si>
    <t>Other Indirect Staffing Expense Details Fringe
 Benefits</t>
  </si>
  <si>
    <t>Other Indirect Staffing Expense Details Accrual Adjustments</t>
  </si>
  <si>
    <t>Indirect Staff Totals Yearly Salary</t>
  </si>
  <si>
    <t>Indirect Staff Totals FTE</t>
  </si>
  <si>
    <t>Indirect Staff Totals Total
 Salary</t>
  </si>
  <si>
    <t>Indirect Staff Totals Payroll
 Taxes</t>
  </si>
  <si>
    <t>Indirect Staff Totals Fringe
 Benefits</t>
  </si>
  <si>
    <t>Indirect Staff Totals Accrual Adjustments</t>
  </si>
  <si>
    <t>Item 1 Expense Description</t>
  </si>
  <si>
    <t>Item 1 Yearly
 Salary</t>
  </si>
  <si>
    <t>Item 1 FTE</t>
  </si>
  <si>
    <t>Item 1 Total
 Salary</t>
  </si>
  <si>
    <t>Item 1 Payroll
 Taxes</t>
  </si>
  <si>
    <t>Item 1 Fringe
 Benefits</t>
  </si>
  <si>
    <t>Item 1 Accrual
 Adjustments</t>
  </si>
  <si>
    <t>Item 2 Expense Description</t>
  </si>
  <si>
    <t>Item 2 Yearly
 Salary</t>
  </si>
  <si>
    <t>Item 2 FTE</t>
  </si>
  <si>
    <t>Item 2 Total
 Salary</t>
  </si>
  <si>
    <t>Item 2 Payroll
 Taxes</t>
  </si>
  <si>
    <t>Item 2 Fringe
 Benefits</t>
  </si>
  <si>
    <t>Item 2 Accrual
 Adjustments</t>
  </si>
  <si>
    <t>Item 3 Expense Description</t>
  </si>
  <si>
    <t>Item 3 Yearly
 Salary</t>
  </si>
  <si>
    <t>Item 3 FTE</t>
  </si>
  <si>
    <t>Item 3 Total
 Salary</t>
  </si>
  <si>
    <t>Item 3 Payroll
 Taxes</t>
  </si>
  <si>
    <t>Item 3 Fringe
 Benefits</t>
  </si>
  <si>
    <t>Item 3 Accrual
 Adjustments</t>
  </si>
  <si>
    <t>Item 4 Expense Description</t>
  </si>
  <si>
    <t>Item 4 Yearly
 Salary</t>
  </si>
  <si>
    <t>Item 4 FTE</t>
  </si>
  <si>
    <t>Item 4 Total
 Salary</t>
  </si>
  <si>
    <t>Item 4 Payroll
 Taxes</t>
  </si>
  <si>
    <t>Item 4 Fringe
 Benefits</t>
  </si>
  <si>
    <t>Item 4 Accrual
 Adjustments</t>
  </si>
  <si>
    <t>Item 5 Expense Description</t>
  </si>
  <si>
    <t>Item 5 Yearly
 Salary</t>
  </si>
  <si>
    <t>Item 5 FTE</t>
  </si>
  <si>
    <t>Item 5 Total
 Salary</t>
  </si>
  <si>
    <t>Item 5 Payroll
 Taxes</t>
  </si>
  <si>
    <t>Item 5 Fringe
 Benefits</t>
  </si>
  <si>
    <t>Item 5 Accrual
 Adjustments</t>
  </si>
  <si>
    <t>Item 6 Expense Description</t>
  </si>
  <si>
    <t>Item 6 Yearly
 Salary</t>
  </si>
  <si>
    <t>Item 6 FTE</t>
  </si>
  <si>
    <t>Item 6 Total
 Salary</t>
  </si>
  <si>
    <t>Item 6 Payroll
 Taxes</t>
  </si>
  <si>
    <t>Item 6 Fringe
 Benefits</t>
  </si>
  <si>
    <t>Item 6 Accrual
 Adjustments</t>
  </si>
  <si>
    <t>Item 7 Expense Description</t>
  </si>
  <si>
    <t>Item 7 Yearly
 Salary</t>
  </si>
  <si>
    <t>Item 7 FTE</t>
  </si>
  <si>
    <t>Item 7 Total
 Salary</t>
  </si>
  <si>
    <t>Item 7 Payroll
 Taxes</t>
  </si>
  <si>
    <t>Item 7 Fringe
 Benefits</t>
  </si>
  <si>
    <t>Item 7 Accrual
 Adjustments</t>
  </si>
  <si>
    <t>Item 8 Expense Description</t>
  </si>
  <si>
    <t>Item 8 Yearly
 Salary</t>
  </si>
  <si>
    <t>Item 8 FTE</t>
  </si>
  <si>
    <t>Item 8 Total
 Salary</t>
  </si>
  <si>
    <t>Item 8 Payroll
 Taxes</t>
  </si>
  <si>
    <t>Item 8 Fringe
 Benefits</t>
  </si>
  <si>
    <t>Item 8 Accrual
 Adjustments</t>
  </si>
  <si>
    <t>Item 9 Expense Description</t>
  </si>
  <si>
    <t>Item 9 Yearly
 Salary</t>
  </si>
  <si>
    <t>Item 9 FTE</t>
  </si>
  <si>
    <t>Item 9 Total
 Salary</t>
  </si>
  <si>
    <t>Item 9 Payroll
 Taxes</t>
  </si>
  <si>
    <t>Item 9 Fringe
 Benefits</t>
  </si>
  <si>
    <t>Item 9 Accrual
 Adjustments</t>
  </si>
  <si>
    <t>Item 10 Expense Description</t>
  </si>
  <si>
    <t>Item 10 Yearly
 Salary</t>
  </si>
  <si>
    <t>Item 10 FTE</t>
  </si>
  <si>
    <t>Item 10 Total
 Salary</t>
  </si>
  <si>
    <t>Item 10 Payroll
 Taxes</t>
  </si>
  <si>
    <t>Item 10 Fringe
 Benefits</t>
  </si>
  <si>
    <t>Item 10 Accrual
 Adjustments</t>
  </si>
  <si>
    <t>Item 11 Expense Description</t>
  </si>
  <si>
    <t>Item 11 Yearly
 Salary</t>
  </si>
  <si>
    <t>Item 11 FTE</t>
  </si>
  <si>
    <t>Item 11 Total
 Salary</t>
  </si>
  <si>
    <t>Item 11 Payroll
 Taxes</t>
  </si>
  <si>
    <t>Item 11 Fringe
 Benefits</t>
  </si>
  <si>
    <t>Item 11 Accrual
 Adjustments</t>
  </si>
  <si>
    <t>Item 12 Expense Description</t>
  </si>
  <si>
    <t>Item 12 Yearly
 Salary</t>
  </si>
  <si>
    <t>Item 12 FTE</t>
  </si>
  <si>
    <t>Item 12 Total
 Salary</t>
  </si>
  <si>
    <t>Item 12 Payroll
 Taxes</t>
  </si>
  <si>
    <t>Item 12 Fringe
 Benefits</t>
  </si>
  <si>
    <t>Item 12 Accrual
 Adjustments</t>
  </si>
  <si>
    <t>Item 13 Expense Description</t>
  </si>
  <si>
    <t>Item 13 Yearly
 Salary</t>
  </si>
  <si>
    <t>Item 13 FTE</t>
  </si>
  <si>
    <t>Item 13 Total
 Salary</t>
  </si>
  <si>
    <t>Item 13 Payroll
 Taxes</t>
  </si>
  <si>
    <t>Item 13 Fringe
 Benefits</t>
  </si>
  <si>
    <t>Item 13 Accrual
 Adjustments</t>
  </si>
  <si>
    <t>Item 14 Expense Description</t>
  </si>
  <si>
    <t>Item 14 Yearly
 Salary</t>
  </si>
  <si>
    <t>Item 14 FTE</t>
  </si>
  <si>
    <t>Item 14 Total
 Salary</t>
  </si>
  <si>
    <t>Item 14 Payroll
 Taxes</t>
  </si>
  <si>
    <t>Item 14 Fringe
 Benefits</t>
  </si>
  <si>
    <t>Item 14 Accrual
 Adjustments</t>
  </si>
  <si>
    <t>Item 15 Expense Description</t>
  </si>
  <si>
    <t>Item 15 Yearly
 Salary</t>
  </si>
  <si>
    <t>Item 15 FTE</t>
  </si>
  <si>
    <t>Item 15 Total
 Salary</t>
  </si>
  <si>
    <t>Item 15 Payroll
 Taxes</t>
  </si>
  <si>
    <t>Item 15 Fringe
 Benefits</t>
  </si>
  <si>
    <t>Item 15 Accrual
 Adjustments</t>
  </si>
  <si>
    <t>Item 16 Expense Description</t>
  </si>
  <si>
    <t>Item 16 Yearly
 Salary</t>
  </si>
  <si>
    <t>Item 16 FTE</t>
  </si>
  <si>
    <t>Item 16 Total
 Salary</t>
  </si>
  <si>
    <t>Item 16 Payroll
 Taxes</t>
  </si>
  <si>
    <t>Item 16 Fringe
 Benefits</t>
  </si>
  <si>
    <t>Item 16 Accrual
 Adjustments</t>
  </si>
  <si>
    <t>Item 17 Expense Description</t>
  </si>
  <si>
    <t>Item 17 Yearly
 Salary</t>
  </si>
  <si>
    <t>Item 17 FTE</t>
  </si>
  <si>
    <t>Item 17 Total
 Salary</t>
  </si>
  <si>
    <t>Item 17 Payroll
 Taxes</t>
  </si>
  <si>
    <t>Item 17 Fringe
 Benefits</t>
  </si>
  <si>
    <t>Item 17 Accrual
 Adjustments</t>
  </si>
  <si>
    <t>Item 18 Expense Description</t>
  </si>
  <si>
    <t>Item 18 Yearly
 Salary</t>
  </si>
  <si>
    <t>Item 18 FTE</t>
  </si>
  <si>
    <t>Item 18 Total
 Salary</t>
  </si>
  <si>
    <t>Item 18 Payroll
 Taxes</t>
  </si>
  <si>
    <t>Item 18 Fringe
 Benefits</t>
  </si>
  <si>
    <t>Item 18 Accrual
 Adjustments</t>
  </si>
  <si>
    <t>Item 19 Expense Description</t>
  </si>
  <si>
    <t>Item 19 Yearly
 Salary</t>
  </si>
  <si>
    <t>Item 19 FTE</t>
  </si>
  <si>
    <t>Item 19 Total
 Salary</t>
  </si>
  <si>
    <t>Item 19 Payroll
 Taxes</t>
  </si>
  <si>
    <t>Item 19 Fringe
 Benefits</t>
  </si>
  <si>
    <t>Item 19 Accrual
 Adjustments</t>
  </si>
  <si>
    <t>Item 20 Expense Description</t>
  </si>
  <si>
    <t>Item 20 Yearly
 Salary</t>
  </si>
  <si>
    <t>Item 20 FTE</t>
  </si>
  <si>
    <t>Item 20 Total
 Salary</t>
  </si>
  <si>
    <t>Item 20 Payroll
 Taxes</t>
  </si>
  <si>
    <t>Item 20 Fringe
 Benefits</t>
  </si>
  <si>
    <t>Item 20 Accrual
 Adjustments</t>
  </si>
  <si>
    <t>Item 21 Expense Description</t>
  </si>
  <si>
    <t>Item 21 Yearly
 Salary</t>
  </si>
  <si>
    <t>Item 21 FTE</t>
  </si>
  <si>
    <t>Item 21 Total
 Salary</t>
  </si>
  <si>
    <t>Item 21 Payroll
 Taxes</t>
  </si>
  <si>
    <t>Item 21 Fringe
 Benefits</t>
  </si>
  <si>
    <t>Item 21 Accrual
 Adjustments</t>
  </si>
  <si>
    <t>Item 22 Expense Description</t>
  </si>
  <si>
    <t>Item 22 Yearly
 Salary</t>
  </si>
  <si>
    <t>Item 22 FTE</t>
  </si>
  <si>
    <t>Item 22 Total
 Salary</t>
  </si>
  <si>
    <t>Item 22 Payroll
 Taxes</t>
  </si>
  <si>
    <t>Item 22 Fringe
 Benefits</t>
  </si>
  <si>
    <t>Item 22 Accrual
 Adjustments</t>
  </si>
  <si>
    <t>Item 23 Expense Description</t>
  </si>
  <si>
    <t>Item 23 Yearly
 Salary</t>
  </si>
  <si>
    <t>Item 23 FTE</t>
  </si>
  <si>
    <t>Item 23 Total
 Salary</t>
  </si>
  <si>
    <t>Item 23 Payroll
 Taxes</t>
  </si>
  <si>
    <t>Item 23 Fringe
 Benefits</t>
  </si>
  <si>
    <t>Item 23 Accrual
 Adjustments</t>
  </si>
  <si>
    <t>Item 24 Expense Description</t>
  </si>
  <si>
    <t>Item 24 Yearly
 Salary</t>
  </si>
  <si>
    <t>Item 24 FTE</t>
  </si>
  <si>
    <t>Item 24 Total
 Salary</t>
  </si>
  <si>
    <t>Item 24 Payroll
 Taxes</t>
  </si>
  <si>
    <t>Item 24 Fringe
 Benefits</t>
  </si>
  <si>
    <t>Item 24 Accrual
 Adjustments</t>
  </si>
  <si>
    <t>Item 25 Expense Description</t>
  </si>
  <si>
    <t>Item 25 Yearly
 Salary</t>
  </si>
  <si>
    <t>Item 25 FTE</t>
  </si>
  <si>
    <t>Item 25 Total
 Salary</t>
  </si>
  <si>
    <t>Item 25 Payroll
 Taxes</t>
  </si>
  <si>
    <t>Item 25 Fringe
 Benefits</t>
  </si>
  <si>
    <t>Item 25 Accrual
 Adjustments</t>
  </si>
  <si>
    <t>Item 26 Expense Description</t>
  </si>
  <si>
    <t>Item 26 Yearly
 Salary</t>
  </si>
  <si>
    <t>Item 26 FTE</t>
  </si>
  <si>
    <t>Item 26 Total
 Salary</t>
  </si>
  <si>
    <t>Item 26 Payroll
 Taxes</t>
  </si>
  <si>
    <t>Item 26 Fringe
 Benefits</t>
  </si>
  <si>
    <t>Item 26 Accrual
 Adjustments</t>
  </si>
  <si>
    <t>Total Other Indirect Staffing Expense FTE</t>
  </si>
  <si>
    <t>Total Other Indirect Staffing Expense Total
 Salary</t>
  </si>
  <si>
    <t>Total Other Indirect Staffing Expense Payroll
 Taxes</t>
  </si>
  <si>
    <t>Total Other Indirect Staffing Expense Fringe
 Benefits</t>
  </si>
  <si>
    <t>Total Other Indirect Staffing Expense Accrual
 Adjustments</t>
  </si>
  <si>
    <t>Real Estate Taxes AFC Amount in Whole Dollars</t>
  </si>
  <si>
    <t>Facility Repair and Maintenance AFC Amount in Whole Dollars</t>
  </si>
  <si>
    <t>Property Insurance AFC Amount in Whole Dollars</t>
  </si>
  <si>
    <t>Building Depreciation AFC Amount in Whole Dollars</t>
  </si>
  <si>
    <t>Facility Rent AFC Amount in Whole Dollars</t>
  </si>
  <si>
    <t>Utilities AFC Amount in Whole Dollars</t>
  </si>
  <si>
    <t>Facility Mortgage Interest AFC Amount in Whole Dollars</t>
  </si>
  <si>
    <t>Other Occupancy Expense AFC Amount in Whole Dollars</t>
  </si>
  <si>
    <t>Total Occupancy Expenses AFC Amount in Whole Dollars</t>
  </si>
  <si>
    <t>Registered Nurse ONLY Yearly
 Salary</t>
  </si>
  <si>
    <t>Registered Nurse ONLY FTE</t>
  </si>
  <si>
    <t>Registered Nurse ONLY Total
 Salary</t>
  </si>
  <si>
    <t>Registered Nurse ONLY Payroll
 Taxes</t>
  </si>
  <si>
    <t>Registered Nurse ONLY Fringe
 Benefits</t>
  </si>
  <si>
    <t>Registered Nurse ONLY Accrual
 Adjustments</t>
  </si>
  <si>
    <t>Indirect program staff (e.g., Director) performing the RN role Yearly
 Salary</t>
  </si>
  <si>
    <t>Indirect program staff (e.g., Director) performing the RN role FTE</t>
  </si>
  <si>
    <t>Indirect program staff (e.g., Director) performing the RN role Total
 Salary</t>
  </si>
  <si>
    <t>Indirect program staff (e.g., Director) performing the RN role Payroll
 Taxes</t>
  </si>
  <si>
    <t>Indirect program staff (e.g., Director) performing the RN role Fringe
 Benefits</t>
  </si>
  <si>
    <t>Indirect program staff (e.g., Director) performing the RN role Accrual
 Adjustments</t>
  </si>
  <si>
    <t>Licensed Practical Nurse Yearly
 Salary</t>
  </si>
  <si>
    <t>Licensed Practical Nurse FTE</t>
  </si>
  <si>
    <t>Licensed Practical Nurse Total
 Salary</t>
  </si>
  <si>
    <t>Licensed Practical Nurse Payroll
 Taxes</t>
  </si>
  <si>
    <t>Licensed Practical Nurse Fringe
 Benefits</t>
  </si>
  <si>
    <t>Licensed Practical Nurse Accrual
 Adjustments</t>
  </si>
  <si>
    <t>Certified Nursing Assistant Yearly
 Salary</t>
  </si>
  <si>
    <t>Certified Nursing Assistant FTE</t>
  </si>
  <si>
    <t>Certified Nursing Assistant Total
 Salary</t>
  </si>
  <si>
    <t>Certified Nursing Assistant Payroll
 Taxes</t>
  </si>
  <si>
    <t>Certified Nursing Assistant Fringe
 Benefits</t>
  </si>
  <si>
    <t>Certified Nursing Assistant Accrual
 Adjustments</t>
  </si>
  <si>
    <t>Care Manager (master's) ONLY Yearly
 Salary</t>
  </si>
  <si>
    <t>Care Manager (master's) ONLY FTE</t>
  </si>
  <si>
    <t>Care Manager (master's) ONLY Total
 Salary</t>
  </si>
  <si>
    <t>Care Manager (master's) ONLY Payroll
 Taxes</t>
  </si>
  <si>
    <t>Care Manager (master's) ONLY Fringe
 Benefits</t>
  </si>
  <si>
    <t>Care Manager (master's) ONLY Accrual
 Adjustments</t>
  </si>
  <si>
    <t>Indirect program staff (e.g., Director) performing the Care Manager (master's) role Yearly
 Salary</t>
  </si>
  <si>
    <t>Indirect program staff (e.g., Director) performing the Care Manager (master's) role FTE</t>
  </si>
  <si>
    <t>Indirect program staff (e.g., Director) performing the Care Manager (master's) role Total
 Salary</t>
  </si>
  <si>
    <t>Indirect program staff (e.g., Director) performing the Care Manager (master's) role Payroll
 Taxes</t>
  </si>
  <si>
    <t>Indirect program staff (e.g., Director) performing the Care Manager (master's) role Fringe
 Benefits</t>
  </si>
  <si>
    <t>Indirect program staff (e.g., Director) performing the Care Manager (master's) role Accrual
 Adjustments</t>
  </si>
  <si>
    <t>Care Manager (non-master's) Yearly
 Salary</t>
  </si>
  <si>
    <t>Care Manager (non-master's) FTE</t>
  </si>
  <si>
    <t>Care Manager (non-master's) Total
 Salary</t>
  </si>
  <si>
    <t>Care Manager (non-master's) Payroll
 Taxes</t>
  </si>
  <si>
    <t>Care Manager (non-master's) Fringe
 Benefits</t>
  </si>
  <si>
    <t>Care Manager (non-master's) Accrual
 Adjustments</t>
  </si>
  <si>
    <t>Community Health Worker Yearly
 Salary</t>
  </si>
  <si>
    <t>Community Health Worker FTE</t>
  </si>
  <si>
    <t>Community Health Worker Total
 Salary</t>
  </si>
  <si>
    <t>Community Health Worker Payroll
 Taxes</t>
  </si>
  <si>
    <t>Community Health Worker Fringe
 Benefits</t>
  </si>
  <si>
    <t>Community Health Worker Accrual
 Adjustments</t>
  </si>
  <si>
    <t>Subcontracted Direct Care Staff Yearly
 Salary</t>
  </si>
  <si>
    <t>Subcontracted Direct Care Staff FTE</t>
  </si>
  <si>
    <t>Subcontracted Direct Care Staff Total
 Salary</t>
  </si>
  <si>
    <t>Subcontracted Direct Care Staff Payroll
 Taxes</t>
  </si>
  <si>
    <t>Subcontracted Direct Care Staff Fringe
 Benefits</t>
  </si>
  <si>
    <t>Subcontracted Direct Care Staff Accrual
 Adjustments</t>
  </si>
  <si>
    <t>Other Direct Staffing Expense Details Total Expenses</t>
  </si>
  <si>
    <t>Other Direct Staffing Expense Details FTE</t>
  </si>
  <si>
    <t>Other Direct Staffing Expense Details Total
 Salary</t>
  </si>
  <si>
    <t>Other Direct Staffing Expense Details Payroll
 Taxes</t>
  </si>
  <si>
    <t>Other Direct Staffing Expense Details Fringe
 Benefits</t>
  </si>
  <si>
    <t>Other Direct Staffing Expense Details Accrual
 Adjustments</t>
  </si>
  <si>
    <t>Direct Staff Total Total Expenses</t>
  </si>
  <si>
    <t>Direct Staff Total FTE</t>
  </si>
  <si>
    <t>Direct Staff Total Total
 Salary</t>
  </si>
  <si>
    <t>Direct Staff Total Payroll
 Taxes</t>
  </si>
  <si>
    <t>Direct Staff Total Fringe
 Benefits</t>
  </si>
  <si>
    <t>Direct Staff Total Accrual
 Adjustments</t>
  </si>
  <si>
    <t>AFC Notes</t>
  </si>
  <si>
    <t>Item 1 Accrual Adjustments</t>
  </si>
  <si>
    <t>Item 2 Accrual Adjustments</t>
  </si>
  <si>
    <t>Item 3 Accrual Adjustments</t>
  </si>
  <si>
    <t>Item 4 Accrual Adjustments</t>
  </si>
  <si>
    <t>Item 5 Accrual Adjustments</t>
  </si>
  <si>
    <t>Item 6 Accrual Adjustments</t>
  </si>
  <si>
    <t>Item 7 Accrual Adjustments</t>
  </si>
  <si>
    <t>Item 8 Accrual Adjustments</t>
  </si>
  <si>
    <t>Item 9 Accrual Adjustments</t>
  </si>
  <si>
    <t>Item 10 Accrual Adjustments</t>
  </si>
  <si>
    <t>Item 11 Accrual Adjustments</t>
  </si>
  <si>
    <t>Item 12 Accrual Adjustments</t>
  </si>
  <si>
    <t>Item 13 Accrual Adjustments</t>
  </si>
  <si>
    <t>Item 14 Accrual Adjustments</t>
  </si>
  <si>
    <t>Item 15 Accrual Adjustments</t>
  </si>
  <si>
    <t>Item 16 Accrual Adjustments</t>
  </si>
  <si>
    <t>Item 17 Accrual Adjustments</t>
  </si>
  <si>
    <t>Item 18 Accrual Adjustments</t>
  </si>
  <si>
    <t>Item 19 Accrual Adjustments</t>
  </si>
  <si>
    <t>Item 20 Accrual Adjustments</t>
  </si>
  <si>
    <t>Item 21 Accrual Adjustments</t>
  </si>
  <si>
    <t>Item 22 Accrual Adjustments</t>
  </si>
  <si>
    <t>Item 23 Accrual Adjustments</t>
  </si>
  <si>
    <t>Item 24 Accrual Adjustments</t>
  </si>
  <si>
    <t>Item 25 Accrual Adjustments</t>
  </si>
  <si>
    <t>Item 26 Accrual Adjustments</t>
  </si>
  <si>
    <t>Total Other Direct Staffing Expense FTE</t>
  </si>
  <si>
    <t>Total Other Direct Staffing Expense Total
 Salary</t>
  </si>
  <si>
    <t>Total Other Direct Staffing Expense Payroll
 Taxes</t>
  </si>
  <si>
    <t>Total Other Direct Staffing Expense Fringe
 Benefits</t>
  </si>
  <si>
    <t>Total Other Direct Staffing Expense Accrual Adjustments</t>
  </si>
  <si>
    <t>Caregiver Level 1 Total Stipend Payment</t>
  </si>
  <si>
    <t xml:space="preserve">Caregiver Level 1 Number of  Caregivers </t>
  </si>
  <si>
    <t>Caregiver Level 1 Units of Service 
(Member Days)</t>
  </si>
  <si>
    <t>Caregiver Level 2 Total Stipend Payment</t>
  </si>
  <si>
    <t xml:space="preserve">Caregiver Level 2 Number of  Caregivers </t>
  </si>
  <si>
    <t>Caregiver Level 2 Units of Service 
(Member Days)</t>
  </si>
  <si>
    <t>Alternate Caregiver Level 1 Total Stipend Payment</t>
  </si>
  <si>
    <t xml:space="preserve">Alternate Caregiver Level 1 Number of  Caregivers </t>
  </si>
  <si>
    <t>Alternate Caregiver Level 1 Units of Service 
(Member Days)</t>
  </si>
  <si>
    <t>Alternate Caregiver Level 2 Total Stipend Payment</t>
  </si>
  <si>
    <t xml:space="preserve">Alternate Caregiver Level 2 Number of  Caregivers </t>
  </si>
  <si>
    <t>Alternate Caregiver Level 2 Units of Service 
(Member Days)</t>
  </si>
  <si>
    <t>Total Total Stipend Payment</t>
  </si>
  <si>
    <t xml:space="preserve">Total Number of  Caregivers </t>
  </si>
  <si>
    <t>Total Units of Service 
(Member Days)</t>
  </si>
  <si>
    <t>Caregiver Stipends Minimum</t>
  </si>
  <si>
    <t>Caregiver Stipends Maximum</t>
  </si>
  <si>
    <t>Total Unduplicated Members in Fiscal Year</t>
  </si>
  <si>
    <t>Total Gifts and In-Kind Contributions Revenue</t>
  </si>
  <si>
    <t>Total Grants Revenue</t>
  </si>
  <si>
    <t>Total Assistance and Fees Revenue</t>
  </si>
  <si>
    <t>Interest Income Revenue</t>
  </si>
  <si>
    <t>Indirect Staff Salaries FTEs</t>
  </si>
  <si>
    <t>Indirect Staff Salaries Average Yearly Salary/FTE</t>
  </si>
  <si>
    <t>Direct Staff Salaries FTEs</t>
  </si>
  <si>
    <t>Direct Staff Salaries Average Yearly Salary/FTE</t>
  </si>
  <si>
    <t>CostReports.Pricing@chiamass.gov</t>
  </si>
  <si>
    <t>Please print this page only, sign it, scan it, save it as a PDF file, and email it to the email address below along with this completed Excel workbook cost report and your agency's financial statements.</t>
  </si>
  <si>
    <t>Please print this page only, sign it, scan it, save it as a PDF file, and email it to the email address below along with this completed Excel workbook cost report and agency's financial statements.</t>
  </si>
  <si>
    <t>Advantage Home Care Systems, LLC</t>
  </si>
  <si>
    <t>AFFABLE ADULT FOSTER CARE LLC</t>
  </si>
  <si>
    <t>ALL AT HOME HEALTH CARE, LLC</t>
  </si>
  <si>
    <t>ALLIANCE COMMUNITY CONNECTIONS INC</t>
  </si>
  <si>
    <t>Careforth</t>
  </si>
  <si>
    <t>Century AFC</t>
  </si>
  <si>
    <t>Communitas</t>
  </si>
  <si>
    <t>Creations AFC</t>
  </si>
  <si>
    <t>EPIC NURSING SERVICES LLC</t>
  </si>
  <si>
    <t>ERHAP HOUSE CARE LLC</t>
  </si>
  <si>
    <t>EVERGREEN AFC</t>
  </si>
  <si>
    <t>Family Tree AFC</t>
  </si>
  <si>
    <t>Foster Care First, LLC</t>
  </si>
  <si>
    <t>GIFTED HANDS HOMECARE LLC</t>
  </si>
  <si>
    <t>GOLDEN DAYS AFC LLC</t>
  </si>
  <si>
    <t>JJEC SERVICES LLC</t>
  </si>
  <si>
    <t>JOSKA HEALTHCARE SOLUTIONS INC</t>
  </si>
  <si>
    <t>LONGEVITY CARE, INC.</t>
  </si>
  <si>
    <t>LOYAL HOME CARE SERVICES</t>
  </si>
  <si>
    <t>More Care AFC, Inc.</t>
  </si>
  <si>
    <t>NEIGHBORHOOD HOME HEALTH CARE INC</t>
  </si>
  <si>
    <t>OASIS HOME CARE, LLC</t>
  </si>
  <si>
    <t>Pathlight, Inc.</t>
  </si>
  <si>
    <t>PREMIER SERVICES AT HOME LLC</t>
  </si>
  <si>
    <t>ROYAL CARE AGENCY LLC</t>
  </si>
  <si>
    <t>STAR HOME HEALTH SOLUTIONS LLC</t>
  </si>
  <si>
    <t>SUNRISE AFTER CARE, LLC</t>
  </si>
  <si>
    <t>UNIFIED ADULT FAMILY CARE</t>
  </si>
  <si>
    <t>UNITED HOME CARE LLC</t>
  </si>
  <si>
    <t>VCARE  AFC LLC</t>
  </si>
  <si>
    <t>Vine AFC</t>
  </si>
  <si>
    <t>Wells Health Care LLC</t>
  </si>
  <si>
    <t>Hours per week representing an FTE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</si>
</sst>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mm/dd/yy;@"/>
    <numFmt numFmtId="165" formatCode="0_);[Red]\(0\)"/>
    <numFmt numFmtId="166" formatCode="[$-409]m/d/yy\ h:mm\ AM/PM;@"/>
    <numFmt numFmtId="167" formatCode="&quot;$&quot;#,##0"/>
    <numFmt numFmtId="168" formatCode="_(* #,##0_);_(* \(#,##0\);_(* &quot;-&quot;??_);_(@_)"/>
    <numFmt numFmtId="169" formatCode="[&lt;=9999999]###\-####;\(###\)\ ###\-####"/>
    <numFmt numFmtId="170" formatCode="[$-409]mmmm\ d\,\ yyyy;@"/>
    <numFmt numFmtId="171" formatCode="&quot;$&quot;#,##0.00"/>
  </numFmts>
  <fonts count="64" x14ac:knownFonts="1">
    <font>
      <sz val="10"/>
      <name val="Arial"/>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u/>
      <sz val="10"/>
      <color indexed="12"/>
      <name val="Arial"/>
      <family val="2"/>
    </font>
    <font>
      <b/>
      <sz val="12"/>
      <color indexed="61"/>
      <name val="Arial"/>
      <family val="2"/>
    </font>
    <font>
      <sz val="10"/>
      <color indexed="10"/>
      <name val="Arial"/>
      <family val="2"/>
    </font>
    <font>
      <sz val="10"/>
      <color indexed="8"/>
      <name val="Arial"/>
      <family val="2"/>
    </font>
    <font>
      <b/>
      <i/>
      <sz val="10"/>
      <color indexed="16"/>
      <name val="Arial"/>
      <family val="2"/>
    </font>
    <font>
      <b/>
      <sz val="10"/>
      <color indexed="10"/>
      <name val="Arial"/>
      <family val="2"/>
    </font>
    <font>
      <b/>
      <sz val="14"/>
      <color indexed="61"/>
      <name val="Arial"/>
      <family val="2"/>
    </font>
    <font>
      <b/>
      <i/>
      <sz val="12"/>
      <name val="Arial"/>
      <family val="2"/>
    </font>
    <font>
      <b/>
      <sz val="12"/>
      <name val="Arial"/>
      <family val="2"/>
    </font>
    <font>
      <sz val="10"/>
      <name val="Tahoma"/>
      <family val="2"/>
    </font>
    <font>
      <b/>
      <sz val="8"/>
      <color indexed="10"/>
      <name val="Arial"/>
      <family val="2"/>
    </font>
    <font>
      <b/>
      <u/>
      <sz val="14"/>
      <color indexed="12"/>
      <name val="Arial"/>
      <family val="2"/>
    </font>
    <font>
      <b/>
      <u/>
      <sz val="12"/>
      <color indexed="12"/>
      <name val="Arial"/>
      <family val="2"/>
    </font>
    <font>
      <b/>
      <u/>
      <sz val="14"/>
      <name val="Arial"/>
      <family val="2"/>
    </font>
    <font>
      <b/>
      <u/>
      <sz val="12"/>
      <name val="Arial"/>
      <family val="2"/>
    </font>
    <font>
      <b/>
      <i/>
      <sz val="12"/>
      <color indexed="22"/>
      <name val="Arial"/>
      <family val="2"/>
    </font>
    <font>
      <sz val="12"/>
      <color indexed="61"/>
      <name val="Arial"/>
      <family val="2"/>
    </font>
    <font>
      <b/>
      <sz val="14"/>
      <color indexed="10"/>
      <name val="Arial"/>
      <family val="2"/>
    </font>
    <font>
      <sz val="10"/>
      <name val="Arial"/>
      <family val="2"/>
    </font>
    <font>
      <sz val="8"/>
      <name val="Arial"/>
      <family val="2"/>
    </font>
    <font>
      <b/>
      <sz val="11"/>
      <name val="Arial"/>
      <family val="2"/>
    </font>
    <font>
      <sz val="11"/>
      <name val="Arial"/>
      <family val="2"/>
    </font>
    <font>
      <b/>
      <u/>
      <sz val="10"/>
      <name val="Arial"/>
      <family val="2"/>
    </font>
    <font>
      <b/>
      <u val="double"/>
      <sz val="10"/>
      <name val="Arial"/>
      <family val="2"/>
    </font>
    <font>
      <b/>
      <u/>
      <sz val="11"/>
      <name val="Arial"/>
      <family val="2"/>
    </font>
    <font>
      <b/>
      <u val="double"/>
      <sz val="11"/>
      <name val="Arial"/>
      <family val="2"/>
    </font>
    <font>
      <u/>
      <sz val="10"/>
      <name val="Arial"/>
      <family val="2"/>
    </font>
    <font>
      <sz val="11"/>
      <color theme="1"/>
      <name val="Calibri"/>
      <family val="2"/>
      <scheme val="minor"/>
    </font>
    <font>
      <sz val="11"/>
      <color rgb="FF006100"/>
      <name val="Calibri"/>
      <family val="2"/>
      <scheme val="minor"/>
    </font>
    <font>
      <b/>
      <sz val="10"/>
      <color rgb="FFFF0000"/>
      <name val="Arial"/>
      <family val="2"/>
    </font>
    <font>
      <b/>
      <sz val="11"/>
      <name val="Calibri"/>
      <family val="2"/>
      <scheme val="minor"/>
    </font>
    <font>
      <b/>
      <sz val="11"/>
      <color theme="1"/>
      <name val="Arial"/>
      <family val="2"/>
    </font>
    <font>
      <sz val="11"/>
      <name val="Calibri"/>
      <family val="2"/>
      <scheme val="minor"/>
    </font>
    <font>
      <sz val="11"/>
      <color indexed="8"/>
      <name val="Calibri"/>
      <family val="2"/>
      <scheme val="minor"/>
    </font>
    <font>
      <b/>
      <u/>
      <sz val="11"/>
      <color theme="1"/>
      <name val="Arial"/>
      <family val="2"/>
    </font>
    <font>
      <sz val="12"/>
      <name val="Arial"/>
      <family val="2"/>
    </font>
    <font>
      <b/>
      <i/>
      <sz val="10"/>
      <color theme="1"/>
      <name val="Arial"/>
      <family val="2"/>
    </font>
    <font>
      <b/>
      <sz val="12"/>
      <color rgb="FFFF0000"/>
      <name val="Arial"/>
      <family val="2"/>
    </font>
    <font>
      <sz val="10"/>
      <name val="Arial"/>
      <family val="2"/>
    </font>
    <font>
      <b/>
      <sz val="14"/>
      <name val="Arial"/>
      <family val="2"/>
    </font>
    <font>
      <sz val="10"/>
      <color theme="5" tint="-0.249977111117893"/>
      <name val="Arial"/>
      <family val="2"/>
    </font>
    <font>
      <b/>
      <sz val="16"/>
      <name val="Arial"/>
      <family val="2"/>
    </font>
    <font>
      <b/>
      <u/>
      <sz val="12"/>
      <color theme="1"/>
      <name val="Arial"/>
      <family val="2"/>
    </font>
    <font>
      <sz val="11"/>
      <color theme="1"/>
      <name val="Arial"/>
      <family val="2"/>
    </font>
    <font>
      <sz val="10"/>
      <name val="Arial"/>
      <family val="2"/>
    </font>
    <font>
      <b/>
      <sz val="14"/>
      <color rgb="FF993366"/>
      <name val="Arial"/>
      <family val="2"/>
    </font>
    <font>
      <b/>
      <sz val="16"/>
      <color rgb="FFFF0000"/>
      <name val="Arial"/>
      <family val="2"/>
    </font>
    <font>
      <b/>
      <sz val="12"/>
      <color theme="1"/>
      <name val="Arial"/>
      <family val="2"/>
    </font>
    <font>
      <b/>
      <sz val="14"/>
      <color rgb="FFFF0000"/>
      <name val="Arial"/>
      <family val="2"/>
    </font>
    <font>
      <b/>
      <u/>
      <sz val="10"/>
      <color indexed="12"/>
      <name val="Arial"/>
      <family val="2"/>
    </font>
    <font>
      <sz val="8"/>
      <color theme="1"/>
      <name val="Tahoma"/>
      <family val="2"/>
    </font>
    <font>
      <sz val="11"/>
      <color rgb="FF000000"/>
      <name val="Calibri"/>
      <family val="2"/>
      <scheme val="minor"/>
    </font>
    <font>
      <sz val="9"/>
      <color rgb="FF000000"/>
      <name val="Calibri"/>
      <family val="2"/>
    </font>
    <font>
      <sz val="10"/>
      <color theme="1"/>
      <name val="Calibri"/>
      <family val="2"/>
      <scheme val="minor"/>
    </font>
    <font>
      <b/>
      <u/>
      <sz val="14"/>
      <color rgb="FF0000FF"/>
      <name val="Arial"/>
      <family val="2"/>
    </font>
  </fonts>
  <fills count="27">
    <fill>
      <patternFill patternType="none"/>
    </fill>
    <fill>
      <patternFill patternType="gray125"/>
    </fill>
    <fill>
      <patternFill patternType="lightGray">
        <fgColor indexed="22"/>
        <bgColor indexed="8"/>
      </patternFill>
    </fill>
    <fill>
      <patternFill patternType="solid">
        <fgColor indexed="47"/>
        <bgColor indexed="22"/>
      </patternFill>
    </fill>
    <fill>
      <patternFill patternType="solid">
        <fgColor indexed="22"/>
        <bgColor indexed="2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5" tint="0.59999389629810485"/>
        <bgColor indexed="65"/>
      </patternFill>
    </fill>
    <fill>
      <patternFill patternType="solid">
        <fgColor rgb="FFC6EFCE"/>
      </patternFill>
    </fill>
    <fill>
      <patternFill patternType="solid">
        <fgColor rgb="FFFFFF99"/>
        <bgColor indexed="64"/>
      </patternFill>
    </fill>
    <fill>
      <patternFill patternType="solid">
        <fgColor rgb="FFCCFFCC"/>
        <bgColor indexed="64"/>
      </patternFill>
    </fill>
    <fill>
      <patternFill patternType="solid">
        <fgColor theme="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C0C0C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E97D7D"/>
        <bgColor indexed="64"/>
      </patternFill>
    </fill>
    <fill>
      <patternFill patternType="solid">
        <fgColor theme="0" tint="-0.34998626667073579"/>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ck">
        <color indexed="64"/>
      </left>
      <right style="thick">
        <color indexed="64"/>
      </right>
      <top style="thick">
        <color indexed="64"/>
      </top>
      <bottom/>
      <diagonal/>
    </border>
    <border>
      <left style="thin">
        <color indexed="21"/>
      </left>
      <right style="thin">
        <color indexed="21"/>
      </right>
      <top/>
      <bottom/>
      <diagonal/>
    </border>
    <border>
      <left style="thin">
        <color indexed="21"/>
      </left>
      <right style="thin">
        <color indexed="21"/>
      </right>
      <top/>
      <bottom style="thick">
        <color indexed="21"/>
      </bottom>
      <diagonal/>
    </border>
    <border>
      <left style="thin">
        <color indexed="21"/>
      </left>
      <right style="thin">
        <color indexed="21"/>
      </right>
      <top style="thick">
        <color indexed="21"/>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thin">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top style="medium">
        <color indexed="64"/>
      </top>
      <bottom style="medium">
        <color indexed="64"/>
      </bottom>
      <diagonal/>
    </border>
    <border>
      <left style="thin">
        <color indexed="22"/>
      </left>
      <right/>
      <top style="thin">
        <color indexed="22"/>
      </top>
      <bottom style="thin">
        <color indexed="22"/>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n">
        <color rgb="FF000000"/>
      </left>
      <right style="thin">
        <color rgb="FFD3D3D3"/>
      </right>
      <top style="thin">
        <color rgb="FFD3D3D3"/>
      </top>
      <bottom style="thin">
        <color rgb="FFD3D3D3"/>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s>
  <cellStyleXfs count="20">
    <xf numFmtId="0" fontId="0" fillId="0" borderId="0"/>
    <xf numFmtId="0" fontId="36" fillId="8" borderId="0" applyNumberFormat="0" applyBorder="0" applyAlignment="0" applyProtection="0"/>
    <xf numFmtId="43" fontId="5" fillId="0" borderId="0" applyFont="0" applyFill="0" applyBorder="0" applyAlignment="0" applyProtection="0"/>
    <xf numFmtId="0" fontId="18" fillId="2" borderId="1" applyBorder="0">
      <protection hidden="1"/>
    </xf>
    <xf numFmtId="0" fontId="18" fillId="3" borderId="1" applyBorder="0">
      <alignment vertical="top"/>
      <protection locked="0"/>
    </xf>
    <xf numFmtId="0" fontId="37" fillId="9" borderId="0" applyNumberFormat="0" applyBorder="0" applyAlignment="0" applyProtection="0"/>
    <xf numFmtId="0" fontId="9" fillId="0" borderId="0" applyNumberFormat="0" applyFill="0" applyBorder="0" applyAlignment="0" applyProtection="0">
      <alignment vertical="top"/>
      <protection locked="0"/>
    </xf>
    <xf numFmtId="0" fontId="12" fillId="0" borderId="0"/>
    <xf numFmtId="9" fontId="5" fillId="0" borderId="0" applyFont="0" applyFill="0" applyBorder="0" applyAlignment="0" applyProtection="0"/>
    <xf numFmtId="0" fontId="17" fillId="0" borderId="3" applyBorder="0">
      <alignment horizontal="center" wrapText="1"/>
    </xf>
    <xf numFmtId="0" fontId="5" fillId="0" borderId="0"/>
    <xf numFmtId="0" fontId="4" fillId="8" borderId="0" applyNumberFormat="0" applyBorder="0" applyAlignment="0" applyProtection="0"/>
    <xf numFmtId="44" fontId="5" fillId="0" borderId="0" applyFont="0" applyFill="0" applyBorder="0" applyAlignment="0" applyProtection="0"/>
    <xf numFmtId="44" fontId="47" fillId="0" borderId="0" applyFont="0" applyFill="0" applyBorder="0" applyAlignment="0" applyProtection="0"/>
    <xf numFmtId="0" fontId="3" fillId="0" borderId="0"/>
    <xf numFmtId="0" fontId="53" fillId="0" borderId="0"/>
    <xf numFmtId="0" fontId="60" fillId="0" borderId="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74">
    <xf numFmtId="0" fontId="0" fillId="0" borderId="0" xfId="0"/>
    <xf numFmtId="0" fontId="7" fillId="0" borderId="0" xfId="0" applyFont="1"/>
    <xf numFmtId="0" fontId="8" fillId="0" borderId="0" xfId="0" applyFont="1"/>
    <xf numFmtId="0" fontId="14" fillId="0" borderId="0" xfId="0" applyFont="1"/>
    <xf numFmtId="0" fontId="7" fillId="0" borderId="7" xfId="0" applyFont="1" applyBorder="1"/>
    <xf numFmtId="0" fontId="7" fillId="0" borderId="8" xfId="0" applyFont="1" applyBorder="1" applyAlignment="1">
      <alignment horizontal="center"/>
    </xf>
    <xf numFmtId="0" fontId="7" fillId="0" borderId="9" xfId="0" applyFont="1" applyBorder="1"/>
    <xf numFmtId="0" fontId="7" fillId="5" borderId="10" xfId="0" applyFont="1" applyFill="1" applyBorder="1"/>
    <xf numFmtId="0" fontId="7" fillId="0" borderId="11" xfId="0" applyFont="1" applyBorder="1"/>
    <xf numFmtId="0" fontId="0" fillId="0" borderId="0" xfId="0" applyAlignment="1">
      <alignment vertical="top"/>
    </xf>
    <xf numFmtId="0" fontId="7" fillId="0" borderId="0" xfId="0" applyFont="1" applyAlignment="1">
      <alignment vertical="top"/>
    </xf>
    <xf numFmtId="49" fontId="7" fillId="0" borderId="0" xfId="0" applyNumberFormat="1" applyFont="1" applyAlignment="1">
      <alignment horizontal="left" vertical="top"/>
    </xf>
    <xf numFmtId="0" fontId="7" fillId="6" borderId="12" xfId="0" applyFont="1" applyFill="1" applyBorder="1"/>
    <xf numFmtId="0" fontId="0" fillId="0" borderId="0" xfId="0" applyAlignment="1">
      <alignment horizontal="center"/>
    </xf>
    <xf numFmtId="0" fontId="8" fillId="0" borderId="0" xfId="0" applyFont="1" applyAlignment="1">
      <alignment vertical="top"/>
    </xf>
    <xf numFmtId="0" fontId="22" fillId="0" borderId="0" xfId="0" applyFont="1" applyAlignment="1">
      <alignment vertical="center"/>
    </xf>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left" vertical="center"/>
    </xf>
    <xf numFmtId="0" fontId="7" fillId="0" borderId="0" xfId="0" applyFont="1" applyAlignment="1">
      <alignment vertical="center"/>
    </xf>
    <xf numFmtId="0" fontId="7" fillId="0" borderId="0" xfId="0" applyFont="1" applyAlignment="1">
      <alignment horizontal="left" vertical="center"/>
    </xf>
    <xf numFmtId="0" fontId="23" fillId="0" borderId="0" xfId="0" applyFont="1" applyAlignment="1">
      <alignment horizontal="left" vertical="center"/>
    </xf>
    <xf numFmtId="0" fontId="17" fillId="0" borderId="0" xfId="0" applyFont="1" applyAlignment="1">
      <alignment vertical="center"/>
    </xf>
    <xf numFmtId="0" fontId="23" fillId="0" borderId="0" xfId="0" applyFont="1" applyAlignment="1">
      <alignment vertical="center"/>
    </xf>
    <xf numFmtId="0" fontId="7" fillId="0" borderId="13" xfId="0" applyFont="1" applyBorder="1" applyAlignment="1">
      <alignment horizontal="center" vertical="center"/>
    </xf>
    <xf numFmtId="0" fontId="7" fillId="0" borderId="16" xfId="0" applyFont="1" applyBorder="1" applyAlignment="1">
      <alignment horizontal="center" vertical="center" wrapText="1"/>
    </xf>
    <xf numFmtId="0" fontId="19" fillId="7" borderId="17" xfId="0" applyFont="1" applyFill="1" applyBorder="1"/>
    <xf numFmtId="0" fontId="8" fillId="0" borderId="0" xfId="0" applyFont="1" applyAlignment="1">
      <alignment vertical="center"/>
    </xf>
    <xf numFmtId="0" fontId="5" fillId="0" borderId="0" xfId="0" applyFont="1" applyAlignment="1">
      <alignment vertical="center"/>
    </xf>
    <xf numFmtId="0" fontId="0" fillId="7" borderId="32" xfId="0" applyFill="1" applyBorder="1" applyAlignment="1">
      <alignment vertical="center"/>
    </xf>
    <xf numFmtId="2" fontId="0" fillId="7" borderId="32" xfId="0" applyNumberFormat="1" applyFill="1" applyBorder="1" applyAlignment="1">
      <alignment vertical="center"/>
    </xf>
    <xf numFmtId="0" fontId="7" fillId="0" borderId="0" xfId="0" applyFont="1" applyAlignment="1">
      <alignment vertical="center" wrapText="1"/>
    </xf>
    <xf numFmtId="0" fontId="0" fillId="0" borderId="0" xfId="0" applyAlignment="1">
      <alignment horizontal="center" vertical="center"/>
    </xf>
    <xf numFmtId="0" fontId="5" fillId="0" borderId="0" xfId="0" applyFont="1" applyAlignment="1">
      <alignment vertical="top"/>
    </xf>
    <xf numFmtId="0" fontId="24" fillId="7" borderId="35" xfId="0" applyFont="1" applyFill="1" applyBorder="1" applyAlignment="1">
      <alignment horizontal="left" vertical="center" wrapText="1"/>
    </xf>
    <xf numFmtId="0" fontId="11" fillId="0" borderId="0" xfId="0" applyFont="1" applyAlignment="1">
      <alignment vertical="top"/>
    </xf>
    <xf numFmtId="9" fontId="0" fillId="0" borderId="0" xfId="0" applyNumberFormat="1" applyAlignment="1">
      <alignment vertical="center"/>
    </xf>
    <xf numFmtId="9" fontId="0" fillId="0" borderId="0" xfId="0" applyNumberFormat="1"/>
    <xf numFmtId="165" fontId="7" fillId="0" borderId="0" xfId="0" applyNumberFormat="1" applyFont="1" applyAlignment="1">
      <alignment vertical="top"/>
    </xf>
    <xf numFmtId="1" fontId="7" fillId="0" borderId="0" xfId="0" applyNumberFormat="1" applyFont="1" applyAlignment="1">
      <alignment vertical="top"/>
    </xf>
    <xf numFmtId="0" fontId="25" fillId="0" borderId="0" xfId="0" applyFont="1" applyAlignment="1">
      <alignment vertical="top"/>
    </xf>
    <xf numFmtId="0" fontId="8" fillId="0" borderId="0" xfId="0" applyFont="1" applyAlignment="1">
      <alignment horizontal="center"/>
    </xf>
    <xf numFmtId="0" fontId="27" fillId="0" borderId="0" xfId="0" applyFont="1"/>
    <xf numFmtId="0" fontId="27" fillId="0" borderId="0" xfId="0" applyFont="1" applyAlignment="1">
      <alignment vertical="center"/>
    </xf>
    <xf numFmtId="0" fontId="7" fillId="6" borderId="1" xfId="0" applyFont="1" applyFill="1" applyBorder="1" applyProtection="1">
      <protection locked="0"/>
    </xf>
    <xf numFmtId="0" fontId="7" fillId="0" borderId="43" xfId="0" applyFont="1" applyBorder="1" applyAlignment="1">
      <alignment horizontal="center" vertical="center" wrapText="1"/>
    </xf>
    <xf numFmtId="0" fontId="7" fillId="0" borderId="14" xfId="0" applyFont="1" applyBorder="1" applyAlignment="1">
      <alignment horizontal="center" vertical="center" wrapText="1"/>
    </xf>
    <xf numFmtId="0" fontId="21" fillId="0" borderId="0" xfId="6" applyFont="1" applyBorder="1" applyAlignment="1" applyProtection="1">
      <alignment horizontal="center" vertical="center"/>
    </xf>
    <xf numFmtId="0" fontId="38"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center"/>
    </xf>
    <xf numFmtId="0" fontId="5" fillId="0" borderId="0" xfId="0" applyFont="1" applyAlignment="1">
      <alignment horizontal="center" vertical="center"/>
    </xf>
    <xf numFmtId="6" fontId="7" fillId="0" borderId="42" xfId="0" applyNumberFormat="1" applyFont="1" applyBorder="1" applyAlignment="1">
      <alignment vertical="center"/>
    </xf>
    <xf numFmtId="6" fontId="7" fillId="0" borderId="54" xfId="0" applyNumberFormat="1" applyFont="1" applyBorder="1" applyAlignment="1">
      <alignment vertical="center"/>
    </xf>
    <xf numFmtId="0" fontId="0" fillId="0" borderId="0" xfId="0" applyAlignment="1">
      <alignment horizontal="center" vertical="center" wrapText="1"/>
    </xf>
    <xf numFmtId="0" fontId="16" fillId="0" borderId="0" xfId="0" applyFont="1" applyAlignment="1">
      <alignment vertical="center" wrapText="1"/>
    </xf>
    <xf numFmtId="0" fontId="17" fillId="13" borderId="42" xfId="0" applyFont="1" applyFill="1" applyBorder="1" applyAlignment="1">
      <alignment horizontal="right" vertical="center"/>
    </xf>
    <xf numFmtId="6" fontId="31" fillId="5" borderId="17" xfId="0" applyNumberFormat="1" applyFont="1" applyFill="1" applyBorder="1" applyAlignment="1">
      <alignment vertical="center"/>
    </xf>
    <xf numFmtId="6" fontId="32" fillId="5" borderId="56" xfId="0" applyNumberFormat="1" applyFont="1" applyFill="1" applyBorder="1" applyAlignment="1">
      <alignment vertical="center"/>
    </xf>
    <xf numFmtId="6" fontId="31" fillId="5" borderId="46" xfId="0" applyNumberFormat="1" applyFont="1" applyFill="1" applyBorder="1" applyAlignment="1">
      <alignment vertical="center"/>
    </xf>
    <xf numFmtId="6" fontId="31" fillId="5" borderId="42" xfId="0" applyNumberFormat="1" applyFont="1" applyFill="1" applyBorder="1" applyAlignment="1">
      <alignment vertical="center"/>
    </xf>
    <xf numFmtId="168" fontId="35" fillId="5" borderId="42" xfId="2" applyNumberFormat="1" applyFont="1" applyFill="1" applyBorder="1" applyAlignment="1" applyProtection="1">
      <alignment vertical="center"/>
    </xf>
    <xf numFmtId="168" fontId="35" fillId="5" borderId="46" xfId="2" applyNumberFormat="1" applyFont="1" applyFill="1" applyBorder="1" applyAlignment="1" applyProtection="1">
      <alignment vertical="center"/>
    </xf>
    <xf numFmtId="2" fontId="31" fillId="5" borderId="42" xfId="0" applyNumberFormat="1" applyFont="1" applyFill="1" applyBorder="1" applyAlignment="1">
      <alignment vertical="center"/>
    </xf>
    <xf numFmtId="0" fontId="0" fillId="0" borderId="0" xfId="0" applyAlignment="1">
      <alignment horizontal="left" vertical="top" wrapText="1"/>
    </xf>
    <xf numFmtId="0" fontId="5" fillId="11" borderId="0" xfId="0" applyFont="1" applyFill="1" applyAlignment="1">
      <alignment vertical="top"/>
    </xf>
    <xf numFmtId="6" fontId="5" fillId="11" borderId="0" xfId="0" applyNumberFormat="1" applyFont="1" applyFill="1" applyAlignment="1">
      <alignment vertical="top"/>
    </xf>
    <xf numFmtId="49" fontId="5" fillId="6" borderId="45" xfId="0" applyNumberFormat="1" applyFont="1" applyFill="1" applyBorder="1" applyAlignment="1" applyProtection="1">
      <alignment vertical="center"/>
      <protection locked="0"/>
    </xf>
    <xf numFmtId="6" fontId="7" fillId="11" borderId="1" xfId="0" applyNumberFormat="1" applyFont="1" applyFill="1" applyBorder="1" applyAlignment="1">
      <alignment vertical="center"/>
    </xf>
    <xf numFmtId="0" fontId="5" fillId="0" borderId="0" xfId="0" applyFont="1"/>
    <xf numFmtId="0" fontId="17" fillId="0" borderId="0" xfId="0" applyFont="1" applyAlignment="1">
      <alignment horizontal="left" vertical="top" wrapText="1"/>
    </xf>
    <xf numFmtId="0" fontId="17" fillId="0" borderId="0" xfId="0" applyFont="1"/>
    <xf numFmtId="0" fontId="5" fillId="0" borderId="34" xfId="0" applyFont="1" applyBorder="1"/>
    <xf numFmtId="0" fontId="5" fillId="0" borderId="33" xfId="0" applyFont="1" applyBorder="1"/>
    <xf numFmtId="0" fontId="17" fillId="0" borderId="0" xfId="0" applyFont="1" applyAlignment="1">
      <alignment horizontal="center"/>
    </xf>
    <xf numFmtId="6" fontId="29" fillId="9" borderId="16" xfId="5" applyNumberFormat="1" applyFont="1" applyBorder="1" applyProtection="1"/>
    <xf numFmtId="6" fontId="29" fillId="9" borderId="36" xfId="5" applyNumberFormat="1" applyFont="1" applyBorder="1" applyProtection="1"/>
    <xf numFmtId="6" fontId="29" fillId="9" borderId="50" xfId="5" applyNumberFormat="1" applyFont="1" applyBorder="1" applyProtection="1"/>
    <xf numFmtId="0" fontId="7" fillId="0" borderId="52" xfId="0" applyFont="1" applyBorder="1"/>
    <xf numFmtId="6" fontId="33" fillId="9" borderId="55" xfId="5" applyNumberFormat="1" applyFont="1" applyBorder="1" applyProtection="1"/>
    <xf numFmtId="6" fontId="40" fillId="9" borderId="39" xfId="5" applyNumberFormat="1" applyFont="1" applyBorder="1" applyProtection="1"/>
    <xf numFmtId="1" fontId="40" fillId="9" borderId="16" xfId="5" applyNumberFormat="1" applyFont="1" applyBorder="1" applyProtection="1"/>
    <xf numFmtId="1" fontId="40" fillId="9" borderId="41" xfId="5" applyNumberFormat="1" applyFont="1" applyBorder="1" applyProtection="1"/>
    <xf numFmtId="6" fontId="40" fillId="9" borderId="34" xfId="5" applyNumberFormat="1" applyFont="1" applyBorder="1" applyProtection="1"/>
    <xf numFmtId="1" fontId="40" fillId="9" borderId="34" xfId="5" applyNumberFormat="1" applyFont="1" applyBorder="1" applyProtection="1"/>
    <xf numFmtId="1" fontId="40" fillId="9" borderId="36" xfId="5" applyNumberFormat="1" applyFont="1" applyBorder="1" applyProtection="1"/>
    <xf numFmtId="6" fontId="40" fillId="9" borderId="58" xfId="5" applyNumberFormat="1" applyFont="1" applyBorder="1" applyProtection="1"/>
    <xf numFmtId="1" fontId="40" fillId="9" borderId="58" xfId="5" applyNumberFormat="1" applyFont="1" applyBorder="1" applyProtection="1"/>
    <xf numFmtId="1" fontId="40" fillId="9" borderId="50" xfId="5" applyNumberFormat="1" applyFont="1" applyBorder="1" applyProtection="1"/>
    <xf numFmtId="38" fontId="43" fillId="9" borderId="55" xfId="5" applyNumberFormat="1" applyFont="1" applyBorder="1" applyProtection="1"/>
    <xf numFmtId="38" fontId="43" fillId="9" borderId="49" xfId="5" applyNumberFormat="1" applyFont="1" applyBorder="1" applyProtection="1"/>
    <xf numFmtId="0" fontId="5" fillId="0" borderId="39" xfId="0" applyFont="1" applyBorder="1"/>
    <xf numFmtId="0" fontId="5" fillId="0" borderId="40" xfId="0" applyFont="1" applyBorder="1"/>
    <xf numFmtId="0" fontId="5" fillId="0" borderId="41" xfId="0" applyFont="1" applyBorder="1"/>
    <xf numFmtId="6" fontId="43" fillId="9" borderId="55" xfId="5" applyNumberFormat="1" applyFont="1" applyBorder="1" applyProtection="1"/>
    <xf numFmtId="6" fontId="34" fillId="9" borderId="55" xfId="5" applyNumberFormat="1" applyFont="1" applyBorder="1" applyProtection="1"/>
    <xf numFmtId="49" fontId="7" fillId="6" borderId="17" xfId="0" applyNumberFormat="1" applyFont="1" applyFill="1" applyBorder="1" applyAlignment="1" applyProtection="1">
      <alignment vertical="center" wrapText="1"/>
      <protection locked="0"/>
    </xf>
    <xf numFmtId="49" fontId="7" fillId="6" borderId="17" xfId="0" applyNumberFormat="1" applyFont="1" applyFill="1" applyBorder="1" applyAlignment="1" applyProtection="1">
      <alignment vertical="center"/>
      <protection locked="0"/>
    </xf>
    <xf numFmtId="49" fontId="7" fillId="6" borderId="17" xfId="0" applyNumberFormat="1" applyFont="1" applyFill="1" applyBorder="1" applyAlignment="1" applyProtection="1">
      <alignment horizontal="left" vertical="center"/>
      <protection locked="0"/>
    </xf>
    <xf numFmtId="0" fontId="17" fillId="0" borderId="0" xfId="0" applyFont="1" applyAlignment="1">
      <alignment horizontal="center" vertical="center" wrapText="1"/>
    </xf>
    <xf numFmtId="0" fontId="17" fillId="0" borderId="0" xfId="0" applyFont="1" applyAlignment="1">
      <alignment horizontal="left" vertical="center" wrapText="1"/>
    </xf>
    <xf numFmtId="0" fontId="0" fillId="0" borderId="0" xfId="0" applyAlignment="1">
      <alignment vertical="center" wrapText="1"/>
    </xf>
    <xf numFmtId="0" fontId="5" fillId="0" borderId="25" xfId="0" applyFont="1" applyBorder="1" applyAlignment="1">
      <alignment horizontal="center" vertical="center"/>
    </xf>
    <xf numFmtId="6" fontId="5" fillId="6" borderId="26"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horizontal="left" vertical="top" wrapText="1"/>
      <protection locked="0"/>
    </xf>
    <xf numFmtId="0" fontId="7" fillId="0" borderId="0" xfId="0" quotePrefix="1" applyFont="1" applyAlignment="1">
      <alignment horizontal="center" wrapText="1"/>
    </xf>
    <xf numFmtId="0" fontId="5" fillId="6" borderId="1" xfId="0" applyFont="1" applyFill="1" applyBorder="1" applyAlignment="1" applyProtection="1">
      <alignment horizontal="left" vertical="center" wrapText="1"/>
      <protection locked="0"/>
    </xf>
    <xf numFmtId="0" fontId="41" fillId="0" borderId="2" xfId="0" applyFont="1" applyBorder="1"/>
    <xf numFmtId="0" fontId="42" fillId="0" borderId="2" xfId="7" applyFont="1" applyBorder="1" applyAlignment="1">
      <alignment wrapText="1"/>
    </xf>
    <xf numFmtId="0" fontId="42" fillId="0" borderId="2" xfId="7" applyFont="1" applyBorder="1" applyAlignment="1">
      <alignment horizontal="right" wrapText="1"/>
    </xf>
    <xf numFmtId="0" fontId="42" fillId="0" borderId="0" xfId="7" applyFont="1" applyAlignment="1">
      <alignment horizontal="right" wrapText="1"/>
    </xf>
    <xf numFmtId="0" fontId="13" fillId="4" borderId="6" xfId="0" applyFont="1" applyFill="1" applyBorder="1" applyAlignment="1">
      <alignment horizontal="center"/>
    </xf>
    <xf numFmtId="0" fontId="12" fillId="4" borderId="4" xfId="0" applyFont="1" applyFill="1" applyBorder="1"/>
    <xf numFmtId="22" fontId="0" fillId="0" borderId="0" xfId="0" applyNumberFormat="1"/>
    <xf numFmtId="14" fontId="0" fillId="0" borderId="0" xfId="0" applyNumberFormat="1"/>
    <xf numFmtId="0" fontId="12" fillId="4" borderId="5" xfId="0" applyFont="1" applyFill="1" applyBorder="1"/>
    <xf numFmtId="169" fontId="7" fillId="6" borderId="17" xfId="0" applyNumberFormat="1" applyFont="1" applyFill="1" applyBorder="1" applyAlignment="1" applyProtection="1">
      <alignment horizontal="left" vertical="center"/>
      <protection locked="0"/>
    </xf>
    <xf numFmtId="49" fontId="5" fillId="11" borderId="0" xfId="0" applyNumberFormat="1" applyFont="1" applyFill="1" applyAlignment="1">
      <alignment vertical="top"/>
    </xf>
    <xf numFmtId="14" fontId="5" fillId="11" borderId="0" xfId="0" applyNumberFormat="1" applyFont="1" applyFill="1" applyAlignment="1">
      <alignment vertical="top"/>
    </xf>
    <xf numFmtId="0" fontId="44" fillId="0" borderId="0" xfId="0" applyFont="1" applyAlignment="1">
      <alignment vertical="center"/>
    </xf>
    <xf numFmtId="0" fontId="7" fillId="0" borderId="69" xfId="0" applyFont="1" applyBorder="1" applyAlignment="1">
      <alignment horizontal="center" vertical="center" wrapText="1"/>
    </xf>
    <xf numFmtId="0" fontId="7" fillId="0" borderId="70" xfId="0" applyFont="1" applyBorder="1" applyAlignment="1">
      <alignment horizontal="center" vertical="center"/>
    </xf>
    <xf numFmtId="0" fontId="16" fillId="7" borderId="52" xfId="0" applyFont="1" applyFill="1" applyBorder="1" applyAlignment="1">
      <alignment horizontal="left" vertical="center" wrapText="1"/>
    </xf>
    <xf numFmtId="0" fontId="0" fillId="7" borderId="72" xfId="0" applyFill="1" applyBorder="1" applyAlignment="1">
      <alignment horizontal="left" vertical="center" wrapText="1"/>
    </xf>
    <xf numFmtId="0" fontId="0" fillId="7" borderId="49" xfId="0" applyFill="1" applyBorder="1" applyAlignment="1">
      <alignment horizontal="left" vertical="center" wrapText="1"/>
    </xf>
    <xf numFmtId="0" fontId="20" fillId="0" borderId="0" xfId="6" applyFont="1" applyBorder="1" applyAlignment="1" applyProtection="1">
      <alignment horizontal="right" vertical="center"/>
    </xf>
    <xf numFmtId="0" fontId="16" fillId="0" borderId="51" xfId="0" applyFont="1" applyBorder="1" applyAlignment="1">
      <alignment vertical="center" wrapText="1"/>
    </xf>
    <xf numFmtId="0" fontId="41" fillId="0" borderId="73" xfId="0" applyFont="1" applyBorder="1"/>
    <xf numFmtId="0" fontId="42" fillId="0" borderId="73" xfId="7" applyFont="1" applyBorder="1" applyAlignment="1">
      <alignment horizontal="right" wrapText="1"/>
    </xf>
    <xf numFmtId="0" fontId="16" fillId="7" borderId="34" xfId="0" applyFont="1" applyFill="1" applyBorder="1" applyAlignment="1">
      <alignment horizontal="left" vertical="center" wrapText="1"/>
    </xf>
    <xf numFmtId="0" fontId="0" fillId="7" borderId="0" xfId="0" applyFill="1" applyAlignment="1">
      <alignment horizontal="left" vertical="center" wrapText="1"/>
    </xf>
    <xf numFmtId="0" fontId="0" fillId="7" borderId="33" xfId="0" applyFill="1" applyBorder="1" applyAlignment="1">
      <alignment horizontal="left" vertical="center" wrapText="1"/>
    </xf>
    <xf numFmtId="0" fontId="49" fillId="0" borderId="0" xfId="0" applyFont="1" applyAlignment="1">
      <alignment vertical="center"/>
    </xf>
    <xf numFmtId="0" fontId="49" fillId="0" borderId="0" xfId="0" applyFont="1" applyAlignment="1">
      <alignment horizontal="center" vertical="center"/>
    </xf>
    <xf numFmtId="0" fontId="0" fillId="0" borderId="0" xfId="0" applyAlignment="1">
      <alignment horizontal="left" vertical="center" wrapText="1"/>
    </xf>
    <xf numFmtId="0" fontId="20" fillId="0" borderId="0" xfId="6" applyFont="1" applyAlignment="1" applyProtection="1">
      <alignment horizontal="center" vertical="center"/>
    </xf>
    <xf numFmtId="0" fontId="21" fillId="0" borderId="0" xfId="6" applyFont="1" applyAlignment="1" applyProtection="1">
      <alignment vertical="center"/>
    </xf>
    <xf numFmtId="0" fontId="7" fillId="0" borderId="72" xfId="0" applyFont="1" applyBorder="1"/>
    <xf numFmtId="0" fontId="7" fillId="0" borderId="49" xfId="0" applyFont="1" applyBorder="1"/>
    <xf numFmtId="0" fontId="17" fillId="0" borderId="40" xfId="0" applyFont="1" applyBorder="1" applyAlignment="1">
      <alignment vertical="center"/>
    </xf>
    <xf numFmtId="2" fontId="17" fillId="13" borderId="42" xfId="0" applyNumberFormat="1" applyFont="1" applyFill="1" applyBorder="1" applyAlignment="1">
      <alignment vertical="center"/>
    </xf>
    <xf numFmtId="0" fontId="5" fillId="5" borderId="0" xfId="0" applyFont="1" applyFill="1" applyAlignment="1">
      <alignment vertical="top"/>
    </xf>
    <xf numFmtId="0" fontId="50" fillId="0" borderId="0" xfId="6" applyFont="1" applyAlignment="1" applyProtection="1">
      <alignment horizontal="center" vertical="center"/>
    </xf>
    <xf numFmtId="49" fontId="5" fillId="6" borderId="1" xfId="0" applyNumberFormat="1" applyFont="1" applyFill="1" applyBorder="1" applyAlignment="1" applyProtection="1">
      <alignment vertical="center"/>
      <protection locked="0"/>
    </xf>
    <xf numFmtId="2" fontId="5" fillId="6" borderId="1"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vertical="center" wrapText="1"/>
      <protection locked="0"/>
    </xf>
    <xf numFmtId="0" fontId="15" fillId="0" borderId="0" xfId="14" applyFont="1" applyAlignment="1">
      <alignment vertical="center"/>
    </xf>
    <xf numFmtId="0" fontId="17" fillId="0" borderId="0" xfId="14" applyFont="1" applyAlignment="1">
      <alignment vertical="center"/>
    </xf>
    <xf numFmtId="0" fontId="23" fillId="0" borderId="0" xfId="14" applyFont="1" applyAlignment="1">
      <alignment vertical="center"/>
    </xf>
    <xf numFmtId="0" fontId="5" fillId="0" borderId="0" xfId="14" applyFont="1" applyAlignment="1">
      <alignment horizontal="center" vertical="center"/>
    </xf>
    <xf numFmtId="0" fontId="5" fillId="0" borderId="0" xfId="14" applyFont="1" applyAlignment="1">
      <alignment vertical="center"/>
    </xf>
    <xf numFmtId="0" fontId="10" fillId="0" borderId="0" xfId="14" applyFont="1"/>
    <xf numFmtId="0" fontId="22" fillId="0" borderId="0" xfId="14" applyFont="1" applyAlignment="1">
      <alignment vertical="center"/>
    </xf>
    <xf numFmtId="0" fontId="51" fillId="0" borderId="0" xfId="14" applyFont="1" applyAlignment="1">
      <alignment vertical="center"/>
    </xf>
    <xf numFmtId="6" fontId="7" fillId="12" borderId="72" xfId="14" applyNumberFormat="1" applyFont="1" applyFill="1" applyBorder="1" applyAlignment="1">
      <alignment vertical="center"/>
    </xf>
    <xf numFmtId="6" fontId="7" fillId="5" borderId="25" xfId="14" applyNumberFormat="1" applyFont="1" applyFill="1" applyBorder="1" applyAlignment="1">
      <alignment vertical="center"/>
    </xf>
    <xf numFmtId="6" fontId="7" fillId="5" borderId="22" xfId="14" applyNumberFormat="1" applyFont="1" applyFill="1" applyBorder="1" applyAlignment="1">
      <alignment vertical="center"/>
    </xf>
    <xf numFmtId="6" fontId="7" fillId="5" borderId="32" xfId="14" applyNumberFormat="1" applyFont="1" applyFill="1" applyBorder="1" applyAlignment="1">
      <alignment vertical="center"/>
    </xf>
    <xf numFmtId="0" fontId="7" fillId="0" borderId="0" xfId="14" applyFont="1" applyAlignment="1">
      <alignment vertical="center" wrapText="1"/>
    </xf>
    <xf numFmtId="40" fontId="31" fillId="5" borderId="19" xfId="14" applyNumberFormat="1" applyFont="1" applyFill="1" applyBorder="1" applyAlignment="1">
      <alignment vertical="center"/>
    </xf>
    <xf numFmtId="6" fontId="31" fillId="5" borderId="20" xfId="14" applyNumberFormat="1" applyFont="1" applyFill="1" applyBorder="1" applyAlignment="1">
      <alignment vertical="center"/>
    </xf>
    <xf numFmtId="6" fontId="31" fillId="5" borderId="18" xfId="14" applyNumberFormat="1" applyFont="1" applyFill="1" applyBorder="1" applyAlignment="1">
      <alignment vertical="center"/>
    </xf>
    <xf numFmtId="6" fontId="31" fillId="5" borderId="19" xfId="14" applyNumberFormat="1" applyFont="1" applyFill="1" applyBorder="1" applyAlignment="1">
      <alignment vertical="center"/>
    </xf>
    <xf numFmtId="40" fontId="31" fillId="5" borderId="42" xfId="14" applyNumberFormat="1" applyFont="1" applyFill="1" applyBorder="1" applyAlignment="1">
      <alignment vertical="center"/>
    </xf>
    <xf numFmtId="0" fontId="16" fillId="0" borderId="0" xfId="14" applyFont="1"/>
    <xf numFmtId="0" fontId="7" fillId="12" borderId="16" xfId="14" applyFont="1" applyFill="1" applyBorder="1" applyAlignment="1">
      <alignment horizontal="center" vertical="center" wrapText="1"/>
    </xf>
    <xf numFmtId="0" fontId="5" fillId="0" borderId="0" xfId="14" applyFont="1" applyAlignment="1">
      <alignment horizontal="left" vertical="center"/>
    </xf>
    <xf numFmtId="6" fontId="31" fillId="5" borderId="17" xfId="14" applyNumberFormat="1" applyFont="1" applyFill="1" applyBorder="1" applyAlignment="1">
      <alignment vertical="center"/>
    </xf>
    <xf numFmtId="0" fontId="7" fillId="0" borderId="0" xfId="14" applyFont="1" applyAlignment="1">
      <alignment vertical="center"/>
    </xf>
    <xf numFmtId="6" fontId="32" fillId="5" borderId="50" xfId="14" applyNumberFormat="1" applyFont="1" applyFill="1" applyBorder="1" applyAlignment="1">
      <alignment vertical="center"/>
    </xf>
    <xf numFmtId="0" fontId="7" fillId="13" borderId="16" xfId="14" applyFont="1" applyFill="1" applyBorder="1" applyAlignment="1">
      <alignment horizontal="center" vertical="center" wrapText="1"/>
    </xf>
    <xf numFmtId="6" fontId="32" fillId="5" borderId="56" xfId="14" applyNumberFormat="1" applyFont="1" applyFill="1" applyBorder="1" applyAlignment="1">
      <alignment vertical="center"/>
    </xf>
    <xf numFmtId="6" fontId="7" fillId="0" borderId="0" xfId="14" applyNumberFormat="1" applyFont="1" applyAlignment="1">
      <alignment vertical="center"/>
    </xf>
    <xf numFmtId="40" fontId="7" fillId="0" borderId="0" xfId="14" applyNumberFormat="1" applyFont="1" applyAlignment="1">
      <alignment vertical="center"/>
    </xf>
    <xf numFmtId="0" fontId="7" fillId="0" borderId="0" xfId="14" applyFont="1" applyAlignment="1">
      <alignment vertical="top"/>
    </xf>
    <xf numFmtId="6" fontId="7" fillId="0" borderId="0" xfId="14" applyNumberFormat="1" applyFont="1" applyAlignment="1">
      <alignment vertical="top"/>
    </xf>
    <xf numFmtId="40" fontId="7" fillId="0" borderId="0" xfId="14" applyNumberFormat="1" applyFont="1" applyAlignment="1">
      <alignment vertical="top"/>
    </xf>
    <xf numFmtId="49" fontId="23" fillId="0" borderId="0" xfId="14" applyNumberFormat="1" applyFont="1" applyAlignment="1">
      <alignment horizontal="left" vertical="center"/>
    </xf>
    <xf numFmtId="167" fontId="29" fillId="9" borderId="55" xfId="5" applyNumberFormat="1" applyFont="1" applyBorder="1" applyProtection="1"/>
    <xf numFmtId="6" fontId="29" fillId="9" borderId="55" xfId="5" applyNumberFormat="1" applyFont="1" applyBorder="1" applyProtection="1"/>
    <xf numFmtId="0" fontId="5" fillId="11" borderId="0" xfId="0" applyFont="1" applyFill="1"/>
    <xf numFmtId="38" fontId="5" fillId="11" borderId="0" xfId="0" applyNumberFormat="1" applyFont="1" applyFill="1" applyAlignment="1">
      <alignment vertical="top"/>
    </xf>
    <xf numFmtId="166" fontId="5" fillId="11" borderId="0" xfId="0" applyNumberFormat="1" applyFont="1" applyFill="1"/>
    <xf numFmtId="0" fontId="10" fillId="0" borderId="0" xfId="14" applyFont="1" applyAlignment="1">
      <alignment vertical="top"/>
    </xf>
    <xf numFmtId="0" fontId="52" fillId="0" borderId="0" xfId="14" applyFont="1" applyAlignment="1">
      <alignment vertical="center"/>
    </xf>
    <xf numFmtId="0" fontId="52" fillId="0" borderId="0" xfId="14" applyFont="1" applyAlignment="1">
      <alignment wrapText="1"/>
    </xf>
    <xf numFmtId="0" fontId="52" fillId="0" borderId="0" xfId="14" applyFont="1"/>
    <xf numFmtId="0" fontId="52" fillId="0" borderId="0" xfId="14" applyFont="1" applyAlignment="1">
      <alignment horizontal="center" vertical="center"/>
    </xf>
    <xf numFmtId="6" fontId="52" fillId="0" borderId="0" xfId="14" applyNumberFormat="1" applyFont="1" applyAlignment="1">
      <alignment vertical="center"/>
    </xf>
    <xf numFmtId="165" fontId="52" fillId="0" borderId="0" xfId="14" applyNumberFormat="1" applyFont="1" applyAlignment="1">
      <alignment vertical="center"/>
    </xf>
    <xf numFmtId="0" fontId="52" fillId="0" borderId="0" xfId="14" applyFont="1" applyAlignment="1">
      <alignment vertical="top"/>
    </xf>
    <xf numFmtId="0" fontId="52" fillId="0" borderId="0" xfId="14" applyFont="1" applyAlignment="1">
      <alignment horizontal="left" vertical="top"/>
    </xf>
    <xf numFmtId="0" fontId="52" fillId="0" borderId="0" xfId="14" applyFont="1" applyAlignment="1">
      <alignment horizontal="left" vertical="center"/>
    </xf>
    <xf numFmtId="0" fontId="52" fillId="0" borderId="0" xfId="14" applyFont="1" applyAlignment="1">
      <alignment horizontal="left" vertical="top" wrapText="1"/>
    </xf>
    <xf numFmtId="165" fontId="52" fillId="0" borderId="0" xfId="14" applyNumberFormat="1" applyFont="1"/>
    <xf numFmtId="6" fontId="52" fillId="7" borderId="17" xfId="14" applyNumberFormat="1" applyFont="1" applyFill="1" applyBorder="1" applyAlignment="1">
      <alignment vertical="center"/>
    </xf>
    <xf numFmtId="6" fontId="52" fillId="0" borderId="40" xfId="14" applyNumberFormat="1" applyFont="1" applyBorder="1" applyAlignment="1">
      <alignment vertical="center"/>
    </xf>
    <xf numFmtId="6" fontId="52" fillId="0" borderId="0" xfId="14" applyNumberFormat="1" applyFont="1"/>
    <xf numFmtId="0" fontId="52" fillId="0" borderId="0" xfId="14" applyFont="1" applyAlignment="1">
      <alignment horizontal="center"/>
    </xf>
    <xf numFmtId="49" fontId="52" fillId="0" borderId="0" xfId="14" applyNumberFormat="1" applyFont="1" applyAlignment="1">
      <alignment horizontal="left" vertical="center" wrapText="1"/>
    </xf>
    <xf numFmtId="0" fontId="52" fillId="0" borderId="0" xfId="14" applyFont="1" applyAlignment="1">
      <alignment horizontal="left" vertical="center" wrapText="1"/>
    </xf>
    <xf numFmtId="6" fontId="7" fillId="11" borderId="18" xfId="14" applyNumberFormat="1" applyFont="1" applyFill="1" applyBorder="1" applyAlignment="1">
      <alignment vertical="center"/>
    </xf>
    <xf numFmtId="6" fontId="7" fillId="11" borderId="32" xfId="14" applyNumberFormat="1" applyFont="1" applyFill="1" applyBorder="1" applyAlignment="1">
      <alignment vertical="center"/>
    </xf>
    <xf numFmtId="0" fontId="23" fillId="15" borderId="0" xfId="14" applyFont="1" applyFill="1" applyAlignment="1">
      <alignment vertical="center"/>
    </xf>
    <xf numFmtId="6" fontId="7" fillId="5" borderId="18" xfId="14" applyNumberFormat="1" applyFont="1" applyFill="1" applyBorder="1" applyAlignment="1">
      <alignment vertical="center"/>
    </xf>
    <xf numFmtId="40" fontId="32" fillId="5" borderId="42" xfId="14" applyNumberFormat="1" applyFont="1" applyFill="1" applyBorder="1" applyAlignment="1">
      <alignment vertical="center"/>
    </xf>
    <xf numFmtId="0" fontId="30" fillId="0" borderId="0" xfId="0" applyFont="1"/>
    <xf numFmtId="49" fontId="7" fillId="10" borderId="17" xfId="2" applyNumberFormat="1"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44" fillId="0" borderId="0" xfId="0" applyFont="1" applyAlignment="1">
      <alignment wrapText="1"/>
    </xf>
    <xf numFmtId="0" fontId="17" fillId="0" borderId="0" xfId="0" applyFont="1" applyAlignment="1">
      <alignment vertical="center" wrapText="1"/>
    </xf>
    <xf numFmtId="167" fontId="31" fillId="5" borderId="42" xfId="14" applyNumberFormat="1" applyFont="1" applyFill="1" applyBorder="1" applyAlignment="1">
      <alignment vertical="center"/>
    </xf>
    <xf numFmtId="167" fontId="31" fillId="5" borderId="42" xfId="14" applyNumberFormat="1" applyFont="1" applyFill="1" applyBorder="1" applyAlignment="1">
      <alignment horizontal="right" vertical="center"/>
    </xf>
    <xf numFmtId="167" fontId="31" fillId="5" borderId="20" xfId="14" applyNumberFormat="1" applyFont="1" applyFill="1" applyBorder="1" applyAlignment="1">
      <alignment vertical="center"/>
    </xf>
    <xf numFmtId="167" fontId="31" fillId="5" borderId="18" xfId="14" applyNumberFormat="1" applyFont="1" applyFill="1" applyBorder="1" applyAlignment="1">
      <alignment vertical="center"/>
    </xf>
    <xf numFmtId="167" fontId="31" fillId="5" borderId="19" xfId="14" applyNumberFormat="1" applyFont="1" applyFill="1" applyBorder="1" applyAlignment="1">
      <alignment vertical="center"/>
    </xf>
    <xf numFmtId="167" fontId="32" fillId="5" borderId="46" xfId="14" applyNumberFormat="1" applyFont="1" applyFill="1" applyBorder="1" applyAlignment="1">
      <alignment vertical="center"/>
    </xf>
    <xf numFmtId="167" fontId="32" fillId="5" borderId="32" xfId="14" applyNumberFormat="1" applyFont="1" applyFill="1" applyBorder="1" applyAlignment="1">
      <alignment vertical="center"/>
    </xf>
    <xf numFmtId="167" fontId="32" fillId="5" borderId="42" xfId="14" applyNumberFormat="1" applyFont="1" applyFill="1" applyBorder="1" applyAlignment="1">
      <alignment vertical="center"/>
    </xf>
    <xf numFmtId="14" fontId="39" fillId="0" borderId="0" xfId="1" applyNumberFormat="1" applyFont="1" applyFill="1" applyBorder="1" applyAlignment="1" applyProtection="1">
      <alignment horizontal="left" vertical="center"/>
    </xf>
    <xf numFmtId="0" fontId="21" fillId="10" borderId="29" xfId="6" applyNumberFormat="1" applyFont="1" applyFill="1" applyBorder="1" applyAlignment="1" applyProtection="1">
      <alignment horizontal="center" vertical="center" wrapText="1"/>
    </xf>
    <xf numFmtId="40" fontId="52" fillId="12" borderId="72" xfId="14" applyNumberFormat="1" applyFont="1" applyFill="1" applyBorder="1" applyAlignment="1">
      <alignment vertical="center"/>
    </xf>
    <xf numFmtId="167" fontId="52" fillId="12" borderId="72" xfId="14" applyNumberFormat="1" applyFont="1" applyFill="1" applyBorder="1" applyAlignment="1">
      <alignment vertical="center"/>
    </xf>
    <xf numFmtId="6" fontId="52" fillId="12" borderId="72" xfId="14" applyNumberFormat="1" applyFont="1" applyFill="1" applyBorder="1" applyAlignment="1">
      <alignment vertical="center"/>
    </xf>
    <xf numFmtId="0" fontId="21" fillId="10" borderId="29" xfId="6" applyFont="1" applyFill="1" applyBorder="1" applyAlignment="1" applyProtection="1">
      <alignment horizontal="center" vertical="center"/>
    </xf>
    <xf numFmtId="49" fontId="21" fillId="10" borderId="29" xfId="6" applyNumberFormat="1" applyFont="1" applyFill="1" applyBorder="1" applyAlignment="1" applyProtection="1">
      <alignment horizontal="center" vertical="center" wrapText="1"/>
    </xf>
    <xf numFmtId="0" fontId="0" fillId="15" borderId="0" xfId="0" applyFill="1"/>
    <xf numFmtId="0" fontId="17" fillId="15" borderId="42" xfId="0" applyFont="1" applyFill="1" applyBorder="1" applyAlignment="1">
      <alignment horizontal="right" vertical="center"/>
    </xf>
    <xf numFmtId="38" fontId="5" fillId="11" borderId="0" xfId="0" applyNumberFormat="1" applyFont="1" applyFill="1"/>
    <xf numFmtId="6" fontId="0" fillId="11" borderId="0" xfId="0" applyNumberFormat="1" applyFill="1"/>
    <xf numFmtId="40" fontId="0" fillId="11" borderId="0" xfId="0" applyNumberFormat="1" applyFill="1"/>
    <xf numFmtId="1" fontId="0" fillId="11" borderId="0" xfId="0" applyNumberFormat="1" applyFill="1"/>
    <xf numFmtId="10" fontId="0" fillId="11" borderId="0" xfId="0" applyNumberFormat="1" applyFill="1"/>
    <xf numFmtId="0" fontId="0" fillId="11" borderId="0" xfId="0" applyFill="1"/>
    <xf numFmtId="166" fontId="0" fillId="11" borderId="0" xfId="0" applyNumberFormat="1" applyFill="1"/>
    <xf numFmtId="2" fontId="29" fillId="9" borderId="49" xfId="5" applyNumberFormat="1" applyFont="1" applyBorder="1" applyProtection="1"/>
    <xf numFmtId="167" fontId="31" fillId="5" borderId="42" xfId="0" applyNumberFormat="1" applyFont="1" applyFill="1" applyBorder="1" applyAlignment="1">
      <alignment vertical="center"/>
    </xf>
    <xf numFmtId="167" fontId="31" fillId="5" borderId="46" xfId="0" applyNumberFormat="1" applyFont="1" applyFill="1" applyBorder="1" applyAlignment="1">
      <alignment vertical="center"/>
    </xf>
    <xf numFmtId="6" fontId="5" fillId="6" borderId="1" xfId="0" applyNumberFormat="1" applyFont="1" applyFill="1" applyBorder="1" applyAlignment="1" applyProtection="1">
      <alignment vertical="center"/>
      <protection locked="0"/>
    </xf>
    <xf numFmtId="6" fontId="5" fillId="6" borderId="22" xfId="0" applyNumberFormat="1" applyFont="1" applyFill="1" applyBorder="1" applyAlignment="1" applyProtection="1">
      <alignment vertical="center"/>
      <protection locked="0"/>
    </xf>
    <xf numFmtId="6" fontId="35" fillId="5" borderId="32" xfId="0" applyNumberFormat="1" applyFont="1" applyFill="1" applyBorder="1" applyAlignment="1">
      <alignment vertical="center"/>
    </xf>
    <xf numFmtId="0" fontId="5" fillId="7" borderId="17" xfId="0" applyFont="1" applyFill="1" applyBorder="1" applyAlignment="1">
      <alignment vertical="center"/>
    </xf>
    <xf numFmtId="0" fontId="5" fillId="7" borderId="36" xfId="0" applyFont="1" applyFill="1" applyBorder="1" applyAlignment="1">
      <alignment vertical="center"/>
    </xf>
    <xf numFmtId="0" fontId="9" fillId="10" borderId="17" xfId="6" applyFill="1" applyBorder="1" applyAlignment="1" applyProtection="1">
      <protection locked="0"/>
    </xf>
    <xf numFmtId="14" fontId="7" fillId="10" borderId="17" xfId="1" applyNumberFormat="1" applyFont="1" applyFill="1" applyBorder="1" applyAlignment="1" applyProtection="1">
      <alignment horizontal="left" vertical="center"/>
      <protection locked="0"/>
    </xf>
    <xf numFmtId="14" fontId="7" fillId="10" borderId="56" xfId="1" applyNumberFormat="1" applyFont="1" applyFill="1" applyBorder="1" applyAlignment="1" applyProtection="1">
      <alignment horizontal="left" vertical="center"/>
      <protection locked="0"/>
    </xf>
    <xf numFmtId="0" fontId="5" fillId="0" borderId="60" xfId="0" applyFont="1" applyBorder="1" applyAlignment="1">
      <alignment horizontal="center" vertical="center"/>
    </xf>
    <xf numFmtId="6" fontId="5" fillId="6" borderId="17" xfId="0" applyNumberFormat="1" applyFont="1" applyFill="1" applyBorder="1" applyAlignment="1" applyProtection="1">
      <alignment vertical="center"/>
      <protection locked="0"/>
    </xf>
    <xf numFmtId="6" fontId="5" fillId="6" borderId="23" xfId="0" applyNumberFormat="1" applyFont="1" applyFill="1" applyBorder="1" applyAlignment="1" applyProtection="1">
      <alignment vertical="center"/>
      <protection locked="0"/>
    </xf>
    <xf numFmtId="6" fontId="5" fillId="15" borderId="17" xfId="0" applyNumberFormat="1" applyFont="1" applyFill="1" applyBorder="1" applyAlignment="1">
      <alignment vertical="center"/>
    </xf>
    <xf numFmtId="0" fontId="54" fillId="0" borderId="0" xfId="0" applyFont="1" applyAlignment="1">
      <alignment vertical="center"/>
    </xf>
    <xf numFmtId="0" fontId="54" fillId="0" borderId="0" xfId="0" applyFont="1" applyAlignment="1">
      <alignment horizontal="left" vertical="center"/>
    </xf>
    <xf numFmtId="0" fontId="48" fillId="0" borderId="0" xfId="0" applyFont="1" applyAlignment="1">
      <alignment vertical="center"/>
    </xf>
    <xf numFmtId="0" fontId="48" fillId="0" borderId="0" xfId="0" applyFont="1" applyAlignment="1">
      <alignment vertical="center" wrapText="1"/>
    </xf>
    <xf numFmtId="0" fontId="48" fillId="11" borderId="0" xfId="2" applyNumberFormat="1" applyFont="1" applyFill="1" applyAlignment="1" applyProtection="1">
      <alignment vertical="center"/>
    </xf>
    <xf numFmtId="0" fontId="0" fillId="11" borderId="0" xfId="0" applyFill="1" applyAlignment="1">
      <alignment vertical="center"/>
    </xf>
    <xf numFmtId="0" fontId="48" fillId="0" borderId="0" xfId="14" applyFont="1" applyAlignment="1">
      <alignment vertical="center"/>
    </xf>
    <xf numFmtId="0" fontId="5" fillId="0" borderId="22" xfId="0" applyFont="1" applyBorder="1" applyAlignment="1">
      <alignment horizontal="center" vertical="center"/>
    </xf>
    <xf numFmtId="6" fontId="5" fillId="6" borderId="24"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horizontal="left" vertical="center"/>
      <protection locked="0"/>
    </xf>
    <xf numFmtId="0" fontId="5" fillId="0" borderId="27" xfId="0" applyFont="1" applyBorder="1" applyAlignment="1">
      <alignment horizontal="center" vertical="center"/>
    </xf>
    <xf numFmtId="49" fontId="5" fillId="6" borderId="31" xfId="0" applyNumberFormat="1" applyFont="1" applyFill="1" applyBorder="1" applyAlignment="1" applyProtection="1">
      <alignment vertical="center"/>
      <protection locked="0"/>
    </xf>
    <xf numFmtId="6" fontId="5" fillId="6" borderId="28" xfId="0" applyNumberFormat="1" applyFont="1" applyFill="1" applyBorder="1" applyAlignment="1" applyProtection="1">
      <alignment vertical="center"/>
      <protection locked="0"/>
    </xf>
    <xf numFmtId="0" fontId="5" fillId="0" borderId="37" xfId="14" applyFont="1" applyBorder="1" applyAlignment="1">
      <alignment horizontal="center" vertical="center"/>
    </xf>
    <xf numFmtId="40" fontId="5" fillId="6" borderId="55" xfId="14" applyNumberFormat="1" applyFont="1" applyFill="1" applyBorder="1" applyAlignment="1" applyProtection="1">
      <alignment vertical="center"/>
      <protection locked="0"/>
    </xf>
    <xf numFmtId="0" fontId="5" fillId="0" borderId="0" xfId="14" applyFont="1"/>
    <xf numFmtId="40" fontId="5" fillId="6" borderId="45" xfId="14" applyNumberFormat="1" applyFont="1" applyFill="1" applyBorder="1" applyAlignment="1" applyProtection="1">
      <alignment vertical="center"/>
      <protection locked="0"/>
    </xf>
    <xf numFmtId="167" fontId="5" fillId="6" borderId="57" xfId="14" applyNumberFormat="1" applyFont="1" applyFill="1" applyBorder="1" applyAlignment="1" applyProtection="1">
      <alignment vertical="center"/>
      <protection locked="0"/>
    </xf>
    <xf numFmtId="6" fontId="5" fillId="6" borderId="25" xfId="14" applyNumberFormat="1" applyFont="1" applyFill="1" applyBorder="1" applyAlignment="1" applyProtection="1">
      <alignment vertical="center"/>
      <protection locked="0"/>
    </xf>
    <xf numFmtId="6" fontId="5" fillId="6" borderId="45" xfId="14" applyNumberFormat="1" applyFont="1" applyFill="1" applyBorder="1" applyAlignment="1" applyProtection="1">
      <alignment vertical="center"/>
      <protection locked="0"/>
    </xf>
    <xf numFmtId="6" fontId="5" fillId="6" borderId="26" xfId="14" applyNumberFormat="1" applyFont="1" applyFill="1" applyBorder="1" applyAlignment="1" applyProtection="1">
      <alignment vertical="center"/>
      <protection locked="0"/>
    </xf>
    <xf numFmtId="40" fontId="5" fillId="6" borderId="1" xfId="14" applyNumberFormat="1" applyFont="1" applyFill="1" applyBorder="1" applyAlignment="1" applyProtection="1">
      <alignment vertical="center"/>
      <protection locked="0"/>
    </xf>
    <xf numFmtId="167" fontId="5" fillId="6" borderId="29" xfId="14" applyNumberFormat="1" applyFont="1" applyFill="1" applyBorder="1" applyAlignment="1" applyProtection="1">
      <alignment vertical="center"/>
      <protection locked="0"/>
    </xf>
    <xf numFmtId="6" fontId="5" fillId="6" borderId="22" xfId="14" applyNumberFormat="1" applyFont="1" applyFill="1" applyBorder="1" applyAlignment="1" applyProtection="1">
      <alignment vertical="center"/>
      <protection locked="0"/>
    </xf>
    <xf numFmtId="6" fontId="5" fillId="6" borderId="1" xfId="14" applyNumberFormat="1" applyFont="1" applyFill="1" applyBorder="1" applyAlignment="1" applyProtection="1">
      <alignment vertical="center"/>
      <protection locked="0"/>
    </xf>
    <xf numFmtId="6" fontId="5" fillId="6" borderId="24" xfId="14" applyNumberFormat="1" applyFont="1" applyFill="1" applyBorder="1" applyAlignment="1" applyProtection="1">
      <alignment vertical="center"/>
      <protection locked="0"/>
    </xf>
    <xf numFmtId="40" fontId="5" fillId="6" borderId="42" xfId="14" applyNumberFormat="1" applyFont="1" applyFill="1" applyBorder="1" applyAlignment="1" applyProtection="1">
      <alignment vertical="center"/>
      <protection locked="0"/>
    </xf>
    <xf numFmtId="167" fontId="5" fillId="6" borderId="54" xfId="14" applyNumberFormat="1" applyFont="1" applyFill="1" applyBorder="1" applyAlignment="1" applyProtection="1">
      <alignment vertical="center"/>
      <protection locked="0"/>
    </xf>
    <xf numFmtId="6" fontId="5" fillId="6" borderId="32" xfId="14" applyNumberFormat="1" applyFont="1" applyFill="1" applyBorder="1" applyAlignment="1" applyProtection="1">
      <alignment vertical="center"/>
      <protection locked="0"/>
    </xf>
    <xf numFmtId="6" fontId="5" fillId="6" borderId="42" xfId="14" applyNumberFormat="1" applyFont="1" applyFill="1" applyBorder="1" applyAlignment="1" applyProtection="1">
      <alignment vertical="center"/>
      <protection locked="0"/>
    </xf>
    <xf numFmtId="6" fontId="5" fillId="6" borderId="46" xfId="14" applyNumberFormat="1" applyFont="1" applyFill="1" applyBorder="1" applyAlignment="1" applyProtection="1">
      <alignment vertical="center"/>
      <protection locked="0"/>
    </xf>
    <xf numFmtId="0" fontId="7" fillId="0" borderId="18" xfId="14" applyFont="1" applyBorder="1" applyAlignment="1">
      <alignment horizontal="center" vertical="center" wrapText="1"/>
    </xf>
    <xf numFmtId="0" fontId="7" fillId="0" borderId="19" xfId="14" applyFont="1" applyBorder="1" applyAlignment="1">
      <alignment horizontal="center" vertical="center"/>
    </xf>
    <xf numFmtId="0" fontId="7" fillId="0" borderId="53" xfId="14" applyFont="1" applyBorder="1" applyAlignment="1">
      <alignment horizontal="center" vertical="center" wrapText="1"/>
    </xf>
    <xf numFmtId="0" fontId="7" fillId="0" borderId="19" xfId="14" applyFont="1" applyBorder="1" applyAlignment="1">
      <alignment horizontal="center" vertical="center" wrapText="1"/>
    </xf>
    <xf numFmtId="0" fontId="7" fillId="0" borderId="20" xfId="14" applyFont="1" applyBorder="1" applyAlignment="1">
      <alignment horizontal="center" vertical="center" wrapText="1"/>
    </xf>
    <xf numFmtId="6" fontId="5" fillId="6" borderId="17" xfId="14" applyNumberFormat="1" applyFont="1" applyFill="1" applyBorder="1" applyAlignment="1" applyProtection="1">
      <alignment vertical="center"/>
      <protection locked="0"/>
    </xf>
    <xf numFmtId="6" fontId="5" fillId="7" borderId="17" xfId="14" applyNumberFormat="1" applyFont="1" applyFill="1" applyBorder="1" applyAlignment="1">
      <alignment vertical="center"/>
    </xf>
    <xf numFmtId="0" fontId="7" fillId="0" borderId="71" xfId="0" applyFont="1" applyBorder="1" applyAlignment="1">
      <alignment horizontal="center" vertical="center" wrapText="1"/>
    </xf>
    <xf numFmtId="1" fontId="5" fillId="0" borderId="25" xfId="0" applyNumberFormat="1" applyFont="1" applyBorder="1" applyAlignment="1">
      <alignment horizontal="center" vertical="center"/>
    </xf>
    <xf numFmtId="167" fontId="5" fillId="6" borderId="1" xfId="0" applyNumberFormat="1" applyFont="1" applyFill="1" applyBorder="1" applyAlignment="1" applyProtection="1">
      <alignment vertical="center"/>
      <protection locked="0"/>
    </xf>
    <xf numFmtId="1" fontId="5" fillId="0" borderId="22" xfId="0" applyNumberFormat="1" applyFont="1" applyBorder="1" applyAlignment="1">
      <alignment horizontal="center" vertical="center"/>
    </xf>
    <xf numFmtId="49" fontId="5" fillId="6" borderId="45" xfId="0" applyNumberFormat="1" applyFont="1" applyFill="1" applyBorder="1" applyAlignment="1" applyProtection="1">
      <alignment horizontal="left" vertical="top" wrapText="1"/>
      <protection locked="0"/>
    </xf>
    <xf numFmtId="6" fontId="7" fillId="11" borderId="45" xfId="0" applyNumberFormat="1" applyFont="1" applyFill="1" applyBorder="1" applyAlignment="1">
      <alignment vertical="center"/>
    </xf>
    <xf numFmtId="2" fontId="5" fillId="6" borderId="45" xfId="0" applyNumberFormat="1" applyFont="1" applyFill="1" applyBorder="1" applyAlignment="1" applyProtection="1">
      <alignment vertical="center"/>
      <protection locked="0"/>
    </xf>
    <xf numFmtId="167" fontId="5" fillId="6" borderId="45" xfId="0" applyNumberFormat="1" applyFont="1" applyFill="1" applyBorder="1" applyAlignment="1" applyProtection="1">
      <alignment vertical="center"/>
      <protection locked="0"/>
    </xf>
    <xf numFmtId="0" fontId="7" fillId="0" borderId="15" xfId="0" applyFont="1" applyBorder="1" applyAlignment="1">
      <alignment horizontal="center" vertical="center" wrapText="1"/>
    </xf>
    <xf numFmtId="2" fontId="7" fillId="0" borderId="13" xfId="0" applyNumberFormat="1" applyFont="1" applyBorder="1" applyAlignment="1">
      <alignment horizontal="center" vertical="center" wrapText="1"/>
    </xf>
    <xf numFmtId="0" fontId="7" fillId="0" borderId="13" xfId="0" applyFont="1" applyBorder="1" applyAlignment="1">
      <alignment horizontal="center" vertical="center" wrapText="1"/>
    </xf>
    <xf numFmtId="0" fontId="16" fillId="7" borderId="39" xfId="0" applyFont="1" applyFill="1" applyBorder="1" applyAlignment="1">
      <alignment horizontal="left" vertical="center" wrapText="1"/>
    </xf>
    <xf numFmtId="0" fontId="0" fillId="7" borderId="40" xfId="0" applyFill="1" applyBorder="1" applyAlignment="1">
      <alignment horizontal="left" vertical="center" wrapText="1"/>
    </xf>
    <xf numFmtId="0" fontId="0" fillId="7" borderId="75" xfId="0" applyFill="1" applyBorder="1" applyAlignment="1">
      <alignment horizontal="left" vertical="center" wrapText="1"/>
    </xf>
    <xf numFmtId="0" fontId="0" fillId="7" borderId="41" xfId="0" applyFill="1" applyBorder="1" applyAlignment="1">
      <alignment horizontal="left" vertical="center" wrapText="1"/>
    </xf>
    <xf numFmtId="167" fontId="5" fillId="6" borderId="26" xfId="0" applyNumberFormat="1" applyFont="1" applyFill="1" applyBorder="1" applyAlignment="1" applyProtection="1">
      <alignment vertical="center"/>
      <protection locked="0"/>
    </xf>
    <xf numFmtId="167" fontId="5" fillId="6" borderId="24" xfId="0" applyNumberFormat="1" applyFont="1" applyFill="1" applyBorder="1" applyAlignment="1" applyProtection="1">
      <alignment vertical="center"/>
      <protection locked="0"/>
    </xf>
    <xf numFmtId="0" fontId="7" fillId="0" borderId="76" xfId="0" applyFont="1" applyBorder="1" applyAlignment="1">
      <alignment horizontal="center" vertical="center" wrapText="1"/>
    </xf>
    <xf numFmtId="0" fontId="7" fillId="0" borderId="77" xfId="0" applyFont="1" applyBorder="1" applyAlignment="1">
      <alignment horizontal="center" vertical="center"/>
    </xf>
    <xf numFmtId="0" fontId="7" fillId="0" borderId="78" xfId="0" applyFont="1" applyBorder="1" applyAlignment="1">
      <alignment horizontal="center" vertical="center" wrapText="1"/>
    </xf>
    <xf numFmtId="0" fontId="5" fillId="0" borderId="29" xfId="0" applyFont="1" applyBorder="1" applyAlignment="1">
      <alignment horizontal="left" vertical="center"/>
    </xf>
    <xf numFmtId="0" fontId="5" fillId="0" borderId="79" xfId="0" applyFont="1" applyBorder="1" applyAlignment="1">
      <alignment horizontal="left" vertical="center"/>
    </xf>
    <xf numFmtId="6" fontId="5" fillId="6" borderId="44" xfId="0" applyNumberFormat="1" applyFont="1" applyFill="1" applyBorder="1" applyAlignment="1" applyProtection="1">
      <alignment vertical="center"/>
      <protection locked="0"/>
    </xf>
    <xf numFmtId="0" fontId="5" fillId="0" borderId="30" xfId="0" applyFont="1" applyBorder="1" applyAlignment="1">
      <alignment horizontal="left" vertical="center"/>
    </xf>
    <xf numFmtId="6" fontId="5" fillId="6" borderId="24" xfId="0" applyNumberFormat="1" applyFont="1" applyFill="1" applyBorder="1" applyAlignment="1" applyProtection="1">
      <alignment horizontal="right" vertical="center"/>
      <protection locked="0"/>
    </xf>
    <xf numFmtId="0" fontId="5" fillId="0" borderId="58" xfId="0" applyFont="1" applyBorder="1" applyAlignment="1">
      <alignment horizontal="center" vertical="center"/>
    </xf>
    <xf numFmtId="0" fontId="7" fillId="0" borderId="62" xfId="14" applyFont="1" applyBorder="1" applyAlignment="1">
      <alignment horizontal="center" vertical="center" wrapText="1"/>
    </xf>
    <xf numFmtId="0" fontId="7" fillId="0" borderId="74" xfId="14" applyFont="1" applyBorder="1" applyAlignment="1">
      <alignment horizontal="center" vertical="center" wrapText="1"/>
    </xf>
    <xf numFmtId="0" fontId="7" fillId="0" borderId="48" xfId="14" applyFont="1" applyBorder="1" applyAlignment="1">
      <alignment horizontal="center" vertical="center" wrapText="1"/>
    </xf>
    <xf numFmtId="40" fontId="5" fillId="6" borderId="19" xfId="14" applyNumberFormat="1" applyFont="1" applyFill="1" applyBorder="1" applyAlignment="1" applyProtection="1">
      <alignment vertical="center"/>
      <protection locked="0"/>
    </xf>
    <xf numFmtId="3" fontId="5" fillId="6" borderId="20" xfId="14" applyNumberFormat="1" applyFont="1" applyFill="1" applyBorder="1" applyAlignment="1" applyProtection="1">
      <alignment vertical="center"/>
      <protection locked="0"/>
    </xf>
    <xf numFmtId="3" fontId="5" fillId="6" borderId="18" xfId="14" applyNumberFormat="1" applyFont="1" applyFill="1" applyBorder="1" applyAlignment="1" applyProtection="1">
      <alignment vertical="center"/>
      <protection locked="0"/>
    </xf>
    <xf numFmtId="3" fontId="5" fillId="6" borderId="19" xfId="14" applyNumberFormat="1" applyFont="1" applyFill="1" applyBorder="1" applyAlignment="1" applyProtection="1">
      <alignment vertical="center"/>
      <protection locked="0"/>
    </xf>
    <xf numFmtId="3" fontId="5" fillId="6" borderId="24" xfId="14" applyNumberFormat="1" applyFont="1" applyFill="1" applyBorder="1" applyAlignment="1" applyProtection="1">
      <alignment vertical="center"/>
      <protection locked="0"/>
    </xf>
    <xf numFmtId="3" fontId="5" fillId="6" borderId="22" xfId="14" applyNumberFormat="1" applyFont="1" applyFill="1" applyBorder="1" applyAlignment="1" applyProtection="1">
      <alignment vertical="center"/>
      <protection locked="0"/>
    </xf>
    <xf numFmtId="3" fontId="5" fillId="6" borderId="1" xfId="14" applyNumberFormat="1" applyFont="1" applyFill="1" applyBorder="1" applyAlignment="1" applyProtection="1">
      <alignment vertical="center"/>
      <protection locked="0"/>
    </xf>
    <xf numFmtId="3" fontId="5" fillId="6" borderId="46" xfId="14" applyNumberFormat="1" applyFont="1" applyFill="1" applyBorder="1" applyAlignment="1" applyProtection="1">
      <alignment vertical="center"/>
      <protection locked="0"/>
    </xf>
    <xf numFmtId="3" fontId="5" fillId="6" borderId="32" xfId="14" applyNumberFormat="1" applyFont="1" applyFill="1" applyBorder="1" applyAlignment="1" applyProtection="1">
      <alignment vertical="center"/>
      <protection locked="0"/>
    </xf>
    <xf numFmtId="3" fontId="5" fillId="6" borderId="42" xfId="14" applyNumberFormat="1" applyFont="1" applyFill="1" applyBorder="1" applyAlignment="1" applyProtection="1">
      <alignment vertical="center"/>
      <protection locked="0"/>
    </xf>
    <xf numFmtId="6" fontId="5" fillId="6" borderId="35" xfId="14" applyNumberFormat="1" applyFont="1" applyFill="1" applyBorder="1" applyAlignment="1" applyProtection="1">
      <alignment vertical="center"/>
      <protection locked="0"/>
    </xf>
    <xf numFmtId="6" fontId="5" fillId="6" borderId="29" xfId="0" applyNumberFormat="1" applyFont="1" applyFill="1" applyBorder="1" applyAlignment="1" applyProtection="1">
      <alignment vertical="center"/>
      <protection locked="0"/>
    </xf>
    <xf numFmtId="49" fontId="5" fillId="6" borderId="31" xfId="0" applyNumberFormat="1" applyFont="1" applyFill="1" applyBorder="1" applyAlignment="1" applyProtection="1">
      <alignment horizontal="left" vertical="top" wrapText="1"/>
      <protection locked="0"/>
    </xf>
    <xf numFmtId="2" fontId="5" fillId="6" borderId="31" xfId="0" applyNumberFormat="1" applyFont="1" applyFill="1" applyBorder="1" applyAlignment="1" applyProtection="1">
      <alignment vertical="center"/>
      <protection locked="0"/>
    </xf>
    <xf numFmtId="6" fontId="5" fillId="6" borderId="30" xfId="0" applyNumberFormat="1" applyFont="1" applyFill="1" applyBorder="1" applyAlignment="1" applyProtection="1">
      <alignment vertical="center"/>
      <protection locked="0"/>
    </xf>
    <xf numFmtId="0" fontId="0" fillId="7" borderId="53" xfId="0" applyFill="1" applyBorder="1" applyAlignment="1">
      <alignment horizontal="left" vertical="center" wrapText="1"/>
    </xf>
    <xf numFmtId="38" fontId="5" fillId="6" borderId="1" xfId="0" applyNumberFormat="1" applyFont="1" applyFill="1" applyBorder="1" applyAlignment="1" applyProtection="1">
      <alignment vertical="center"/>
      <protection locked="0"/>
    </xf>
    <xf numFmtId="38" fontId="5" fillId="6" borderId="24" xfId="0" applyNumberFormat="1" applyFont="1" applyFill="1" applyBorder="1" applyAlignment="1" applyProtection="1">
      <alignment vertical="center"/>
      <protection locked="0"/>
    </xf>
    <xf numFmtId="6" fontId="5" fillId="6" borderId="27" xfId="0" applyNumberFormat="1" applyFont="1" applyFill="1" applyBorder="1" applyAlignment="1" applyProtection="1">
      <alignment vertical="center"/>
      <protection locked="0"/>
    </xf>
    <xf numFmtId="38" fontId="5" fillId="6" borderId="31" xfId="0" applyNumberFormat="1" applyFont="1" applyFill="1" applyBorder="1" applyAlignment="1" applyProtection="1">
      <alignment vertical="center"/>
      <protection locked="0"/>
    </xf>
    <xf numFmtId="38" fontId="5" fillId="6" borderId="28" xfId="0" applyNumberFormat="1" applyFont="1" applyFill="1" applyBorder="1" applyAlignment="1" applyProtection="1">
      <alignment vertical="center"/>
      <protection locked="0"/>
    </xf>
    <xf numFmtId="8" fontId="5" fillId="6" borderId="35" xfId="0" applyNumberFormat="1" applyFont="1" applyFill="1" applyBorder="1" applyAlignment="1" applyProtection="1">
      <alignment vertical="center"/>
      <protection locked="0"/>
    </xf>
    <xf numFmtId="8" fontId="5" fillId="6" borderId="56" xfId="0" applyNumberFormat="1" applyFont="1" applyFill="1" applyBorder="1" applyAlignment="1" applyProtection="1">
      <alignment vertical="center"/>
      <protection locked="0"/>
    </xf>
    <xf numFmtId="38" fontId="5" fillId="0" borderId="0" xfId="0" applyNumberFormat="1" applyFont="1" applyAlignment="1">
      <alignment vertical="center"/>
    </xf>
    <xf numFmtId="38" fontId="5" fillId="6" borderId="55" xfId="0" applyNumberFormat="1" applyFont="1" applyFill="1" applyBorder="1" applyAlignment="1" applyProtection="1">
      <alignment vertical="center"/>
      <protection locked="0"/>
    </xf>
    <xf numFmtId="0" fontId="31" fillId="0" borderId="0" xfId="0" applyFont="1" applyAlignment="1">
      <alignment vertical="center"/>
    </xf>
    <xf numFmtId="6" fontId="5" fillId="6" borderId="25" xfId="0" applyNumberFormat="1" applyFont="1" applyFill="1" applyBorder="1" applyAlignment="1" applyProtection="1">
      <alignment vertical="center"/>
      <protection locked="0"/>
    </xf>
    <xf numFmtId="38" fontId="5" fillId="6" borderId="45" xfId="0" applyNumberFormat="1" applyFont="1" applyFill="1" applyBorder="1" applyAlignment="1" applyProtection="1">
      <alignment vertical="center"/>
      <protection locked="0"/>
    </xf>
    <xf numFmtId="38" fontId="5" fillId="6" borderId="26" xfId="0" applyNumberFormat="1" applyFont="1" applyFill="1" applyBorder="1" applyAlignment="1" applyProtection="1">
      <alignment vertical="center"/>
      <protection locked="0"/>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6" fontId="30" fillId="0" borderId="0" xfId="0" applyNumberFormat="1" applyFont="1"/>
    <xf numFmtId="0" fontId="30" fillId="0" borderId="33" xfId="0" applyFont="1" applyBorder="1"/>
    <xf numFmtId="0" fontId="29" fillId="0" borderId="33" xfId="0" applyFont="1" applyBorder="1"/>
    <xf numFmtId="6" fontId="30" fillId="0" borderId="33" xfId="0" applyNumberFormat="1" applyFont="1" applyBorder="1"/>
    <xf numFmtId="0" fontId="48" fillId="0" borderId="39" xfId="0" applyFont="1" applyBorder="1" applyAlignment="1">
      <alignment vertical="center"/>
    </xf>
    <xf numFmtId="0" fontId="17" fillId="0" borderId="58" xfId="0" applyFont="1" applyBorder="1" applyAlignment="1">
      <alignment horizontal="left" vertical="center"/>
    </xf>
    <xf numFmtId="0" fontId="5" fillId="0" borderId="40" xfId="0" applyFont="1" applyBorder="1" applyAlignment="1">
      <alignment vertical="center"/>
    </xf>
    <xf numFmtId="0" fontId="5" fillId="0" borderId="41" xfId="0" applyFont="1" applyBorder="1" applyAlignment="1">
      <alignment vertical="center"/>
    </xf>
    <xf numFmtId="0" fontId="5" fillId="0" borderId="51" xfId="0" applyFont="1" applyBorder="1" applyAlignment="1">
      <alignment wrapText="1"/>
    </xf>
    <xf numFmtId="0" fontId="5" fillId="0" borderId="47" xfId="0" applyFont="1" applyBorder="1" applyAlignment="1">
      <alignment wrapText="1"/>
    </xf>
    <xf numFmtId="0" fontId="55" fillId="0" borderId="34" xfId="0" applyFont="1" applyBorder="1" applyAlignment="1">
      <alignment horizontal="center" wrapText="1"/>
    </xf>
    <xf numFmtId="0" fontId="55" fillId="0" borderId="0" xfId="0" applyFont="1" applyAlignment="1">
      <alignment horizontal="center" wrapText="1"/>
    </xf>
    <xf numFmtId="0" fontId="55" fillId="0" borderId="33" xfId="0" applyFont="1" applyBorder="1" applyAlignment="1">
      <alignment horizontal="center" wrapText="1"/>
    </xf>
    <xf numFmtId="0" fontId="55" fillId="0" borderId="34" xfId="0" applyFont="1" applyBorder="1" applyAlignment="1">
      <alignment wrapText="1"/>
    </xf>
    <xf numFmtId="0" fontId="55" fillId="0" borderId="0" xfId="0" applyFont="1" applyAlignment="1">
      <alignment wrapText="1"/>
    </xf>
    <xf numFmtId="0" fontId="5" fillId="0" borderId="34" xfId="0" applyFont="1" applyBorder="1" applyAlignment="1">
      <alignment horizontal="center"/>
    </xf>
    <xf numFmtId="0" fontId="5" fillId="0" borderId="34" xfId="0" applyFont="1" applyBorder="1" applyAlignment="1">
      <alignment horizontal="center" vertical="center"/>
    </xf>
    <xf numFmtId="0" fontId="5" fillId="0" borderId="33" xfId="0" applyFont="1" applyBorder="1" applyAlignment="1">
      <alignment vertical="center"/>
    </xf>
    <xf numFmtId="0" fontId="5" fillId="0" borderId="38" xfId="0" applyFont="1" applyBorder="1" applyAlignment="1">
      <alignment vertical="center" wrapText="1"/>
    </xf>
    <xf numFmtId="14" fontId="6" fillId="6" borderId="1" xfId="0" applyNumberFormat="1" applyFont="1" applyFill="1" applyBorder="1" applyAlignment="1" applyProtection="1">
      <alignment horizontal="center" vertical="center"/>
      <protection locked="0"/>
    </xf>
    <xf numFmtId="0" fontId="44" fillId="0" borderId="1" xfId="0" applyFont="1" applyBorder="1"/>
    <xf numFmtId="164" fontId="5" fillId="0" borderId="0" xfId="0" applyNumberFormat="1" applyFont="1"/>
    <xf numFmtId="0" fontId="5" fillId="0" borderId="33" xfId="0" applyFont="1" applyBorder="1" applyAlignment="1">
      <alignment vertical="center" wrapText="1"/>
    </xf>
    <xf numFmtId="0" fontId="5" fillId="0" borderId="0" xfId="0" applyFont="1" applyAlignment="1">
      <alignment horizontal="left" vertical="center" wrapText="1"/>
    </xf>
    <xf numFmtId="0" fontId="5" fillId="0" borderId="33" xfId="0" applyFont="1" applyBorder="1" applyAlignment="1">
      <alignment horizontal="left" vertical="center" wrapText="1"/>
    </xf>
    <xf numFmtId="14" fontId="6" fillId="0" borderId="0" xfId="0" applyNumberFormat="1" applyFont="1"/>
    <xf numFmtId="0" fontId="5" fillId="0" borderId="33" xfId="0" applyFont="1" applyBorder="1" applyAlignment="1">
      <alignment horizontal="left" vertical="top" wrapText="1"/>
    </xf>
    <xf numFmtId="0" fontId="46" fillId="0" borderId="33" xfId="0" applyFont="1" applyBorder="1" applyAlignment="1">
      <alignment wrapText="1"/>
    </xf>
    <xf numFmtId="0" fontId="21" fillId="0" borderId="0" xfId="6" applyFont="1" applyAlignment="1" applyProtection="1">
      <alignment horizontal="center" vertical="center"/>
    </xf>
    <xf numFmtId="0" fontId="7" fillId="10" borderId="17" xfId="2" applyNumberFormat="1" applyFont="1" applyFill="1" applyBorder="1" applyAlignment="1" applyProtection="1">
      <alignment horizontal="center" vertical="center" wrapText="1"/>
      <protection locked="0"/>
    </xf>
    <xf numFmtId="0" fontId="58" fillId="0" borderId="0" xfId="6" applyFont="1" applyAlignment="1" applyProtection="1"/>
    <xf numFmtId="10" fontId="29" fillId="9" borderId="55" xfId="8" applyNumberFormat="1" applyFont="1" applyFill="1" applyBorder="1" applyProtection="1"/>
    <xf numFmtId="49" fontId="29" fillId="9" borderId="16" xfId="5" applyNumberFormat="1" applyFont="1" applyBorder="1" applyAlignment="1" applyProtection="1">
      <alignment horizontal="center" wrapText="1"/>
    </xf>
    <xf numFmtId="43" fontId="29" fillId="9" borderId="36" xfId="5" applyNumberFormat="1" applyFont="1" applyBorder="1" applyAlignment="1" applyProtection="1">
      <alignment horizontal="center" wrapText="1"/>
    </xf>
    <xf numFmtId="170" fontId="29" fillId="9" borderId="36" xfId="5" applyNumberFormat="1" applyFont="1" applyBorder="1" applyAlignment="1" applyProtection="1">
      <alignment horizontal="right" wrapText="1"/>
    </xf>
    <xf numFmtId="170" fontId="29" fillId="9" borderId="50" xfId="5" applyNumberFormat="1" applyFont="1" applyBorder="1" applyAlignment="1" applyProtection="1">
      <alignment horizontal="right" wrapText="1"/>
    </xf>
    <xf numFmtId="0" fontId="59" fillId="0" borderId="80" xfId="0" applyFont="1" applyBorder="1" applyAlignment="1">
      <alignment vertical="top"/>
    </xf>
    <xf numFmtId="0" fontId="16" fillId="0" borderId="0" xfId="0" applyFont="1" applyAlignment="1">
      <alignment horizontal="center" vertical="center" wrapText="1"/>
    </xf>
    <xf numFmtId="6" fontId="5" fillId="6" borderId="56" xfId="14" applyNumberFormat="1" applyFont="1" applyFill="1" applyBorder="1" applyAlignment="1" applyProtection="1">
      <alignment vertical="center"/>
      <protection locked="0"/>
    </xf>
    <xf numFmtId="6" fontId="31" fillId="11" borderId="55" xfId="14" applyNumberFormat="1" applyFont="1" applyFill="1" applyBorder="1" applyAlignment="1">
      <alignment vertical="center"/>
    </xf>
    <xf numFmtId="0" fontId="9" fillId="0" borderId="0" xfId="6" applyAlignment="1" applyProtection="1">
      <alignment horizontal="center" vertical="center"/>
    </xf>
    <xf numFmtId="0" fontId="29" fillId="0" borderId="39" xfId="0" applyFont="1" applyBorder="1" applyAlignment="1">
      <alignment wrapText="1"/>
    </xf>
    <xf numFmtId="0" fontId="29" fillId="0" borderId="34" xfId="0" applyFont="1" applyBorder="1" applyAlignment="1">
      <alignment wrapText="1"/>
    </xf>
    <xf numFmtId="0" fontId="29" fillId="0" borderId="58" xfId="0" applyFont="1" applyBorder="1" applyAlignment="1">
      <alignment wrapText="1"/>
    </xf>
    <xf numFmtId="0" fontId="29" fillId="0" borderId="34" xfId="0" applyFont="1" applyBorder="1"/>
    <xf numFmtId="0" fontId="29" fillId="0" borderId="39" xfId="0" applyFont="1" applyBorder="1"/>
    <xf numFmtId="0" fontId="29" fillId="0" borderId="58" xfId="0" applyFont="1" applyBorder="1"/>
    <xf numFmtId="0" fontId="29" fillId="0" borderId="52" xfId="0" applyFont="1" applyBorder="1"/>
    <xf numFmtId="0" fontId="29" fillId="0" borderId="0" xfId="0" applyFont="1" applyAlignment="1">
      <alignment horizontal="left" vertical="center"/>
    </xf>
    <xf numFmtId="0" fontId="29" fillId="0" borderId="33" xfId="0" applyFont="1" applyBorder="1" applyAlignment="1">
      <alignment horizontal="left" vertical="center"/>
    </xf>
    <xf numFmtId="0" fontId="30" fillId="0" borderId="34" xfId="0" applyFont="1" applyBorder="1"/>
    <xf numFmtId="0" fontId="29" fillId="0" borderId="0" xfId="0" applyFont="1" applyAlignment="1">
      <alignment horizontal="left"/>
    </xf>
    <xf numFmtId="0" fontId="29" fillId="0" borderId="0" xfId="0" applyFont="1"/>
    <xf numFmtId="0" fontId="29" fillId="0" borderId="34" xfId="0" applyFont="1" applyBorder="1" applyAlignment="1">
      <alignment horizontal="left" vertical="center"/>
    </xf>
    <xf numFmtId="0" fontId="33" fillId="0" borderId="0" xfId="0" applyFont="1" applyAlignment="1">
      <alignment horizontal="center" vertical="center"/>
    </xf>
    <xf numFmtId="0" fontId="33" fillId="0" borderId="33" xfId="0" applyFont="1" applyBorder="1" applyAlignment="1">
      <alignment horizontal="center" vertical="center"/>
    </xf>
    <xf numFmtId="0" fontId="30" fillId="0" borderId="51" xfId="0" applyFont="1" applyBorder="1"/>
    <xf numFmtId="0" fontId="30" fillId="0" borderId="47" xfId="0" applyFont="1" applyBorder="1"/>
    <xf numFmtId="0" fontId="7" fillId="14" borderId="0" xfId="0" applyFont="1" applyFill="1" applyAlignment="1">
      <alignment horizontal="left" vertical="top" wrapText="1"/>
    </xf>
    <xf numFmtId="0" fontId="42" fillId="0" borderId="0" xfId="7" applyFont="1" applyAlignment="1">
      <alignment wrapText="1"/>
    </xf>
    <xf numFmtId="0" fontId="61" fillId="0" borderId="81" xfId="16" applyFont="1" applyBorder="1" applyAlignment="1">
      <alignment horizontal="left" vertical="top" wrapText="1" readingOrder="1"/>
    </xf>
    <xf numFmtId="0" fontId="5" fillId="0" borderId="0" xfId="0" applyFont="1" applyAlignment="1">
      <alignment wrapText="1"/>
    </xf>
    <xf numFmtId="6" fontId="5" fillId="0" borderId="0" xfId="0" applyNumberFormat="1" applyFont="1" applyAlignment="1">
      <alignment vertical="center"/>
    </xf>
    <xf numFmtId="0" fontId="2" fillId="0" borderId="0" xfId="14" applyFont="1"/>
    <xf numFmtId="0" fontId="2" fillId="0" borderId="0" xfId="14" applyFont="1" applyAlignment="1">
      <alignment vertical="center"/>
    </xf>
    <xf numFmtId="0" fontId="2" fillId="0" borderId="0" xfId="14" applyFont="1" applyAlignment="1">
      <alignment horizontal="center" vertical="center"/>
    </xf>
    <xf numFmtId="165" fontId="2" fillId="0" borderId="0" xfId="14" applyNumberFormat="1" applyFont="1" applyAlignment="1">
      <alignment vertical="center"/>
    </xf>
    <xf numFmtId="49" fontId="5" fillId="11" borderId="0" xfId="0" applyNumberFormat="1" applyFont="1" applyFill="1"/>
    <xf numFmtId="14" fontId="5" fillId="11" borderId="0" xfId="0" applyNumberFormat="1" applyFont="1" applyFill="1"/>
    <xf numFmtId="0" fontId="5" fillId="5" borderId="0" xfId="0" applyFont="1" applyFill="1"/>
    <xf numFmtId="166" fontId="5" fillId="5" borderId="0" xfId="0" applyNumberFormat="1" applyFont="1" applyFill="1"/>
    <xf numFmtId="49" fontId="5" fillId="5" borderId="0" xfId="0" applyNumberFormat="1" applyFont="1" applyFill="1" applyAlignment="1">
      <alignment vertical="top"/>
    </xf>
    <xf numFmtId="14" fontId="5" fillId="5" borderId="0" xfId="0" applyNumberFormat="1" applyFont="1" applyFill="1" applyAlignment="1">
      <alignment vertical="top"/>
    </xf>
    <xf numFmtId="6" fontId="5" fillId="11" borderId="0" xfId="0" applyNumberFormat="1" applyFont="1" applyFill="1" applyAlignment="1">
      <alignment vertical="top" wrapText="1"/>
    </xf>
    <xf numFmtId="6" fontId="5" fillId="5" borderId="0" xfId="0" applyNumberFormat="1" applyFont="1" applyFill="1" applyAlignment="1">
      <alignment vertical="top"/>
    </xf>
    <xf numFmtId="40" fontId="5" fillId="5" borderId="0" xfId="0" applyNumberFormat="1" applyFont="1" applyFill="1" applyAlignment="1">
      <alignment vertical="top"/>
    </xf>
    <xf numFmtId="0" fontId="5" fillId="11" borderId="0" xfId="0" applyFont="1" applyFill="1" applyAlignment="1">
      <alignment vertical="top" wrapText="1"/>
    </xf>
    <xf numFmtId="0" fontId="5" fillId="0" borderId="0" xfId="0" applyFont="1" applyAlignment="1">
      <alignment horizontal="left" vertical="top"/>
    </xf>
    <xf numFmtId="6" fontId="33" fillId="5" borderId="55" xfId="0" applyNumberFormat="1" applyFont="1" applyFill="1" applyBorder="1" applyAlignment="1">
      <alignment vertical="center"/>
    </xf>
    <xf numFmtId="0" fontId="29" fillId="16" borderId="49" xfId="0" applyFont="1" applyFill="1" applyBorder="1"/>
    <xf numFmtId="167" fontId="0" fillId="11" borderId="0" xfId="0" applyNumberFormat="1" applyFill="1"/>
    <xf numFmtId="6" fontId="33" fillId="5" borderId="50" xfId="0" applyNumberFormat="1" applyFont="1" applyFill="1" applyBorder="1" applyAlignment="1">
      <alignment vertical="center"/>
    </xf>
    <xf numFmtId="6" fontId="33" fillId="5" borderId="16" xfId="0" applyNumberFormat="1" applyFont="1" applyFill="1" applyBorder="1" applyAlignment="1">
      <alignment vertical="center"/>
    </xf>
    <xf numFmtId="0" fontId="30" fillId="0" borderId="0" xfId="0" applyFont="1" applyAlignment="1">
      <alignment horizontal="left" vertical="top" wrapText="1"/>
    </xf>
    <xf numFmtId="171" fontId="5" fillId="11" borderId="0" xfId="0" applyNumberFormat="1" applyFont="1" applyFill="1" applyAlignment="1">
      <alignment vertical="top"/>
    </xf>
    <xf numFmtId="0" fontId="29" fillId="16" borderId="0" xfId="0" applyFont="1" applyFill="1"/>
    <xf numFmtId="0" fontId="0" fillId="0" borderId="33" xfId="0" applyBorder="1"/>
    <xf numFmtId="0" fontId="0" fillId="0" borderId="34" xfId="0" applyBorder="1"/>
    <xf numFmtId="0" fontId="0" fillId="0" borderId="47" xfId="0" applyBorder="1"/>
    <xf numFmtId="6" fontId="33" fillId="5" borderId="36" xfId="0" applyNumberFormat="1" applyFont="1" applyFill="1" applyBorder="1" applyAlignment="1">
      <alignment vertical="center"/>
    </xf>
    <xf numFmtId="6" fontId="30" fillId="6" borderId="20" xfId="14" applyNumberFormat="1" applyFont="1" applyFill="1" applyBorder="1" applyAlignment="1" applyProtection="1">
      <alignment vertical="center"/>
      <protection locked="0"/>
    </xf>
    <xf numFmtId="6" fontId="30" fillId="6" borderId="24" xfId="14" applyNumberFormat="1" applyFont="1" applyFill="1" applyBorder="1" applyAlignment="1" applyProtection="1">
      <alignment vertical="center"/>
      <protection locked="0"/>
    </xf>
    <xf numFmtId="6" fontId="30" fillId="6" borderId="46" xfId="14" applyNumberFormat="1" applyFont="1" applyFill="1" applyBorder="1" applyAlignment="1" applyProtection="1">
      <alignment vertical="center"/>
      <protection locked="0"/>
    </xf>
    <xf numFmtId="6" fontId="33" fillId="5" borderId="49" xfId="0" applyNumberFormat="1" applyFont="1" applyFill="1" applyBorder="1" applyAlignment="1">
      <alignment vertical="center"/>
    </xf>
    <xf numFmtId="0" fontId="7" fillId="0" borderId="34" xfId="0" applyFont="1" applyBorder="1"/>
    <xf numFmtId="0" fontId="5" fillId="0" borderId="76" xfId="0" applyFont="1" applyBorder="1" applyAlignment="1">
      <alignment horizontal="center" vertical="center" wrapText="1"/>
    </xf>
    <xf numFmtId="0" fontId="62" fillId="17" borderId="67" xfId="0" applyFont="1" applyFill="1" applyBorder="1" applyAlignment="1">
      <alignment horizontal="right" wrapText="1"/>
    </xf>
    <xf numFmtId="49" fontId="62" fillId="17" borderId="67" xfId="0" applyNumberFormat="1" applyFont="1" applyFill="1" applyBorder="1" applyAlignment="1">
      <alignment horizontal="right" wrapText="1"/>
    </xf>
    <xf numFmtId="0" fontId="62" fillId="18" borderId="67" xfId="0" applyFont="1" applyFill="1" applyBorder="1" applyAlignment="1">
      <alignment horizontal="right" wrapText="1"/>
    </xf>
    <xf numFmtId="14" fontId="62" fillId="17" borderId="67" xfId="0" applyNumberFormat="1" applyFont="1" applyFill="1" applyBorder="1" applyAlignment="1">
      <alignment horizontal="right" wrapText="1"/>
    </xf>
    <xf numFmtId="0" fontId="9" fillId="0" borderId="61" xfId="6" applyBorder="1" applyAlignment="1" applyProtection="1">
      <alignment horizontal="center" vertical="center"/>
    </xf>
    <xf numFmtId="0" fontId="62" fillId="19" borderId="0" xfId="0" applyFont="1" applyFill="1" applyAlignment="1">
      <alignment horizontal="right" wrapText="1"/>
    </xf>
    <xf numFmtId="0" fontId="62" fillId="20" borderId="0" xfId="0" applyFont="1" applyFill="1" applyAlignment="1">
      <alignment horizontal="right" wrapText="1"/>
    </xf>
    <xf numFmtId="0" fontId="62" fillId="21" borderId="0" xfId="0" applyFont="1" applyFill="1" applyAlignment="1">
      <alignment horizontal="right" wrapText="1"/>
    </xf>
    <xf numFmtId="0" fontId="62" fillId="22" borderId="0" xfId="0" applyFont="1" applyFill="1" applyAlignment="1">
      <alignment horizontal="right" wrapText="1"/>
    </xf>
    <xf numFmtId="0" fontId="62" fillId="13" borderId="0" xfId="0" applyFont="1" applyFill="1" applyAlignment="1">
      <alignment horizontal="right" wrapText="1"/>
    </xf>
    <xf numFmtId="0" fontId="62" fillId="23" borderId="0" xfId="0" applyFont="1" applyFill="1" applyAlignment="1">
      <alignment horizontal="right" wrapText="1"/>
    </xf>
    <xf numFmtId="0" fontId="62" fillId="24" borderId="0" xfId="0" applyFont="1" applyFill="1" applyAlignment="1">
      <alignment horizontal="right" wrapText="1"/>
    </xf>
    <xf numFmtId="0" fontId="62" fillId="25" borderId="0" xfId="0" applyFont="1" applyFill="1" applyAlignment="1">
      <alignment horizontal="right" wrapText="1"/>
    </xf>
    <xf numFmtId="0" fontId="62" fillId="26" borderId="0" xfId="0" applyFont="1" applyFill="1" applyAlignment="1">
      <alignment horizontal="right" wrapText="1"/>
    </xf>
    <xf numFmtId="0" fontId="0" fillId="24" borderId="0" xfId="0" applyFill="1" applyAlignment="1">
      <alignment wrapText="1"/>
    </xf>
    <xf numFmtId="0" fontId="0" fillId="25" borderId="0" xfId="0" applyFill="1" applyAlignment="1">
      <alignment wrapText="1"/>
    </xf>
    <xf numFmtId="0" fontId="0" fillId="26" borderId="0" xfId="0" applyFill="1" applyAlignment="1">
      <alignment wrapText="1"/>
    </xf>
    <xf numFmtId="0" fontId="5" fillId="26" borderId="0" xfId="0" applyFont="1" applyFill="1" applyAlignment="1">
      <alignment wrapText="1"/>
    </xf>
    <xf numFmtId="0" fontId="0" fillId="19" borderId="0" xfId="0" applyFill="1" applyAlignment="1">
      <alignment wrapText="1"/>
    </xf>
    <xf numFmtId="0" fontId="0" fillId="24" borderId="0" xfId="0" applyFill="1"/>
    <xf numFmtId="0" fontId="0" fillId="25" borderId="0" xfId="0" applyFill="1"/>
    <xf numFmtId="0" fontId="5" fillId="26" borderId="0" xfId="0" applyFont="1" applyFill="1" applyAlignment="1">
      <alignment horizontal="center"/>
    </xf>
    <xf numFmtId="0" fontId="0" fillId="19" borderId="0" xfId="0" applyFill="1"/>
    <xf numFmtId="0" fontId="5" fillId="19" borderId="0" xfId="0" applyFont="1" applyFill="1" applyAlignment="1">
      <alignment horizontal="center"/>
    </xf>
    <xf numFmtId="6" fontId="62" fillId="19" borderId="0" xfId="0" applyNumberFormat="1" applyFont="1" applyFill="1" applyAlignment="1">
      <alignment horizontal="right" wrapText="1"/>
    </xf>
    <xf numFmtId="6" fontId="62" fillId="20" borderId="0" xfId="0" applyNumberFormat="1" applyFont="1" applyFill="1" applyAlignment="1">
      <alignment horizontal="right" wrapText="1"/>
    </xf>
    <xf numFmtId="167" fontId="62" fillId="13" borderId="0" xfId="0" applyNumberFormat="1" applyFont="1" applyFill="1" applyAlignment="1">
      <alignment horizontal="right" wrapText="1"/>
    </xf>
    <xf numFmtId="6" fontId="0" fillId="23" borderId="0" xfId="0" applyNumberFormat="1" applyFill="1"/>
    <xf numFmtId="49" fontId="0" fillId="23" borderId="0" xfId="0" applyNumberFormat="1" applyFill="1"/>
    <xf numFmtId="6" fontId="0" fillId="24" borderId="0" xfId="0" applyNumberFormat="1" applyFill="1"/>
    <xf numFmtId="40" fontId="0" fillId="24" borderId="0" xfId="0" applyNumberFormat="1" applyFill="1"/>
    <xf numFmtId="3" fontId="0" fillId="24" borderId="0" xfId="0" applyNumberFormat="1" applyFill="1"/>
    <xf numFmtId="49" fontId="0" fillId="25" borderId="0" xfId="0" applyNumberFormat="1" applyFill="1"/>
    <xf numFmtId="6" fontId="0" fillId="25" borderId="0" xfId="0" applyNumberFormat="1" applyFill="1"/>
    <xf numFmtId="2" fontId="0" fillId="25" borderId="0" xfId="0" applyNumberFormat="1" applyFill="1"/>
    <xf numFmtId="6" fontId="0" fillId="26" borderId="0" xfId="0" applyNumberFormat="1" applyFill="1"/>
    <xf numFmtId="38" fontId="0" fillId="26" borderId="0" xfId="0" applyNumberFormat="1" applyFill="1"/>
    <xf numFmtId="43" fontId="0" fillId="19" borderId="0" xfId="0" applyNumberFormat="1" applyFill="1"/>
    <xf numFmtId="6" fontId="0" fillId="19" borderId="0" xfId="0" applyNumberFormat="1" applyFill="1"/>
    <xf numFmtId="38" fontId="0" fillId="19" borderId="0" xfId="0" applyNumberFormat="1" applyFill="1"/>
    <xf numFmtId="10" fontId="0" fillId="19" borderId="0" xfId="0" applyNumberFormat="1" applyFill="1"/>
    <xf numFmtId="49" fontId="5" fillId="25" borderId="0" xfId="0" applyNumberFormat="1" applyFont="1" applyFill="1"/>
    <xf numFmtId="2" fontId="62" fillId="21" borderId="0" xfId="0" applyNumberFormat="1" applyFont="1" applyFill="1" applyAlignment="1">
      <alignment horizontal="right" wrapText="1"/>
    </xf>
    <xf numFmtId="0" fontId="9" fillId="0" borderId="59" xfId="6" applyBorder="1" applyAlignment="1" applyProtection="1">
      <alignment vertical="center"/>
    </xf>
    <xf numFmtId="0" fontId="63" fillId="0" borderId="0" xfId="6" applyFont="1" applyBorder="1" applyAlignment="1" applyProtection="1">
      <alignment horizontal="right" vertical="center"/>
    </xf>
    <xf numFmtId="40" fontId="62" fillId="20" borderId="0" xfId="0" applyNumberFormat="1" applyFont="1" applyFill="1" applyAlignment="1">
      <alignment horizontal="right" wrapText="1"/>
    </xf>
    <xf numFmtId="1" fontId="0" fillId="26" borderId="0" xfId="0" applyNumberFormat="1" applyFill="1"/>
    <xf numFmtId="14" fontId="0" fillId="19" borderId="0" xfId="0" applyNumberFormat="1" applyFill="1"/>
    <xf numFmtId="2" fontId="0" fillId="19" borderId="0" xfId="0" applyNumberFormat="1" applyFill="1"/>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7" fillId="0" borderId="65" xfId="0" applyFont="1" applyBorder="1" applyAlignment="1">
      <alignment horizontal="center" vertical="center"/>
    </xf>
    <xf numFmtId="0" fontId="50" fillId="0" borderId="0" xfId="0" applyFont="1" applyAlignment="1">
      <alignment horizontal="center" vertical="center"/>
    </xf>
    <xf numFmtId="0" fontId="45" fillId="11" borderId="0" xfId="0" applyFont="1" applyFill="1" applyAlignment="1">
      <alignment horizontal="center" vertical="center" wrapText="1"/>
    </xf>
    <xf numFmtId="0" fontId="7" fillId="0" borderId="16" xfId="0" applyFont="1" applyBorder="1" applyAlignment="1">
      <alignment horizontal="left" vertical="top" wrapText="1"/>
    </xf>
    <xf numFmtId="0" fontId="7" fillId="0" borderId="50" xfId="0" applyFont="1" applyBorder="1" applyAlignment="1">
      <alignment horizontal="left" vertical="top" wrapText="1"/>
    </xf>
    <xf numFmtId="0" fontId="23" fillId="0" borderId="0" xfId="0" applyFont="1" applyAlignment="1">
      <alignment horizontal="center" vertical="center"/>
    </xf>
    <xf numFmtId="0" fontId="16" fillId="0" borderId="0" xfId="0" applyFont="1" applyAlignment="1">
      <alignment horizontal="left" vertical="center" wrapText="1"/>
    </xf>
    <xf numFmtId="0" fontId="44" fillId="0" borderId="0" xfId="0" applyFont="1" applyAlignment="1">
      <alignment wrapText="1"/>
    </xf>
    <xf numFmtId="0" fontId="16" fillId="0" borderId="0" xfId="0" applyFont="1" applyAlignment="1">
      <alignment horizontal="center" vertical="center" wrapText="1"/>
    </xf>
    <xf numFmtId="0" fontId="16" fillId="0" borderId="0" xfId="14" applyFont="1" applyAlignment="1">
      <alignment horizontal="center" vertical="center" wrapText="1"/>
    </xf>
    <xf numFmtId="0" fontId="16" fillId="0" borderId="51" xfId="0" applyFont="1" applyBorder="1" applyAlignment="1">
      <alignment horizontal="center" vertical="center" wrapText="1"/>
    </xf>
    <xf numFmtId="0" fontId="5" fillId="6" borderId="30" xfId="14" applyFont="1" applyFill="1" applyBorder="1" applyAlignment="1" applyProtection="1">
      <alignment horizontal="left" vertical="center" wrapText="1"/>
      <protection locked="0"/>
    </xf>
    <xf numFmtId="0" fontId="5" fillId="6" borderId="21" xfId="14" applyFont="1" applyFill="1" applyBorder="1" applyAlignment="1" applyProtection="1">
      <alignment horizontal="left" vertical="center" wrapText="1"/>
      <protection locked="0"/>
    </xf>
    <xf numFmtId="0" fontId="5" fillId="6" borderId="66" xfId="14" applyFont="1" applyFill="1" applyBorder="1" applyAlignment="1" applyProtection="1">
      <alignment horizontal="left" vertical="center" wrapText="1"/>
      <protection locked="0"/>
    </xf>
    <xf numFmtId="0" fontId="5" fillId="6" borderId="38" xfId="14" applyFont="1" applyFill="1" applyBorder="1" applyAlignment="1" applyProtection="1">
      <alignment horizontal="left" vertical="center" wrapText="1"/>
      <protection locked="0"/>
    </xf>
    <xf numFmtId="0" fontId="5" fillId="6" borderId="0" xfId="14" applyFont="1" applyFill="1" applyAlignment="1" applyProtection="1">
      <alignment horizontal="left" vertical="center" wrapText="1"/>
      <protection locked="0"/>
    </xf>
    <xf numFmtId="0" fontId="5" fillId="6" borderId="37" xfId="14" applyFont="1" applyFill="1" applyBorder="1" applyAlignment="1" applyProtection="1">
      <alignment horizontal="left" vertical="center" wrapText="1"/>
      <protection locked="0"/>
    </xf>
    <xf numFmtId="0" fontId="5" fillId="6" borderId="57" xfId="14" applyFont="1" applyFill="1" applyBorder="1" applyAlignment="1" applyProtection="1">
      <alignment horizontal="left" vertical="center" wrapText="1"/>
      <protection locked="0"/>
    </xf>
    <xf numFmtId="0" fontId="5" fillId="6" borderId="67" xfId="14" applyFont="1" applyFill="1" applyBorder="1" applyAlignment="1" applyProtection="1">
      <alignment horizontal="left" vertical="center" wrapText="1"/>
      <protection locked="0"/>
    </xf>
    <xf numFmtId="0" fontId="5" fillId="6" borderId="68" xfId="14" applyFont="1" applyFill="1" applyBorder="1" applyAlignment="1" applyProtection="1">
      <alignment horizontal="left" vertical="center" wrapText="1"/>
      <protection locked="0"/>
    </xf>
    <xf numFmtId="0" fontId="5" fillId="0" borderId="0" xfId="0" applyFont="1"/>
    <xf numFmtId="0" fontId="29" fillId="0" borderId="0" xfId="0" applyFont="1" applyAlignment="1">
      <alignment horizontal="center" vertical="center" wrapText="1"/>
    </xf>
    <xf numFmtId="0" fontId="29" fillId="0" borderId="33" xfId="0" applyFont="1" applyBorder="1" applyAlignment="1">
      <alignment horizontal="center" vertical="center"/>
    </xf>
    <xf numFmtId="0" fontId="29" fillId="0" borderId="52" xfId="0" applyFont="1" applyBorder="1" applyAlignment="1">
      <alignment wrapText="1"/>
    </xf>
    <xf numFmtId="0" fontId="29" fillId="0" borderId="72" xfId="0" applyFont="1" applyBorder="1" applyAlignment="1">
      <alignment wrapText="1"/>
    </xf>
    <xf numFmtId="0" fontId="29" fillId="0" borderId="83" xfId="0" applyFont="1" applyBorder="1"/>
    <xf numFmtId="0" fontId="29" fillId="0" borderId="74" xfId="0" applyFont="1" applyBorder="1"/>
    <xf numFmtId="0" fontId="29" fillId="0" borderId="58" xfId="0" applyFont="1" applyBorder="1"/>
    <xf numFmtId="0" fontId="29" fillId="0" borderId="82" xfId="0" applyFont="1" applyBorder="1"/>
    <xf numFmtId="0" fontId="29" fillId="0" borderId="39" xfId="0" applyFont="1" applyBorder="1"/>
    <xf numFmtId="0" fontId="29" fillId="0" borderId="41" xfId="0" applyFont="1" applyBorder="1"/>
    <xf numFmtId="0" fontId="29" fillId="10" borderId="22" xfId="0" applyFont="1" applyFill="1" applyBorder="1" applyProtection="1">
      <protection locked="0"/>
    </xf>
    <xf numFmtId="0" fontId="29" fillId="10" borderId="1" xfId="0" applyFont="1" applyFill="1" applyBorder="1" applyProtection="1">
      <protection locked="0"/>
    </xf>
    <xf numFmtId="0" fontId="29" fillId="10" borderId="32" xfId="0" applyFont="1" applyFill="1" applyBorder="1" applyProtection="1">
      <protection locked="0"/>
    </xf>
    <xf numFmtId="0" fontId="29" fillId="10" borderId="42" xfId="0" applyFont="1" applyFill="1" applyBorder="1" applyProtection="1">
      <protection locked="0"/>
    </xf>
    <xf numFmtId="0" fontId="29" fillId="0" borderId="52" xfId="0" applyFont="1" applyBorder="1"/>
    <xf numFmtId="0" fontId="29" fillId="0" borderId="72" xfId="0" applyFont="1" applyBorder="1"/>
    <xf numFmtId="0" fontId="29" fillId="16" borderId="34" xfId="0" applyFont="1" applyFill="1" applyBorder="1"/>
    <xf numFmtId="0" fontId="29" fillId="16" borderId="0" xfId="0" applyFont="1" applyFill="1"/>
    <xf numFmtId="0" fontId="29" fillId="0" borderId="34" xfId="0" applyFont="1" applyBorder="1"/>
    <xf numFmtId="0" fontId="29" fillId="0" borderId="33" xfId="0" applyFont="1" applyBorder="1"/>
    <xf numFmtId="0" fontId="29" fillId="0" borderId="47" xfId="0" applyFont="1" applyBorder="1"/>
    <xf numFmtId="0" fontId="29" fillId="16" borderId="52" xfId="0" applyFont="1" applyFill="1" applyBorder="1"/>
    <xf numFmtId="0" fontId="29" fillId="16" borderId="72" xfId="0" applyFont="1" applyFill="1" applyBorder="1"/>
    <xf numFmtId="0" fontId="29" fillId="10" borderId="18" xfId="0" applyFont="1" applyFill="1" applyBorder="1" applyProtection="1">
      <protection locked="0"/>
    </xf>
    <xf numFmtId="0" fontId="29" fillId="10" borderId="19" xfId="0" applyFont="1" applyFill="1" applyBorder="1" applyProtection="1">
      <protection locked="0"/>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34" xfId="0" applyFont="1" applyBorder="1" applyAlignment="1">
      <alignment horizontal="center" vertical="center"/>
    </xf>
    <xf numFmtId="0" fontId="22" fillId="0" borderId="0" xfId="0" applyFont="1" applyAlignment="1">
      <alignment horizontal="center" vertical="center"/>
    </xf>
    <xf numFmtId="0" fontId="22" fillId="0" borderId="33" xfId="0" applyFont="1" applyBorder="1" applyAlignment="1">
      <alignment horizontal="center" vertical="center"/>
    </xf>
    <xf numFmtId="0" fontId="15" fillId="0" borderId="0" xfId="0" applyFont="1" applyAlignment="1">
      <alignment horizontal="center" vertical="center"/>
    </xf>
    <xf numFmtId="0" fontId="46" fillId="0" borderId="63" xfId="0" applyFont="1" applyBorder="1" applyAlignment="1">
      <alignment horizontal="left" vertical="top" wrapText="1"/>
    </xf>
    <xf numFmtId="0" fontId="46" fillId="0" borderId="65" xfId="0" applyFont="1" applyBorder="1" applyAlignment="1">
      <alignment horizontal="left" vertical="top" wrapText="1"/>
    </xf>
    <xf numFmtId="0" fontId="17" fillId="0" borderId="60" xfId="0" applyFont="1" applyBorder="1" applyAlignment="1">
      <alignment horizontal="left" vertical="top" wrapText="1"/>
    </xf>
    <xf numFmtId="0" fontId="17" fillId="0" borderId="59" xfId="0" applyFont="1" applyBorder="1" applyAlignment="1">
      <alignment horizontal="left" vertical="top" wrapText="1"/>
    </xf>
    <xf numFmtId="49" fontId="16" fillId="0" borderId="58" xfId="0" applyNumberFormat="1" applyFont="1" applyBorder="1" applyAlignment="1">
      <alignment horizontal="center" vertical="top" wrapText="1"/>
    </xf>
    <xf numFmtId="49" fontId="16" fillId="0" borderId="51" xfId="0" applyNumberFormat="1" applyFont="1" applyBorder="1" applyAlignment="1">
      <alignment horizontal="center" vertical="top" wrapText="1"/>
    </xf>
    <xf numFmtId="49" fontId="16" fillId="0" borderId="47" xfId="0" applyNumberFormat="1" applyFont="1" applyBorder="1" applyAlignment="1">
      <alignment horizontal="center" vertical="top" wrapText="1"/>
    </xf>
    <xf numFmtId="0" fontId="17" fillId="0" borderId="0" xfId="0" applyFont="1" applyAlignment="1">
      <alignment vertical="center" wrapText="1"/>
    </xf>
    <xf numFmtId="0" fontId="5" fillId="0" borderId="0" xfId="0" applyFont="1" applyAlignment="1">
      <alignment vertical="center" wrapText="1"/>
    </xf>
    <xf numFmtId="0" fontId="5" fillId="0" borderId="33" xfId="0" applyFont="1" applyBorder="1" applyAlignment="1">
      <alignment vertical="center" wrapText="1"/>
    </xf>
    <xf numFmtId="0" fontId="57" fillId="0" borderId="34" xfId="0" applyFont="1" applyBorder="1" applyAlignment="1">
      <alignment horizontal="center" wrapText="1"/>
    </xf>
    <xf numFmtId="0" fontId="57" fillId="0" borderId="0" xfId="0" applyFont="1" applyAlignment="1">
      <alignment horizontal="center" wrapText="1"/>
    </xf>
    <xf numFmtId="0" fontId="57" fillId="0" borderId="33" xfId="0" applyFont="1" applyBorder="1" applyAlignment="1">
      <alignment horizontal="center" wrapText="1"/>
    </xf>
    <xf numFmtId="6" fontId="17" fillId="0" borderId="0" xfId="10" applyNumberFormat="1" applyFont="1" applyAlignment="1">
      <alignment wrapText="1"/>
    </xf>
    <xf numFmtId="167" fontId="17" fillId="0" borderId="0" xfId="13" applyNumberFormat="1" applyFont="1" applyBorder="1" applyAlignment="1" applyProtection="1">
      <alignment wrapText="1"/>
    </xf>
    <xf numFmtId="10" fontId="17" fillId="0" borderId="0" xfId="10" applyNumberFormat="1" applyFont="1" applyAlignment="1">
      <alignment wrapText="1"/>
    </xf>
    <xf numFmtId="0" fontId="56" fillId="0" borderId="0" xfId="0" applyFont="1" applyAlignment="1">
      <alignment horizontal="left" wrapText="1"/>
    </xf>
    <xf numFmtId="0" fontId="56" fillId="0" borderId="33" xfId="0" applyFont="1" applyBorder="1" applyAlignment="1">
      <alignment horizontal="left" wrapText="1"/>
    </xf>
    <xf numFmtId="168" fontId="17" fillId="0" borderId="0" xfId="2" applyNumberFormat="1" applyFont="1" applyBorder="1" applyAlignment="1" applyProtection="1">
      <alignment wrapText="1"/>
    </xf>
    <xf numFmtId="168" fontId="17" fillId="0" borderId="33" xfId="2" applyNumberFormat="1" applyFont="1" applyBorder="1" applyAlignment="1" applyProtection="1">
      <alignment wrapText="1"/>
    </xf>
    <xf numFmtId="0" fontId="29" fillId="0" borderId="0" xfId="0" applyFont="1" applyAlignment="1">
      <alignment horizontal="left" wrapText="1"/>
    </xf>
    <xf numFmtId="0" fontId="29" fillId="0" borderId="33" xfId="0" applyFont="1" applyBorder="1" applyAlignment="1">
      <alignment horizontal="left" wrapText="1"/>
    </xf>
    <xf numFmtId="0" fontId="26" fillId="0" borderId="0" xfId="0" applyFont="1" applyAlignment="1">
      <alignment horizontal="left" wrapText="1"/>
    </xf>
    <xf numFmtId="0" fontId="0" fillId="0" borderId="0" xfId="0" applyAlignment="1">
      <alignment horizontal="left" wrapText="1"/>
    </xf>
    <xf numFmtId="0" fontId="21" fillId="0" borderId="0" xfId="6" applyFont="1" applyAlignment="1" applyProtection="1">
      <alignment horizontal="center" vertical="center"/>
    </xf>
    <xf numFmtId="0" fontId="7" fillId="14" borderId="0" xfId="0" applyFont="1" applyFill="1" applyAlignment="1">
      <alignment horizontal="left" vertical="top" wrapText="1"/>
    </xf>
  </cellXfs>
  <cellStyles count="20">
    <cellStyle name="40% - Accent2" xfId="1" builtinId="35"/>
    <cellStyle name="40% - Accent2 2" xfId="11" xr:uid="{00000000-0005-0000-0000-000001000000}"/>
    <cellStyle name="Comma" xfId="2" builtinId="3"/>
    <cellStyle name="Comma 2" xfId="18" xr:uid="{532FA2B5-BD6B-4194-8C77-8324E9967A6B}"/>
    <cellStyle name="Currency" xfId="13" builtinId="4"/>
    <cellStyle name="Currency 2" xfId="12" xr:uid="{00000000-0005-0000-0000-000004000000}"/>
    <cellStyle name="Currency 3" xfId="19" xr:uid="{0B48D5E0-7FD1-4EC7-8DD6-E2F071AA976D}"/>
    <cellStyle name="Disabled" xfId="3" xr:uid="{00000000-0005-0000-0000-000005000000}"/>
    <cellStyle name="Enabled" xfId="4" xr:uid="{00000000-0005-0000-0000-000006000000}"/>
    <cellStyle name="Good" xfId="5" builtinId="26"/>
    <cellStyle name="Hyperlink" xfId="6" builtinId="8"/>
    <cellStyle name="Normal" xfId="0" builtinId="0"/>
    <cellStyle name="Normal 2" xfId="10" xr:uid="{00000000-0005-0000-0000-00000A000000}"/>
    <cellStyle name="Normal 3" xfId="14" xr:uid="{00000000-0005-0000-0000-00000B000000}"/>
    <cellStyle name="Normal 4" xfId="15" xr:uid="{00000000-0005-0000-0000-00000C000000}"/>
    <cellStyle name="Normal 5" xfId="16" xr:uid="{DC8411F3-6DEA-4C62-ACB4-9A923BE809F1}"/>
    <cellStyle name="Normal 6" xfId="17" xr:uid="{D3E93714-E7C5-4964-BEF2-8F64841168A6}"/>
    <cellStyle name="Normal_Sheet1" xfId="7" xr:uid="{00000000-0005-0000-0000-00000D000000}"/>
    <cellStyle name="Percent" xfId="8" builtinId="5"/>
    <cellStyle name="TableHeaders" xfId="9" xr:uid="{00000000-0005-0000-0000-00000F000000}"/>
  </cellStyles>
  <dxfs count="1">
    <dxf>
      <font>
        <color rgb="FFFF0000"/>
      </font>
    </dxf>
  </dxfs>
  <tableStyles count="1" defaultTableStyle="TableStyleMedium9" defaultPivotStyle="PivotStyleLight16">
    <tableStyle name="Invisible" pivot="0" table="0" count="0" xr9:uid="{A4CAB630-BC65-4E99-8D26-EF682129463E}"/>
  </tableStyles>
  <colors>
    <mruColors>
      <color rgb="FF0000FF"/>
      <color rgb="FFFFFF99"/>
      <color rgb="FFCCFFCC"/>
      <color rgb="FF993366"/>
      <color rgb="FFC0C0C0"/>
      <color rgb="FFFFFF66"/>
      <color rgb="FF99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chiama.sharepoint.com/sites/PFA-Pricing/Shared%20Documents/Pricing/Cost%20Reports%20-%202023%20forward/Ambulance%20and%20Wheelchair%20Van/FY23/5.%20Final%20Cost%20Report%20Documents/Final%20Docs/FY23%20Ambulance%20and%20Wheelchair%20Van%20Cost%20Report%20Template%20updated.xlsm" TargetMode="External"/><Relationship Id="rId2" Type="http://schemas.microsoft.com/office/2019/04/relationships/externalLinkLongPath" Target="/sites/PFA-Pricing/Shared%20Documents/Pricing/Cost%20Reports%20-%202023%20forward/Ambulance%20and%20Wheelchair%20Van/FY23/5.%20Final%20Cost%20Report%20Documents/Final%20Docs/FY23%20Ambulance%20and%20Wheelchair%20Van%20Cost%20Report%20Template%20updated.xlsm?AE8922DD" TargetMode="External"/><Relationship Id="rId1" Type="http://schemas.openxmlformats.org/officeDocument/2006/relationships/externalLinkPath" Target="file:///\\AE8922DD\FY23%20Ambulance%20and%20Wheelchair%20Van%20Cost%20Report%20Template%20update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Legend Reference"/>
      <sheetName val="1. Agency Information"/>
      <sheetName val="2. General Information"/>
      <sheetName val="3. Mileage and Transport"/>
      <sheetName val="4. Staffing Information"/>
      <sheetName val="5. Vehicle Expenses"/>
      <sheetName val="6. Occupancy Expenses"/>
      <sheetName val="7. Revenue"/>
      <sheetName val="8. Expense"/>
      <sheetName val="9. Reconciliation"/>
      <sheetName val="10. Accuracy of Report"/>
      <sheetName val="Provider List"/>
      <sheetName val="Errors"/>
      <sheetName val="System Data"/>
      <sheetName val="Raw Data for Amb"/>
    </sheetNames>
    <sheetDataSet>
      <sheetData sheetId="0"/>
      <sheetData sheetId="1"/>
      <sheetData sheetId="2"/>
      <sheetData sheetId="3">
        <row r="12">
          <cell r="D12">
            <v>0</v>
          </cell>
        </row>
        <row r="18">
          <cell r="D18">
            <v>0</v>
          </cell>
        </row>
      </sheetData>
      <sheetData sheetId="4">
        <row r="9">
          <cell r="C9">
            <v>0</v>
          </cell>
          <cell r="D9">
            <v>0</v>
          </cell>
        </row>
        <row r="10">
          <cell r="C10">
            <v>0</v>
          </cell>
          <cell r="D10">
            <v>0</v>
          </cell>
        </row>
        <row r="11">
          <cell r="C11">
            <v>0</v>
          </cell>
          <cell r="D11">
            <v>0</v>
          </cell>
        </row>
        <row r="12">
          <cell r="C12">
            <v>0</v>
          </cell>
          <cell r="D12">
            <v>0</v>
          </cell>
        </row>
        <row r="13">
          <cell r="C13">
            <v>0</v>
          </cell>
          <cell r="D13">
            <v>0</v>
          </cell>
        </row>
        <row r="14">
          <cell r="C14">
            <v>0</v>
          </cell>
          <cell r="D14">
            <v>0</v>
          </cell>
        </row>
        <row r="15">
          <cell r="C15">
            <v>0</v>
          </cell>
          <cell r="D15">
            <v>0</v>
          </cell>
        </row>
        <row r="16">
          <cell r="C16">
            <v>0</v>
          </cell>
          <cell r="D16">
            <v>0</v>
          </cell>
          <cell r="E16">
            <v>0</v>
          </cell>
          <cell r="G16">
            <v>0</v>
          </cell>
          <cell r="H16">
            <v>0</v>
          </cell>
          <cell r="I16">
            <v>0</v>
          </cell>
          <cell r="J16">
            <v>0</v>
          </cell>
          <cell r="Q16">
            <v>0</v>
          </cell>
          <cell r="R16">
            <v>0</v>
          </cell>
        </row>
        <row r="17">
          <cell r="C17">
            <v>0</v>
          </cell>
          <cell r="D17">
            <v>0</v>
          </cell>
        </row>
        <row r="18">
          <cell r="C18">
            <v>0</v>
          </cell>
          <cell r="D18">
            <v>0</v>
          </cell>
        </row>
        <row r="19">
          <cell r="C19">
            <v>0</v>
          </cell>
          <cell r="D19">
            <v>0</v>
          </cell>
        </row>
        <row r="20">
          <cell r="C20">
            <v>0</v>
          </cell>
          <cell r="D20">
            <v>0</v>
          </cell>
        </row>
        <row r="21">
          <cell r="C21">
            <v>0</v>
          </cell>
          <cell r="D21">
            <v>0</v>
          </cell>
        </row>
      </sheetData>
      <sheetData sheetId="5"/>
      <sheetData sheetId="6"/>
      <sheetData sheetId="7"/>
      <sheetData sheetId="8"/>
      <sheetData sheetId="9"/>
      <sheetData sheetId="10"/>
      <sheetData sheetId="11"/>
      <sheetData sheetId="12"/>
      <sheetData sheetId="13">
        <row r="3">
          <cell r="A3">
            <v>42552</v>
          </cell>
        </row>
        <row r="4">
          <cell r="A4">
            <v>2958465</v>
          </cell>
        </row>
        <row r="5">
          <cell r="A5">
            <v>-999999999999</v>
          </cell>
        </row>
        <row r="6">
          <cell r="A6">
            <v>999999999999</v>
          </cell>
        </row>
        <row r="11">
          <cell r="A11">
            <v>0</v>
          </cell>
        </row>
        <row r="13">
          <cell r="A13" t="b">
            <v>0</v>
          </cell>
        </row>
        <row r="14">
          <cell r="A14">
            <v>0</v>
          </cell>
        </row>
        <row r="15">
          <cell r="A15" t="str">
            <v>Select your provider name:</v>
          </cell>
        </row>
        <row r="16">
          <cell r="A16" t="str">
            <v>Select your Provider Name in Tab 1, Cell C9</v>
          </cell>
        </row>
        <row r="21">
          <cell r="A21" t="str">
            <v>No Action Required</v>
          </cell>
        </row>
        <row r="23">
          <cell r="A23" t="b">
            <v>0</v>
          </cell>
        </row>
        <row r="24">
          <cell r="A24" t="e">
            <v>#NAME?</v>
          </cell>
        </row>
        <row r="25">
          <cell r="A25" t="b">
            <v>1</v>
          </cell>
        </row>
        <row r="26">
          <cell r="A26" t="b">
            <v>1</v>
          </cell>
        </row>
        <row r="27">
          <cell r="A27" t="e">
            <v>#NAME?</v>
          </cell>
        </row>
        <row r="28">
          <cell r="A28" t="e">
            <v>#REF!</v>
          </cell>
        </row>
        <row r="29">
          <cell r="A29" t="b">
            <v>0</v>
          </cell>
          <cell r="O29" t="b">
            <v>1</v>
          </cell>
        </row>
        <row r="30">
          <cell r="A30" t="b">
            <v>0</v>
          </cell>
          <cell r="O30" t="b">
            <v>0</v>
          </cell>
        </row>
        <row r="31">
          <cell r="O31" t="b">
            <v>0</v>
          </cell>
        </row>
        <row r="32">
          <cell r="A32" t="b">
            <v>1</v>
          </cell>
          <cell r="M32" t="b">
            <v>1</v>
          </cell>
          <cell r="O32" t="b">
            <v>0</v>
          </cell>
        </row>
        <row r="33">
          <cell r="A33" t="b">
            <v>1</v>
          </cell>
          <cell r="K33" t="b">
            <v>1</v>
          </cell>
          <cell r="M33" t="b">
            <v>1</v>
          </cell>
          <cell r="O33" t="b">
            <v>1</v>
          </cell>
        </row>
        <row r="34">
          <cell r="A34" t="b">
            <v>0</v>
          </cell>
          <cell r="K34" t="b">
            <v>1</v>
          </cell>
          <cell r="M34" t="b">
            <v>1</v>
          </cell>
          <cell r="O34" t="b">
            <v>1</v>
          </cell>
        </row>
        <row r="35">
          <cell r="A35" t="b">
            <v>0</v>
          </cell>
          <cell r="I35" t="b">
            <v>1</v>
          </cell>
          <cell r="K35" t="b">
            <v>1</v>
          </cell>
          <cell r="M35" t="b">
            <v>1</v>
          </cell>
          <cell r="O35" t="b">
            <v>1</v>
          </cell>
        </row>
        <row r="36">
          <cell r="A36" t="b">
            <v>1</v>
          </cell>
          <cell r="G36" t="b">
            <v>1</v>
          </cell>
          <cell r="I36" t="b">
            <v>1</v>
          </cell>
          <cell r="K36" t="b">
            <v>1</v>
          </cell>
          <cell r="M36" t="b">
            <v>1</v>
          </cell>
          <cell r="O36" t="b">
            <v>1</v>
          </cell>
        </row>
        <row r="37">
          <cell r="A37" t="b">
            <v>0</v>
          </cell>
          <cell r="E37" t="b">
            <v>1</v>
          </cell>
          <cell r="G37" t="b">
            <v>1</v>
          </cell>
          <cell r="I37" t="b">
            <v>1</v>
          </cell>
          <cell r="K37" t="b">
            <v>1</v>
          </cell>
          <cell r="M37" t="b">
            <v>1</v>
          </cell>
          <cell r="O37" t="b">
            <v>1</v>
          </cell>
        </row>
        <row r="38">
          <cell r="A38" t="b">
            <v>1</v>
          </cell>
          <cell r="C38" t="b">
            <v>1</v>
          </cell>
          <cell r="E38" t="b">
            <v>1</v>
          </cell>
          <cell r="G38" t="b">
            <v>1</v>
          </cell>
          <cell r="I38" t="b">
            <v>1</v>
          </cell>
          <cell r="K38" t="b">
            <v>1</v>
          </cell>
          <cell r="M38" t="b">
            <v>1</v>
          </cell>
          <cell r="O38" t="b">
            <v>0</v>
          </cell>
        </row>
        <row r="39">
          <cell r="C39" t="b">
            <v>1</v>
          </cell>
          <cell r="E39" t="b">
            <v>1</v>
          </cell>
          <cell r="G39" t="b">
            <v>1</v>
          </cell>
          <cell r="I39" t="b">
            <v>1</v>
          </cell>
          <cell r="K39" t="b">
            <v>1</v>
          </cell>
          <cell r="M39" t="b">
            <v>1</v>
          </cell>
          <cell r="O39" t="b">
            <v>0</v>
          </cell>
        </row>
        <row r="40">
          <cell r="C40" t="b">
            <v>1</v>
          </cell>
          <cell r="E40" t="b">
            <v>1</v>
          </cell>
          <cell r="G40" t="b">
            <v>1</v>
          </cell>
          <cell r="I40" t="b">
            <v>1</v>
          </cell>
          <cell r="K40" t="b">
            <v>1</v>
          </cell>
          <cell r="M40" t="b">
            <v>1</v>
          </cell>
          <cell r="O40" t="b">
            <v>0</v>
          </cell>
        </row>
        <row r="41">
          <cell r="C41" t="b">
            <v>1</v>
          </cell>
          <cell r="E41" t="b">
            <v>1</v>
          </cell>
          <cell r="G41" t="b">
            <v>1</v>
          </cell>
          <cell r="I41" t="b">
            <v>1</v>
          </cell>
          <cell r="K41" t="b">
            <v>1</v>
          </cell>
          <cell r="M41" t="b">
            <v>1</v>
          </cell>
          <cell r="O41" t="b">
            <v>1</v>
          </cell>
        </row>
        <row r="42">
          <cell r="C42" t="b">
            <v>1</v>
          </cell>
          <cell r="E42" t="b">
            <v>1</v>
          </cell>
          <cell r="G42" t="b">
            <v>1</v>
          </cell>
          <cell r="I42" t="b">
            <v>0</v>
          </cell>
          <cell r="K42" t="b">
            <v>1</v>
          </cell>
          <cell r="M42" t="b">
            <v>1</v>
          </cell>
          <cell r="O42" t="b">
            <v>0</v>
          </cell>
        </row>
        <row r="43">
          <cell r="C43" t="b">
            <v>1</v>
          </cell>
          <cell r="E43" t="b">
            <v>1</v>
          </cell>
          <cell r="G43" t="b">
            <v>1</v>
          </cell>
          <cell r="I43" t="b">
            <v>1</v>
          </cell>
          <cell r="K43" t="b">
            <v>1</v>
          </cell>
          <cell r="M43" t="b">
            <v>1</v>
          </cell>
          <cell r="O43" t="b">
            <v>0</v>
          </cell>
        </row>
        <row r="44">
          <cell r="C44" t="b">
            <v>1</v>
          </cell>
          <cell r="E44" t="b">
            <v>0</v>
          </cell>
          <cell r="G44" t="b">
            <v>1</v>
          </cell>
          <cell r="I44" t="b">
            <v>1</v>
          </cell>
          <cell r="K44" t="b">
            <v>1</v>
          </cell>
          <cell r="M44" t="b">
            <v>1</v>
          </cell>
          <cell r="O44" t="b">
            <v>0</v>
          </cell>
        </row>
        <row r="45">
          <cell r="C45" t="b">
            <v>1</v>
          </cell>
          <cell r="E45" t="b">
            <v>1</v>
          </cell>
          <cell r="G45" t="b">
            <v>1</v>
          </cell>
          <cell r="I45" t="b">
            <v>1</v>
          </cell>
          <cell r="K45" t="b">
            <v>1</v>
          </cell>
          <cell r="M45" t="b">
            <v>1</v>
          </cell>
          <cell r="O45" t="b">
            <v>0</v>
          </cell>
        </row>
        <row r="46">
          <cell r="C46" t="b">
            <v>1</v>
          </cell>
          <cell r="E46" t="b">
            <v>1</v>
          </cell>
          <cell r="G46" t="b">
            <v>1</v>
          </cell>
          <cell r="I46" t="b">
            <v>1</v>
          </cell>
          <cell r="K46" t="b">
            <v>1</v>
          </cell>
          <cell r="M46" t="b">
            <v>1</v>
          </cell>
          <cell r="O46" t="b">
            <v>0</v>
          </cell>
        </row>
        <row r="47">
          <cell r="C47" t="b">
            <v>1</v>
          </cell>
          <cell r="E47" t="b">
            <v>1</v>
          </cell>
          <cell r="G47" t="b">
            <v>1</v>
          </cell>
          <cell r="I47" t="b">
            <v>1</v>
          </cell>
          <cell r="K47" t="b">
            <v>1</v>
          </cell>
          <cell r="M47" t="b">
            <v>1</v>
          </cell>
          <cell r="O47" t="b">
            <v>0</v>
          </cell>
        </row>
        <row r="48">
          <cell r="C48" t="b">
            <v>1</v>
          </cell>
          <cell r="E48" t="b">
            <v>1</v>
          </cell>
          <cell r="G48" t="b">
            <v>1</v>
          </cell>
          <cell r="I48" t="b">
            <v>1</v>
          </cell>
          <cell r="K48" t="b">
            <v>1</v>
          </cell>
          <cell r="M48" t="b">
            <v>1</v>
          </cell>
          <cell r="O48" t="b">
            <v>1</v>
          </cell>
        </row>
        <row r="49">
          <cell r="C49" t="b">
            <v>1</v>
          </cell>
          <cell r="E49" t="b">
            <v>1</v>
          </cell>
          <cell r="G49" t="b">
            <v>1</v>
          </cell>
          <cell r="I49" t="b">
            <v>1</v>
          </cell>
          <cell r="K49" t="b">
            <v>1</v>
          </cell>
          <cell r="M49" t="b">
            <v>1</v>
          </cell>
        </row>
        <row r="50">
          <cell r="C50" t="b">
            <v>1</v>
          </cell>
          <cell r="E50" t="b">
            <v>1</v>
          </cell>
          <cell r="G50" t="b">
            <v>1</v>
          </cell>
          <cell r="I50" t="b">
            <v>1</v>
          </cell>
          <cell r="K50" t="b">
            <v>1</v>
          </cell>
          <cell r="M50" t="b">
            <v>1</v>
          </cell>
        </row>
        <row r="51">
          <cell r="C51" t="b">
            <v>1</v>
          </cell>
          <cell r="E51" t="b">
            <v>1</v>
          </cell>
          <cell r="G51" t="b">
            <v>1</v>
          </cell>
          <cell r="I51" t="b">
            <v>1</v>
          </cell>
          <cell r="K51" t="b">
            <v>1</v>
          </cell>
          <cell r="M51" t="b">
            <v>1</v>
          </cell>
        </row>
        <row r="52">
          <cell r="C52" t="b">
            <v>1</v>
          </cell>
          <cell r="E52" t="b">
            <v>1</v>
          </cell>
          <cell r="G52" t="b">
            <v>1</v>
          </cell>
          <cell r="I52" t="b">
            <v>1</v>
          </cell>
          <cell r="K52" t="b">
            <v>1</v>
          </cell>
          <cell r="M52" t="b">
            <v>1</v>
          </cell>
        </row>
        <row r="53">
          <cell r="C53" t="b">
            <v>1</v>
          </cell>
          <cell r="E53" t="b">
            <v>1</v>
          </cell>
          <cell r="G53" t="b">
            <v>1</v>
          </cell>
          <cell r="I53" t="b">
            <v>1</v>
          </cell>
          <cell r="K53" t="b">
            <v>1</v>
          </cell>
          <cell r="M53" t="b">
            <v>1</v>
          </cell>
        </row>
        <row r="54">
          <cell r="C54" t="b">
            <v>1</v>
          </cell>
          <cell r="E54" t="b">
            <v>1</v>
          </cell>
          <cell r="G54" t="b">
            <v>1</v>
          </cell>
          <cell r="I54" t="b">
            <v>1</v>
          </cell>
          <cell r="K54" t="b">
            <v>1</v>
          </cell>
          <cell r="M54" t="b">
            <v>1</v>
          </cell>
        </row>
        <row r="55">
          <cell r="C55" t="b">
            <v>1</v>
          </cell>
          <cell r="E55" t="b">
            <v>1</v>
          </cell>
          <cell r="G55" t="b">
            <v>1</v>
          </cell>
          <cell r="I55" t="b">
            <v>1</v>
          </cell>
          <cell r="K55" t="b">
            <v>1</v>
          </cell>
          <cell r="M55" t="b">
            <v>1</v>
          </cell>
        </row>
        <row r="56">
          <cell r="C56" t="b">
            <v>1</v>
          </cell>
          <cell r="E56" t="b">
            <v>1</v>
          </cell>
          <cell r="G56" t="b">
            <v>1</v>
          </cell>
          <cell r="I56" t="b">
            <v>1</v>
          </cell>
          <cell r="K56" t="b">
            <v>1</v>
          </cell>
          <cell r="M56" t="b">
            <v>1</v>
          </cell>
        </row>
        <row r="57">
          <cell r="C57" t="b">
            <v>1</v>
          </cell>
          <cell r="E57" t="b">
            <v>1</v>
          </cell>
          <cell r="G57" t="b">
            <v>1</v>
          </cell>
          <cell r="I57" t="b">
            <v>1</v>
          </cell>
          <cell r="K57" t="b">
            <v>1</v>
          </cell>
          <cell r="M57" t="b">
            <v>1</v>
          </cell>
        </row>
        <row r="58">
          <cell r="C58" t="b">
            <v>1</v>
          </cell>
          <cell r="E58" t="b">
            <v>1</v>
          </cell>
          <cell r="G58" t="b">
            <v>1</v>
          </cell>
          <cell r="I58" t="b">
            <v>1</v>
          </cell>
          <cell r="K58" t="b">
            <v>1</v>
          </cell>
          <cell r="M58" t="b">
            <v>1</v>
          </cell>
        </row>
        <row r="59">
          <cell r="C59" t="b">
            <v>1</v>
          </cell>
          <cell r="E59" t="b">
            <v>1</v>
          </cell>
          <cell r="G59" t="b">
            <v>1</v>
          </cell>
          <cell r="I59" t="b">
            <v>1</v>
          </cell>
          <cell r="K59" t="b">
            <v>1</v>
          </cell>
          <cell r="M59" t="b">
            <v>1</v>
          </cell>
        </row>
        <row r="60">
          <cell r="C60" t="b">
            <v>1</v>
          </cell>
          <cell r="E60" t="b">
            <v>1</v>
          </cell>
          <cell r="G60" t="b">
            <v>1</v>
          </cell>
          <cell r="I60" t="b">
            <v>1</v>
          </cell>
          <cell r="K60" t="b">
            <v>1</v>
          </cell>
          <cell r="M60" t="b">
            <v>1</v>
          </cell>
        </row>
        <row r="61">
          <cell r="C61" t="b">
            <v>1</v>
          </cell>
          <cell r="E61" t="b">
            <v>1</v>
          </cell>
          <cell r="G61" t="b">
            <v>1</v>
          </cell>
          <cell r="I61" t="b">
            <v>1</v>
          </cell>
          <cell r="K61" t="b">
            <v>1</v>
          </cell>
          <cell r="M61" t="b">
            <v>1</v>
          </cell>
        </row>
        <row r="62">
          <cell r="C62" t="b">
            <v>1</v>
          </cell>
          <cell r="E62" t="b">
            <v>1</v>
          </cell>
          <cell r="G62" t="b">
            <v>1</v>
          </cell>
          <cell r="I62" t="b">
            <v>1</v>
          </cell>
          <cell r="K62" t="b">
            <v>1</v>
          </cell>
          <cell r="M62" t="b">
            <v>1</v>
          </cell>
        </row>
        <row r="63">
          <cell r="C63" t="b">
            <v>1</v>
          </cell>
          <cell r="E63" t="b">
            <v>1</v>
          </cell>
          <cell r="G63" t="b">
            <v>1</v>
          </cell>
          <cell r="I63" t="b">
            <v>1</v>
          </cell>
          <cell r="K63" t="b">
            <v>1</v>
          </cell>
          <cell r="M63" t="b">
            <v>1</v>
          </cell>
        </row>
        <row r="64">
          <cell r="C64" t="b">
            <v>1</v>
          </cell>
          <cell r="E64" t="b">
            <v>1</v>
          </cell>
          <cell r="G64" t="b">
            <v>1</v>
          </cell>
          <cell r="I64" t="b">
            <v>1</v>
          </cell>
          <cell r="K64" t="b">
            <v>1</v>
          </cell>
          <cell r="M64" t="b">
            <v>1</v>
          </cell>
        </row>
        <row r="65">
          <cell r="C65" t="b">
            <v>1</v>
          </cell>
          <cell r="E65" t="b">
            <v>1</v>
          </cell>
          <cell r="G65" t="b">
            <v>1</v>
          </cell>
          <cell r="I65" t="b">
            <v>1</v>
          </cell>
          <cell r="K65" t="b">
            <v>1</v>
          </cell>
          <cell r="M65" t="b">
            <v>1</v>
          </cell>
        </row>
        <row r="66">
          <cell r="C66" t="b">
            <v>1</v>
          </cell>
          <cell r="E66" t="b">
            <v>1</v>
          </cell>
          <cell r="G66" t="b">
            <v>1</v>
          </cell>
          <cell r="I66" t="b">
            <v>1</v>
          </cell>
          <cell r="K66" t="b">
            <v>1</v>
          </cell>
          <cell r="M66" t="b">
            <v>1</v>
          </cell>
        </row>
        <row r="67">
          <cell r="C67" t="b">
            <v>1</v>
          </cell>
          <cell r="E67" t="b">
            <v>1</v>
          </cell>
          <cell r="G67" t="b">
            <v>1</v>
          </cell>
          <cell r="I67" t="b">
            <v>1</v>
          </cell>
          <cell r="K67" t="b">
            <v>1</v>
          </cell>
          <cell r="M67" t="b">
            <v>1</v>
          </cell>
        </row>
        <row r="68">
          <cell r="C68" t="b">
            <v>1</v>
          </cell>
          <cell r="E68" t="b">
            <v>1</v>
          </cell>
          <cell r="G68" t="b">
            <v>1</v>
          </cell>
          <cell r="I68" t="b">
            <v>1</v>
          </cell>
          <cell r="K68" t="b">
            <v>1</v>
          </cell>
          <cell r="M68" t="b">
            <v>1</v>
          </cell>
        </row>
        <row r="69">
          <cell r="C69" t="b">
            <v>1</v>
          </cell>
          <cell r="E69" t="b">
            <v>1</v>
          </cell>
          <cell r="G69" t="b">
            <v>1</v>
          </cell>
          <cell r="I69" t="b">
            <v>1</v>
          </cell>
          <cell r="K69" t="b">
            <v>1</v>
          </cell>
          <cell r="M69" t="b">
            <v>1</v>
          </cell>
        </row>
        <row r="70">
          <cell r="C70" t="b">
            <v>1</v>
          </cell>
          <cell r="E70" t="b">
            <v>1</v>
          </cell>
          <cell r="G70" t="b">
            <v>1</v>
          </cell>
          <cell r="I70" t="b">
            <v>1</v>
          </cell>
          <cell r="K70" t="b">
            <v>1</v>
          </cell>
        </row>
        <row r="71">
          <cell r="C71" t="b">
            <v>1</v>
          </cell>
          <cell r="E71" t="b">
            <v>1</v>
          </cell>
          <cell r="G71" t="b">
            <v>1</v>
          </cell>
          <cell r="I71" t="b">
            <v>1</v>
          </cell>
        </row>
        <row r="72">
          <cell r="C72" t="b">
            <v>1</v>
          </cell>
          <cell r="E72" t="b">
            <v>1</v>
          </cell>
          <cell r="G72" t="b">
            <v>1</v>
          </cell>
          <cell r="I72" t="b">
            <v>1</v>
          </cell>
        </row>
        <row r="73">
          <cell r="C73" t="b">
            <v>1</v>
          </cell>
          <cell r="E73" t="b">
            <v>1</v>
          </cell>
          <cell r="G73" t="b">
            <v>1</v>
          </cell>
        </row>
        <row r="74">
          <cell r="C74" t="b">
            <v>1</v>
          </cell>
          <cell r="E74" t="b">
            <v>1</v>
          </cell>
        </row>
        <row r="75">
          <cell r="C75" t="b">
            <v>1</v>
          </cell>
        </row>
        <row r="76">
          <cell r="A76" t="b">
            <v>1</v>
          </cell>
        </row>
        <row r="77">
          <cell r="A77" t="e">
            <v>#REF!</v>
          </cell>
          <cell r="I77" t="e">
            <v>#REF!</v>
          </cell>
        </row>
        <row r="78">
          <cell r="A78" t="b">
            <v>1</v>
          </cell>
          <cell r="I78" t="b">
            <v>0</v>
          </cell>
          <cell r="K78" t="b">
            <v>0</v>
          </cell>
        </row>
        <row r="79">
          <cell r="I79" t="b">
            <v>0</v>
          </cell>
          <cell r="K79" t="b">
            <v>0</v>
          </cell>
          <cell r="M79" t="e">
            <v>#NAME?</v>
          </cell>
        </row>
        <row r="80">
          <cell r="I80" t="b">
            <v>0</v>
          </cell>
          <cell r="K80" t="b">
            <v>0</v>
          </cell>
          <cell r="M80" t="e">
            <v>#NAME?</v>
          </cell>
        </row>
        <row r="81">
          <cell r="K81" t="b">
            <v>0</v>
          </cell>
          <cell r="M81" t="e">
            <v>#NAME?</v>
          </cell>
        </row>
        <row r="82">
          <cell r="M82" t="e">
            <v>#NAME?</v>
          </cell>
        </row>
      </sheetData>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FCProviders2" backgroundRefresh="0" growShrinkType="insertClear" fillFormulas="1" connectionId="1" xr16:uid="{00000000-0016-0000-0D00-000000000000}" autoFormatId="16" applyNumberFormats="0" applyBorderFormats="0" applyFontFormats="1" applyPatternFormats="1" applyAlignmentFormats="0" applyWidthHeightFormats="0">
  <queryTableRefresh nextId="7">
    <queryTableFields count="2">
      <queryTableField id="4" name="OrganizationName"/>
      <queryTableField id="5" name="OrgID"/>
    </queryTableFields>
    <queryTableDeletedFields count="4">
      <deletedField name="ShortProviderID"/>
      <deletedField name="City"/>
      <deletedField name="Type"/>
      <deletedField name="FilingTypeDescription"/>
    </queryTableDeletedFields>
  </queryTableRefresh>
</query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4.bin"/><Relationship Id="rId5" Type="http://schemas.openxmlformats.org/officeDocument/2006/relationships/hyperlink" Target="mailto:CostReports.Pricing@chiamass.gov" TargetMode="External"/><Relationship Id="rId4" Type="http://schemas.openxmlformats.org/officeDocument/2006/relationships/hyperlink" Target="mailto:data@chiamass.gov"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4" Type="http://schemas.openxmlformats.org/officeDocument/2006/relationships/printerSettings" Target="../printerSettings/printerSettings36.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printerSettings" Target="../printerSettings/printerSettings44.bin"/><Relationship Id="rId5" Type="http://schemas.openxmlformats.org/officeDocument/2006/relationships/hyperlink" Target="mailto:chia.data@state.ma.us" TargetMode="External"/><Relationship Id="rId4" Type="http://schemas.openxmlformats.org/officeDocument/2006/relationships/hyperlink" Target="mailto:chia.data@state.ma.us"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chiamass.gov/assets/docs/p/inet/confidential-business-partner-agreement-2018.pdf" TargetMode="External"/><Relationship Id="rId2" Type="http://schemas.openxmlformats.org/officeDocument/2006/relationships/hyperlink" Target="http://chiamass.gov/assets/docs/p/inetuseragreementotherprovider.pdf" TargetMode="External"/><Relationship Id="rId1" Type="http://schemas.openxmlformats.org/officeDocument/2006/relationships/printerSettings" Target="../printerSettings/printerSettings45.bin"/><Relationship Id="rId6" Type="http://schemas.openxmlformats.org/officeDocument/2006/relationships/queryTable" Target="../queryTables/queryTable1.xml"/><Relationship Id="rId5" Type="http://schemas.openxmlformats.org/officeDocument/2006/relationships/printerSettings" Target="../printerSettings/printerSettings46.bin"/><Relationship Id="rId4" Type="http://schemas.openxmlformats.org/officeDocument/2006/relationships/hyperlink" Target="mailto:data@chiamass.gov"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printerSettings" Target="../printerSettings/printerSettings2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printerSettings" Target="../printerSettings/printerSettings30.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J65"/>
  <sheetViews>
    <sheetView tabSelected="1" zoomScaleNormal="100" workbookViewId="0">
      <selection activeCell="D7" sqref="D7"/>
    </sheetView>
  </sheetViews>
  <sheetFormatPr defaultColWidth="9.1796875" defaultRowHeight="12.5" x14ac:dyDescent="0.25"/>
  <cols>
    <col min="1" max="1" width="26.1796875" customWidth="1"/>
    <col min="2" max="2" width="44.453125" customWidth="1"/>
    <col min="3" max="3" width="60" customWidth="1"/>
    <col min="4" max="4" width="64.54296875" style="13" bestFit="1" customWidth="1"/>
    <col min="5" max="5" width="43.453125" customWidth="1"/>
    <col min="6" max="6" width="56.453125" customWidth="1"/>
  </cols>
  <sheetData>
    <row r="1" spans="1:4" ht="30" customHeight="1" x14ac:dyDescent="0.25">
      <c r="A1" s="496" t="s">
        <v>793</v>
      </c>
      <c r="B1" s="496"/>
      <c r="C1" s="496"/>
      <c r="D1" s="496"/>
    </row>
    <row r="2" spans="1:4" s="16" customFormat="1" ht="30" customHeight="1" x14ac:dyDescent="0.25">
      <c r="A2" s="250" t="s">
        <v>0</v>
      </c>
      <c r="B2" s="132"/>
      <c r="C2" s="132"/>
      <c r="D2" s="133"/>
    </row>
    <row r="3" spans="1:4" s="16" customFormat="1" ht="30" customHeight="1" x14ac:dyDescent="0.25">
      <c r="A3" s="252" t="s">
        <v>1</v>
      </c>
      <c r="B3" s="254" t="str">
        <f>IF(C18=B64, B62,C18)</f>
        <v>You MUST select your provider name in the General Information tab, line item G1.</v>
      </c>
      <c r="C3" s="255"/>
      <c r="D3" s="32"/>
    </row>
    <row r="4" spans="1:4" ht="25.5" customHeight="1" x14ac:dyDescent="0.25">
      <c r="A4" s="253" t="s">
        <v>2</v>
      </c>
      <c r="B4" s="497" t="str">
        <f xml:space="preserve"> IF(AND(C57:C58), TEXT(C48,"mm/dd/yyyy") &amp; " to "&amp; TEXT(C49,"mm/dd/yyyy"), B56)</f>
        <v>Enter your fiscal year dates in the General Information tab, line items G28 and G29.</v>
      </c>
      <c r="C4" s="497"/>
      <c r="D4" s="54"/>
    </row>
    <row r="5" spans="1:4" ht="20.149999999999999" customHeight="1" x14ac:dyDescent="0.3">
      <c r="A5" s="101"/>
      <c r="B5" s="1"/>
      <c r="C5" s="1" t="s">
        <v>3</v>
      </c>
      <c r="D5" s="54"/>
    </row>
    <row r="6" spans="1:4" ht="20.149999999999999" customHeight="1" x14ac:dyDescent="0.3">
      <c r="A6" s="101"/>
      <c r="B6" s="1"/>
      <c r="C6" s="378" t="s">
        <v>4</v>
      </c>
      <c r="D6" s="54"/>
    </row>
    <row r="7" spans="1:4" ht="33.75" customHeight="1" thickBot="1" x14ac:dyDescent="0.3">
      <c r="A7" s="101"/>
      <c r="C7" s="48" t="s">
        <v>796</v>
      </c>
      <c r="D7" s="54"/>
    </row>
    <row r="8" spans="1:4" ht="20.149999999999999" customHeight="1" thickTop="1" x14ac:dyDescent="0.3">
      <c r="A8" s="101"/>
      <c r="B8" s="4" t="s">
        <v>5</v>
      </c>
      <c r="C8" s="5"/>
      <c r="D8" s="54"/>
    </row>
    <row r="9" spans="1:4" ht="20.149999999999999" customHeight="1" x14ac:dyDescent="0.3">
      <c r="A9" s="101"/>
      <c r="B9" s="12"/>
      <c r="C9" s="6" t="s">
        <v>6</v>
      </c>
      <c r="D9" s="54"/>
    </row>
    <row r="10" spans="1:4" ht="20.149999999999999" customHeight="1" thickBot="1" x14ac:dyDescent="0.35">
      <c r="A10" s="101"/>
      <c r="B10" s="7"/>
      <c r="C10" s="8" t="s">
        <v>7</v>
      </c>
      <c r="D10" s="54"/>
    </row>
    <row r="11" spans="1:4" ht="20.149999999999999" customHeight="1" thickTop="1" x14ac:dyDescent="0.3">
      <c r="A11" s="101"/>
      <c r="C11" s="3" t="s">
        <v>8</v>
      </c>
      <c r="D11" s="54"/>
    </row>
    <row r="12" spans="1:4" ht="9" customHeight="1" x14ac:dyDescent="0.3">
      <c r="A12" s="101"/>
      <c r="C12" s="3"/>
      <c r="D12" s="54"/>
    </row>
    <row r="13" spans="1:4" ht="20.149999999999999" customHeight="1" thickBot="1" x14ac:dyDescent="0.3">
      <c r="A13" s="101"/>
      <c r="B13" s="500" t="s">
        <v>792</v>
      </c>
      <c r="C13" s="500"/>
      <c r="D13" s="500"/>
    </row>
    <row r="14" spans="1:4" ht="20.149999999999999" customHeight="1" thickTop="1" x14ac:dyDescent="0.25">
      <c r="A14" s="101"/>
      <c r="B14" s="493" t="s">
        <v>9</v>
      </c>
      <c r="C14" s="494"/>
      <c r="D14" s="495"/>
    </row>
    <row r="15" spans="1:4" ht="20.149999999999999" customHeight="1" thickBot="1" x14ac:dyDescent="0.3">
      <c r="A15" s="101"/>
      <c r="B15" s="246" t="s">
        <v>10</v>
      </c>
      <c r="C15" s="448" t="s">
        <v>1246</v>
      </c>
      <c r="D15" s="487"/>
    </row>
    <row r="16" spans="1:4" ht="7.5" customHeight="1" thickTop="1" thickBot="1" x14ac:dyDescent="0.3"/>
    <row r="17" spans="1:8" s="16" customFormat="1" ht="30" customHeight="1" x14ac:dyDescent="0.25">
      <c r="B17" s="21" t="s">
        <v>12</v>
      </c>
      <c r="C17" s="34"/>
      <c r="D17" s="32"/>
    </row>
    <row r="18" spans="1:8" s="16" customFormat="1" ht="25.5" customHeight="1" thickBot="1" x14ac:dyDescent="0.3">
      <c r="A18" s="51" t="s">
        <v>13</v>
      </c>
      <c r="B18" s="20" t="s">
        <v>14</v>
      </c>
      <c r="C18" s="96" t="s">
        <v>349</v>
      </c>
      <c r="D18" s="136" t="s">
        <v>15</v>
      </c>
    </row>
    <row r="19" spans="1:8" s="16" customFormat="1" ht="19.5" customHeight="1" x14ac:dyDescent="0.25">
      <c r="A19" s="51" t="s">
        <v>16</v>
      </c>
      <c r="B19" s="20" t="s">
        <v>17</v>
      </c>
      <c r="C19" s="377"/>
      <c r="D19" s="28" t="s">
        <v>18</v>
      </c>
      <c r="E19" s="498" t="s">
        <v>19</v>
      </c>
    </row>
    <row r="20" spans="1:8" s="16" customFormat="1" ht="26.5" thickBot="1" x14ac:dyDescent="0.3">
      <c r="A20" s="51" t="s">
        <v>20</v>
      </c>
      <c r="B20" s="20" t="s">
        <v>21</v>
      </c>
      <c r="C20" s="207"/>
      <c r="D20" s="49" t="s">
        <v>22</v>
      </c>
      <c r="E20" s="499"/>
    </row>
    <row r="21" spans="1:8" s="16" customFormat="1" ht="20.149999999999999" customHeight="1" x14ac:dyDescent="0.25">
      <c r="A21" s="51" t="s">
        <v>23</v>
      </c>
      <c r="B21" s="20" t="s">
        <v>24</v>
      </c>
      <c r="C21" s="97"/>
      <c r="D21" s="32"/>
      <c r="H21" s="19"/>
    </row>
    <row r="22" spans="1:8" s="16" customFormat="1" ht="20.149999999999999" customHeight="1" x14ac:dyDescent="0.25">
      <c r="A22" s="51" t="s">
        <v>25</v>
      </c>
      <c r="B22" s="20" t="s">
        <v>26</v>
      </c>
      <c r="C22" s="97"/>
      <c r="D22" s="32"/>
      <c r="H22" s="19"/>
    </row>
    <row r="23" spans="1:8" s="16" customFormat="1" ht="20.149999999999999" customHeight="1" x14ac:dyDescent="0.25">
      <c r="A23" s="51" t="s">
        <v>27</v>
      </c>
      <c r="B23" s="20" t="s">
        <v>28</v>
      </c>
      <c r="C23" s="97"/>
      <c r="D23" s="32"/>
      <c r="H23" s="19"/>
    </row>
    <row r="24" spans="1:8" s="16" customFormat="1" ht="20.149999999999999" customHeight="1" x14ac:dyDescent="0.25">
      <c r="A24" s="51" t="s">
        <v>29</v>
      </c>
      <c r="B24" s="20" t="s">
        <v>30</v>
      </c>
      <c r="C24" s="97"/>
      <c r="D24" s="32"/>
      <c r="H24" s="19"/>
    </row>
    <row r="25" spans="1:8" s="16" customFormat="1" ht="20.149999999999999" customHeight="1" x14ac:dyDescent="0.25">
      <c r="A25" s="51" t="s">
        <v>31</v>
      </c>
      <c r="B25" s="20" t="s">
        <v>32</v>
      </c>
      <c r="C25" s="98"/>
      <c r="D25" s="32"/>
      <c r="H25" s="19"/>
    </row>
    <row r="26" spans="1:8" s="16" customFormat="1" ht="20.149999999999999" customHeight="1" x14ac:dyDescent="0.25">
      <c r="A26" s="51" t="s">
        <v>33</v>
      </c>
      <c r="B26" s="20" t="s">
        <v>34</v>
      </c>
      <c r="C26" s="116"/>
      <c r="D26" s="32"/>
      <c r="H26" s="19"/>
    </row>
    <row r="27" spans="1:8" s="16" customFormat="1" ht="20.149999999999999" customHeight="1" x14ac:dyDescent="0.25">
      <c r="A27" s="51" t="s">
        <v>35</v>
      </c>
      <c r="B27" s="20" t="s">
        <v>36</v>
      </c>
      <c r="C27" s="98"/>
      <c r="D27" s="32"/>
      <c r="H27" s="19"/>
    </row>
    <row r="28" spans="1:8" s="16" customFormat="1" ht="30" customHeight="1" x14ac:dyDescent="0.25">
      <c r="A28" s="51"/>
      <c r="B28" s="23" t="s">
        <v>37</v>
      </c>
      <c r="C28" s="242"/>
      <c r="D28" s="32"/>
      <c r="H28" s="19"/>
    </row>
    <row r="29" spans="1:8" s="16" customFormat="1" ht="20.149999999999999" customHeight="1" x14ac:dyDescent="0.25">
      <c r="A29" s="51" t="s">
        <v>38</v>
      </c>
      <c r="B29" s="20" t="s">
        <v>39</v>
      </c>
      <c r="C29" s="97"/>
      <c r="D29" s="32"/>
      <c r="H29" s="19"/>
    </row>
    <row r="30" spans="1:8" s="16" customFormat="1" ht="20.149999999999999" customHeight="1" x14ac:dyDescent="0.25">
      <c r="A30" s="51" t="s">
        <v>40</v>
      </c>
      <c r="B30" s="20" t="s">
        <v>41</v>
      </c>
      <c r="C30" s="97"/>
      <c r="D30" s="32"/>
      <c r="H30" s="19"/>
    </row>
    <row r="31" spans="1:8" s="16" customFormat="1" ht="20.149999999999999" customHeight="1" x14ac:dyDescent="0.25">
      <c r="A31" s="51" t="s">
        <v>42</v>
      </c>
      <c r="B31" s="20" t="s">
        <v>43</v>
      </c>
      <c r="C31" s="243"/>
      <c r="D31" s="32"/>
      <c r="H31" s="19"/>
    </row>
    <row r="32" spans="1:8" s="16" customFormat="1" ht="20.149999999999999" customHeight="1" x14ac:dyDescent="0.25">
      <c r="A32" s="51" t="s">
        <v>44</v>
      </c>
      <c r="B32" s="20" t="s">
        <v>45</v>
      </c>
      <c r="C32" s="116"/>
      <c r="D32" s="32"/>
      <c r="H32" s="19"/>
    </row>
    <row r="33" spans="1:10" s="16" customFormat="1" ht="20.149999999999999" customHeight="1" x14ac:dyDescent="0.25">
      <c r="A33" s="51" t="s">
        <v>46</v>
      </c>
      <c r="B33" s="20" t="s">
        <v>47</v>
      </c>
      <c r="C33" s="98"/>
      <c r="D33" s="32"/>
      <c r="H33" s="19"/>
    </row>
    <row r="34" spans="1:10" s="16" customFormat="1" ht="30" customHeight="1" x14ac:dyDescent="0.25">
      <c r="A34" s="51"/>
      <c r="B34" s="21" t="s">
        <v>48</v>
      </c>
      <c r="C34" s="241"/>
      <c r="D34" s="32"/>
      <c r="H34" s="19"/>
    </row>
    <row r="35" spans="1:10" s="16" customFormat="1" ht="20.149999999999999" customHeight="1" x14ac:dyDescent="0.25">
      <c r="A35" s="51" t="s">
        <v>49</v>
      </c>
      <c r="B35" s="20" t="s">
        <v>50</v>
      </c>
      <c r="C35" s="97"/>
      <c r="D35" s="32"/>
      <c r="H35" s="19"/>
      <c r="J35" s="36"/>
    </row>
    <row r="36" spans="1:10" s="16" customFormat="1" ht="20.149999999999999" customHeight="1" x14ac:dyDescent="0.25">
      <c r="A36" s="51" t="s">
        <v>51</v>
      </c>
      <c r="B36" s="20" t="s">
        <v>52</v>
      </c>
      <c r="C36" s="97"/>
      <c r="D36" s="32"/>
      <c r="H36" s="19"/>
      <c r="J36" s="36"/>
    </row>
    <row r="37" spans="1:10" s="16" customFormat="1" ht="20.149999999999999" customHeight="1" x14ac:dyDescent="0.25">
      <c r="A37" s="51" t="s">
        <v>53</v>
      </c>
      <c r="B37" s="20" t="s">
        <v>54</v>
      </c>
      <c r="C37" s="97"/>
      <c r="D37" s="32"/>
      <c r="H37" s="19"/>
      <c r="J37" s="36"/>
    </row>
    <row r="38" spans="1:10" s="16" customFormat="1" ht="20.149999999999999" customHeight="1" x14ac:dyDescent="0.25">
      <c r="A38" s="51" t="s">
        <v>55</v>
      </c>
      <c r="B38" s="20" t="s">
        <v>56</v>
      </c>
      <c r="C38" s="97"/>
      <c r="D38" s="32"/>
      <c r="H38" s="19"/>
      <c r="J38" s="36"/>
    </row>
    <row r="39" spans="1:10" s="16" customFormat="1" ht="20.149999999999999" customHeight="1" x14ac:dyDescent="0.25">
      <c r="A39" s="51" t="s">
        <v>57</v>
      </c>
      <c r="B39" s="20" t="s">
        <v>58</v>
      </c>
      <c r="C39" s="97"/>
      <c r="D39" s="32"/>
      <c r="H39" s="19"/>
      <c r="J39" s="36"/>
    </row>
    <row r="40" spans="1:10" s="16" customFormat="1" ht="20.149999999999999" customHeight="1" x14ac:dyDescent="0.25">
      <c r="A40" s="51" t="s">
        <v>59</v>
      </c>
      <c r="B40" s="20" t="s">
        <v>60</v>
      </c>
      <c r="C40" s="97"/>
      <c r="D40" s="32"/>
      <c r="H40" s="19"/>
      <c r="J40" s="36"/>
    </row>
    <row r="41" spans="1:10" s="16" customFormat="1" ht="20.149999999999999" customHeight="1" x14ac:dyDescent="0.25">
      <c r="A41" s="51" t="s">
        <v>61</v>
      </c>
      <c r="B41" s="20" t="s">
        <v>62</v>
      </c>
      <c r="C41" s="97"/>
      <c r="D41" s="32"/>
      <c r="H41" s="19"/>
      <c r="J41" s="36"/>
    </row>
    <row r="42" spans="1:10" s="16" customFormat="1" ht="20.149999999999999" customHeight="1" x14ac:dyDescent="0.25">
      <c r="A42" s="51" t="s">
        <v>63</v>
      </c>
      <c r="B42" s="20" t="s">
        <v>64</v>
      </c>
      <c r="C42" s="97"/>
      <c r="D42" s="32"/>
      <c r="H42" s="19"/>
      <c r="J42" s="36"/>
    </row>
    <row r="43" spans="1:10" s="16" customFormat="1" ht="20.149999999999999" customHeight="1" x14ac:dyDescent="0.25">
      <c r="A43" s="51" t="s">
        <v>65</v>
      </c>
      <c r="B43" s="20" t="s">
        <v>66</v>
      </c>
      <c r="C43" s="97"/>
      <c r="D43" s="32"/>
      <c r="H43" s="19"/>
      <c r="J43" s="36"/>
    </row>
    <row r="44" spans="1:10" s="16" customFormat="1" ht="20.149999999999999" customHeight="1" x14ac:dyDescent="0.25">
      <c r="A44" s="51" t="s">
        <v>67</v>
      </c>
      <c r="B44" s="20" t="s">
        <v>68</v>
      </c>
      <c r="C44" s="97"/>
      <c r="D44" s="32"/>
      <c r="H44" s="19"/>
      <c r="J44" s="36"/>
    </row>
    <row r="45" spans="1:10" s="16" customFormat="1" ht="20.149999999999999" customHeight="1" x14ac:dyDescent="0.25">
      <c r="A45" s="51" t="s">
        <v>69</v>
      </c>
      <c r="B45" s="20" t="s">
        <v>70</v>
      </c>
      <c r="C45" s="97"/>
      <c r="D45" s="32"/>
      <c r="H45" s="19"/>
      <c r="J45" s="36"/>
    </row>
    <row r="46" spans="1:10" s="16" customFormat="1" ht="20.149999999999999" customHeight="1" x14ac:dyDescent="0.25">
      <c r="A46" s="51" t="s">
        <v>71</v>
      </c>
      <c r="B46" s="20" t="s">
        <v>72</v>
      </c>
      <c r="C46" s="97"/>
      <c r="D46" s="32"/>
      <c r="H46" s="19"/>
      <c r="J46" s="36"/>
    </row>
    <row r="47" spans="1:10" s="16" customFormat="1" ht="30" customHeight="1" x14ac:dyDescent="0.25">
      <c r="A47" s="51"/>
      <c r="B47" s="21" t="s">
        <v>73</v>
      </c>
      <c r="C47" s="241"/>
      <c r="D47" s="32"/>
      <c r="H47" s="19"/>
      <c r="J47" s="36"/>
    </row>
    <row r="48" spans="1:10" s="16" customFormat="1" ht="19.5" customHeight="1" x14ac:dyDescent="0.25">
      <c r="A48" s="51" t="s">
        <v>74</v>
      </c>
      <c r="B48" s="20" t="s">
        <v>75</v>
      </c>
      <c r="C48" s="244">
        <v>36526</v>
      </c>
      <c r="D48" s="51" t="s">
        <v>794</v>
      </c>
      <c r="H48" s="19"/>
      <c r="J48" s="36"/>
    </row>
    <row r="49" spans="1:10" s="16" customFormat="1" ht="20.149999999999999" customHeight="1" thickBot="1" x14ac:dyDescent="0.3">
      <c r="A49" s="51" t="s">
        <v>76</v>
      </c>
      <c r="B49" s="20" t="s">
        <v>77</v>
      </c>
      <c r="C49" s="245">
        <v>36891</v>
      </c>
      <c r="D49" s="51" t="s">
        <v>795</v>
      </c>
      <c r="E49" s="19"/>
      <c r="J49" s="36"/>
    </row>
    <row r="50" spans="1:10" ht="13" x14ac:dyDescent="0.3">
      <c r="A50" s="13"/>
      <c r="B50" s="1"/>
      <c r="H50" s="1"/>
      <c r="J50" s="37"/>
    </row>
    <row r="55" spans="1:10" ht="20.149999999999999" customHeight="1" x14ac:dyDescent="0.25"/>
    <row r="56" spans="1:10" ht="20.149999999999999" hidden="1" customHeight="1" x14ac:dyDescent="0.25">
      <c r="B56" s="69" t="s">
        <v>78</v>
      </c>
      <c r="D56" s="50"/>
    </row>
    <row r="57" spans="1:10" ht="20.149999999999999" hidden="1" customHeight="1" x14ac:dyDescent="0.25">
      <c r="B57" s="69" t="s">
        <v>79</v>
      </c>
      <c r="C57" t="b">
        <f>IF(C48=D57, FALSE, TRUE)</f>
        <v>0</v>
      </c>
      <c r="D57" s="219">
        <v>36526</v>
      </c>
    </row>
    <row r="58" spans="1:10" ht="20.149999999999999" hidden="1" customHeight="1" x14ac:dyDescent="0.25">
      <c r="B58" s="69" t="s">
        <v>80</v>
      </c>
      <c r="C58" t="b">
        <f>IF(C49=D58, FALSE, TRUE)</f>
        <v>0</v>
      </c>
      <c r="D58" s="219">
        <v>36891</v>
      </c>
    </row>
    <row r="59" spans="1:10" ht="20.149999999999999" hidden="1" customHeight="1" x14ac:dyDescent="0.25">
      <c r="D59" s="50"/>
    </row>
    <row r="60" spans="1:10" ht="20.149999999999999" hidden="1" customHeight="1" x14ac:dyDescent="0.25">
      <c r="B60" s="69" t="s">
        <v>81</v>
      </c>
      <c r="C60" t="b">
        <f>IF(OR(C19=B62, C20=B62, C19="", C20=""), FALSE,TRUE)</f>
        <v>0</v>
      </c>
    </row>
    <row r="61" spans="1:10" ht="20.149999999999999" hidden="1" customHeight="1" x14ac:dyDescent="0.25">
      <c r="B61" s="69" t="s">
        <v>82</v>
      </c>
      <c r="C61" t="str">
        <f>CONCATENATE(C19,C20)</f>
        <v/>
      </c>
    </row>
    <row r="62" spans="1:10" ht="20.149999999999999" hidden="1" customHeight="1" x14ac:dyDescent="0.25">
      <c r="B62" s="69" t="s">
        <v>83</v>
      </c>
    </row>
    <row r="63" spans="1:10" ht="20.149999999999999" hidden="1" customHeight="1" x14ac:dyDescent="0.25">
      <c r="B63" s="69" t="s">
        <v>84</v>
      </c>
    </row>
    <row r="64" spans="1:10" ht="20.149999999999999" hidden="1" customHeight="1" x14ac:dyDescent="0.25">
      <c r="B64" t="s">
        <v>85</v>
      </c>
    </row>
    <row r="65" ht="20.149999999999999" customHeight="1" x14ac:dyDescent="0.25"/>
  </sheetData>
  <sheetProtection algorithmName="SHA-512" hashValue="ZRP9aEAnp/PmU5VMFwmqGdZ7qSGniNiYjj0ICoWKfh5ljzUwau5yGBampV05ntYmhnipLUC3hLWCqYajmak0tg==" saltValue="mC7cpN+uxn6oT6Kw0A4yHg==" spinCount="100000" sheet="1" objects="1" scenarios="1"/>
  <dataConsolidate/>
  <customSheetViews>
    <customSheetView guid="{43E61ED1-6D84-4C84-A41C-B12F632B2CE1}" scale="110" showPageBreaks="1" fitToPage="1" printArea="1">
      <selection activeCell="B5" sqref="B5"/>
      <colBreaks count="1" manualBreakCount="1">
        <brk id="5" max="1048575" man="1"/>
      </colBreaks>
      <pageMargins left="0" right="0" top="0" bottom="0" header="0" footer="0"/>
      <printOptions horizontalCentered="1"/>
      <pageSetup scale="87"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110" showPageBreaks="1" fitToPage="1" printArea="1" showRuler="0">
      <selection activeCell="C6" sqref="C6"/>
      <colBreaks count="1" manualBreakCount="1">
        <brk id="5" max="1048575" man="1"/>
      </colBreaks>
      <pageMargins left="0" right="0" top="0" bottom="0" header="0" footer="0"/>
      <printOptions horizontalCentered="1"/>
      <pageSetup scale="87"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topLeftCell="A25">
      <selection activeCell="C50" sqref="C50"/>
      <colBreaks count="1" manualBreakCount="1">
        <brk id="5" max="1048575" man="1"/>
      </colBreaks>
      <pageMargins left="0" right="0" top="0" bottom="0" header="0" footer="0"/>
      <printOptions horizontalCentered="1"/>
      <pageSetup scale="79" orientation="portrait" r:id="rId3"/>
      <headerFooter alignWithMargins="0">
        <oddHeader>&amp;C&amp;"Arial,Bold"&amp;14Adult Foster Care Cost Report</oddHeader>
        <oddFooter xml:space="preserve">&amp;LLast Run: &amp;D
&amp;C&amp;P&amp;RAFC Cost Report Revised  6/1/2014
</oddFooter>
      </headerFooter>
    </customSheetView>
  </customSheetViews>
  <mergeCells count="5">
    <mergeCell ref="B14:D14"/>
    <mergeCell ref="A1:D1"/>
    <mergeCell ref="B4:C4"/>
    <mergeCell ref="E19:E20"/>
    <mergeCell ref="B13:D13"/>
  </mergeCells>
  <phoneticPr fontId="6" type="noConversion"/>
  <dataValidations xWindow="727" yWindow="722" count="5">
    <dataValidation type="list" errorStyle="warning" allowBlank="1" showInputMessage="1" showErrorMessage="1" errorTitle="Invalid Entry" error="Values Must Be Selected From The List." promptTitle="Type of Care" prompt="Values must be selected from the list." sqref="C46 C36 C38 C40 C42 C44" xr:uid="{00000000-0002-0000-0000-000000000000}">
      <formula1>TypeOfCare</formula1>
    </dataValidation>
    <dataValidation type="date" showInputMessage="1" showErrorMessage="1" errorTitle="Enter a date" error="You must enter a fiscal year end date using the mm/dd/yyyy format." promptTitle="Enter a date" prompt="You must enter a fiscal year end date using the mm/dd/yyyy format." sqref="C49 D58" xr:uid="{00000000-0002-0000-0000-000001000000}">
      <formula1>36526</formula1>
      <formula2>73050</formula2>
    </dataValidation>
    <dataValidation type="date" showInputMessage="1" showErrorMessage="1" errorTitle="Enter a date" error="You must enter a fiscal year start date using the mm/dd/yyyy format." promptTitle="Enter a date" prompt="You must enter a fiscal year start date using the mm/dd/yyyy format." sqref="C48 D57" xr:uid="{00000000-0002-0000-0000-000002000000}">
      <formula1>36526</formula1>
      <formula2>73050</formula2>
    </dataValidation>
    <dataValidation type="custom" allowBlank="1" showInputMessage="1" showErrorMessage="1" errorTitle="9-Digit MassHealth ID #" error="You must enter your 9-Digit MassHealth ID number. " promptTitle="9-Digit MassHealth Number" prompt="You must enter a 9-Digit MassHealth ID number. " sqref="C19" xr:uid="{00000000-0002-0000-0000-000003000000}">
      <formula1>AND(ISNUMBER(C19),LEN(C19)=9)</formula1>
    </dataValidation>
    <dataValidation operator="equal" showInputMessage="1" showErrorMessage="1" sqref="C20" xr:uid="{67BB7D52-87B4-496C-936D-65CA4F708971}"/>
  </dataValidations>
  <hyperlinks>
    <hyperlink ref="D18" location="AFC!A1" display="Click here if your Agency Name does not appear in this list. " xr:uid="{00000000-0004-0000-0000-000000000000}"/>
    <hyperlink ref="C6" r:id="rId4" xr:uid="{00000000-0004-0000-0000-000001000000}"/>
    <hyperlink ref="C15" r:id="rId5" xr:uid="{00000000-0004-0000-0000-000002000000}"/>
  </hyperlinks>
  <printOptions horizontalCentered="1"/>
  <pageMargins left="0.25" right="0.25" top="1" bottom="1" header="0.5" footer="0.5"/>
  <pageSetup scale="46" orientation="portrait" r:id="rId6"/>
  <headerFooter scaleWithDoc="0" alignWithMargins="0"/>
  <colBreaks count="1" manualBreakCount="1">
    <brk id="5" max="1048575" man="1"/>
  </colBreaks>
  <legacyDrawing r:id="rId7"/>
  <extLst>
    <ext xmlns:x14="http://schemas.microsoft.com/office/spreadsheetml/2009/9/main" uri="{CCE6A557-97BC-4b89-ADB6-D9C93CAAB3DF}">
      <x14:dataValidations xmlns:xm="http://schemas.microsoft.com/office/excel/2006/main" xWindow="727" yWindow="722" count="1">
        <x14:dataValidation type="list" allowBlank="1" showInputMessage="1" showErrorMessage="1" errorTitle="Invalid Entry" error="You must select a name from the list. _x000a__x000a_If the name of your agency DOES NOT appear in the Agency list, follow the link to enter the name of your agency." promptTitle="Agency Name" prompt="Please select an agency name from the list." xr:uid="{00000000-0002-0000-0000-000004000000}">
          <x14:formula1>
            <xm:f>'AFC Provider List'!$A$7:$A$166</xm:f>
          </x14:formula1>
          <xm:sqref>C18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I33"/>
  <sheetViews>
    <sheetView topLeftCell="A9" zoomScale="79" zoomScaleNormal="100" workbookViewId="0">
      <selection activeCell="E32" sqref="E32:F32"/>
    </sheetView>
  </sheetViews>
  <sheetFormatPr defaultColWidth="9.1796875" defaultRowHeight="12.5" x14ac:dyDescent="0.25"/>
  <cols>
    <col min="1" max="1" width="25.54296875" customWidth="1"/>
    <col min="2" max="2" width="40.54296875" customWidth="1"/>
    <col min="3" max="8" width="15.54296875" customWidth="1"/>
    <col min="9" max="9" width="50.453125" customWidth="1"/>
  </cols>
  <sheetData>
    <row r="1" spans="1:9" s="16" customFormat="1" ht="30" customHeight="1" x14ac:dyDescent="0.25">
      <c r="A1" s="17" t="s">
        <v>274</v>
      </c>
    </row>
    <row r="2" spans="1:9" s="16" customFormat="1" ht="30" customHeight="1" x14ac:dyDescent="0.25">
      <c r="A2" s="252" t="s">
        <v>1</v>
      </c>
      <c r="B2" s="22" t="str">
        <f>'General Information'!B3</f>
        <v>You MUST select your provider name in the General Information tab, line item G1.</v>
      </c>
    </row>
    <row r="3" spans="1:9" s="16" customFormat="1" ht="30" customHeight="1" x14ac:dyDescent="0.25">
      <c r="A3" s="503" t="str">
        <f>IF(AND('General Information'!$C$57:$C$58), CONCATENATE("Reporting Period: ", 'General Information'!$B$4), 'General Information'!$B$4)</f>
        <v>Enter your fiscal year dates in the General Information tab, line items G28 and G29.</v>
      </c>
      <c r="B3" s="503"/>
      <c r="C3" s="503"/>
      <c r="D3" s="503"/>
      <c r="E3" s="503"/>
      <c r="F3" s="503"/>
      <c r="G3" s="503"/>
      <c r="H3" s="503"/>
    </row>
    <row r="4" spans="1:9" ht="60" customHeight="1" thickBot="1" x14ac:dyDescent="0.3">
      <c r="A4" s="126"/>
      <c r="B4" s="505" t="s">
        <v>218</v>
      </c>
      <c r="C4" s="505"/>
      <c r="D4" s="505"/>
      <c r="E4" s="505"/>
      <c r="F4" s="505"/>
      <c r="G4" s="126"/>
      <c r="H4" s="126"/>
    </row>
    <row r="5" spans="1:9" ht="5.15" customHeight="1" x14ac:dyDescent="0.25">
      <c r="A5" s="129"/>
      <c r="B5" s="130"/>
      <c r="C5" s="130"/>
      <c r="D5" s="332"/>
      <c r="E5" s="130"/>
      <c r="F5" s="130"/>
      <c r="G5" s="130"/>
      <c r="H5" s="131"/>
    </row>
    <row r="6" spans="1:9" s="16" customFormat="1" ht="30" customHeight="1" thickBot="1" x14ac:dyDescent="0.3">
      <c r="A6" s="45" t="s">
        <v>275</v>
      </c>
      <c r="B6" s="24" t="s">
        <v>220</v>
      </c>
      <c r="C6" s="296" t="s">
        <v>147</v>
      </c>
      <c r="D6" s="297" t="s">
        <v>148</v>
      </c>
      <c r="E6" s="298" t="s">
        <v>149</v>
      </c>
      <c r="F6" s="298" t="s">
        <v>150</v>
      </c>
      <c r="G6" s="298" t="s">
        <v>151</v>
      </c>
      <c r="H6" s="46" t="s">
        <v>152</v>
      </c>
    </row>
    <row r="7" spans="1:9" s="16" customFormat="1" ht="20.149999999999999" customHeight="1" thickTop="1" x14ac:dyDescent="0.25">
      <c r="A7" s="102">
        <v>1</v>
      </c>
      <c r="B7" s="104"/>
      <c r="C7" s="68">
        <f>IFERROR(E7/D7,0)</f>
        <v>0</v>
      </c>
      <c r="D7" s="144"/>
      <c r="E7" s="238"/>
      <c r="F7" s="328"/>
      <c r="G7" s="328"/>
      <c r="H7" s="258"/>
      <c r="I7" s="376" t="s">
        <v>276</v>
      </c>
    </row>
    <row r="8" spans="1:9" s="16" customFormat="1" ht="20.149999999999999" customHeight="1" x14ac:dyDescent="0.25">
      <c r="A8" s="257">
        <v>2</v>
      </c>
      <c r="B8" s="104"/>
      <c r="C8" s="68">
        <f t="shared" ref="C8:C32" si="0">IFERROR(E8/D8,0)</f>
        <v>0</v>
      </c>
      <c r="D8" s="144"/>
      <c r="E8" s="238"/>
      <c r="F8" s="328"/>
      <c r="G8" s="328"/>
      <c r="H8" s="258"/>
    </row>
    <row r="9" spans="1:9" s="16" customFormat="1" ht="20.149999999999999" customHeight="1" x14ac:dyDescent="0.25">
      <c r="A9" s="257">
        <v>3</v>
      </c>
      <c r="B9" s="104"/>
      <c r="C9" s="68">
        <f t="shared" si="0"/>
        <v>0</v>
      </c>
      <c r="D9" s="144"/>
      <c r="E9" s="238"/>
      <c r="F9" s="328"/>
      <c r="G9" s="328"/>
      <c r="H9" s="258"/>
    </row>
    <row r="10" spans="1:9" s="16" customFormat="1" ht="20.149999999999999" customHeight="1" x14ac:dyDescent="0.25">
      <c r="A10" s="257">
        <v>4</v>
      </c>
      <c r="B10" s="104"/>
      <c r="C10" s="68">
        <f t="shared" si="0"/>
        <v>0</v>
      </c>
      <c r="D10" s="144"/>
      <c r="E10" s="238"/>
      <c r="F10" s="328"/>
      <c r="G10" s="328"/>
      <c r="H10" s="258"/>
    </row>
    <row r="11" spans="1:9" s="16" customFormat="1" ht="20.149999999999999" customHeight="1" x14ac:dyDescent="0.25">
      <c r="A11" s="257">
        <v>5</v>
      </c>
      <c r="B11" s="104"/>
      <c r="C11" s="68">
        <f t="shared" si="0"/>
        <v>0</v>
      </c>
      <c r="D11" s="144"/>
      <c r="E11" s="238"/>
      <c r="F11" s="328"/>
      <c r="G11" s="328"/>
      <c r="H11" s="258"/>
    </row>
    <row r="12" spans="1:9" s="16" customFormat="1" ht="20.149999999999999" customHeight="1" x14ac:dyDescent="0.25">
      <c r="A12" s="257">
        <v>6</v>
      </c>
      <c r="B12" s="104"/>
      <c r="C12" s="68">
        <f t="shared" si="0"/>
        <v>0</v>
      </c>
      <c r="D12" s="144"/>
      <c r="E12" s="238"/>
      <c r="F12" s="328"/>
      <c r="G12" s="328"/>
      <c r="H12" s="258"/>
    </row>
    <row r="13" spans="1:9" s="16" customFormat="1" ht="20.149999999999999" customHeight="1" x14ac:dyDescent="0.25">
      <c r="A13" s="257">
        <v>7</v>
      </c>
      <c r="B13" s="104"/>
      <c r="C13" s="68">
        <f t="shared" si="0"/>
        <v>0</v>
      </c>
      <c r="D13" s="144"/>
      <c r="E13" s="238"/>
      <c r="F13" s="328"/>
      <c r="G13" s="328"/>
      <c r="H13" s="258"/>
    </row>
    <row r="14" spans="1:9" s="16" customFormat="1" ht="20.149999999999999" customHeight="1" x14ac:dyDescent="0.25">
      <c r="A14" s="257">
        <v>8</v>
      </c>
      <c r="B14" s="104"/>
      <c r="C14" s="68">
        <f>IFERROR(E14/D14,0)</f>
        <v>0</v>
      </c>
      <c r="D14" s="144"/>
      <c r="E14" s="238"/>
      <c r="F14" s="328"/>
      <c r="G14" s="328"/>
      <c r="H14" s="258"/>
    </row>
    <row r="15" spans="1:9" s="16" customFormat="1" ht="20.149999999999999" customHeight="1" x14ac:dyDescent="0.25">
      <c r="A15" s="257">
        <v>9</v>
      </c>
      <c r="B15" s="104"/>
      <c r="C15" s="68">
        <f t="shared" si="0"/>
        <v>0</v>
      </c>
      <c r="D15" s="144"/>
      <c r="E15" s="238"/>
      <c r="F15" s="328"/>
      <c r="G15" s="328"/>
      <c r="H15" s="258"/>
    </row>
    <row r="16" spans="1:9" s="16" customFormat="1" ht="20.149999999999999" customHeight="1" x14ac:dyDescent="0.25">
      <c r="A16" s="257">
        <v>10</v>
      </c>
      <c r="B16" s="104"/>
      <c r="C16" s="68">
        <f t="shared" si="0"/>
        <v>0</v>
      </c>
      <c r="D16" s="144"/>
      <c r="E16" s="238"/>
      <c r="F16" s="328"/>
      <c r="G16" s="328"/>
      <c r="H16" s="258"/>
    </row>
    <row r="17" spans="1:9" s="16" customFormat="1" ht="20.149999999999999" customHeight="1" x14ac:dyDescent="0.25">
      <c r="A17" s="257">
        <v>11</v>
      </c>
      <c r="B17" s="104"/>
      <c r="C17" s="68">
        <f t="shared" si="0"/>
        <v>0</v>
      </c>
      <c r="D17" s="144"/>
      <c r="E17" s="238"/>
      <c r="F17" s="328"/>
      <c r="G17" s="328"/>
      <c r="H17" s="258"/>
    </row>
    <row r="18" spans="1:9" s="16" customFormat="1" ht="20.149999999999999" customHeight="1" x14ac:dyDescent="0.25">
      <c r="A18" s="257">
        <v>12</v>
      </c>
      <c r="B18" s="104"/>
      <c r="C18" s="68">
        <f t="shared" si="0"/>
        <v>0</v>
      </c>
      <c r="D18" s="144"/>
      <c r="E18" s="238"/>
      <c r="F18" s="328"/>
      <c r="G18" s="328"/>
      <c r="H18" s="258"/>
    </row>
    <row r="19" spans="1:9" s="16" customFormat="1" ht="20.149999999999999" customHeight="1" x14ac:dyDescent="0.25">
      <c r="A19" s="257">
        <v>13</v>
      </c>
      <c r="B19" s="104"/>
      <c r="C19" s="68">
        <f t="shared" si="0"/>
        <v>0</v>
      </c>
      <c r="D19" s="144"/>
      <c r="E19" s="238"/>
      <c r="F19" s="328"/>
      <c r="G19" s="328"/>
      <c r="H19" s="258"/>
    </row>
    <row r="20" spans="1:9" s="16" customFormat="1" ht="20.149999999999999" customHeight="1" x14ac:dyDescent="0.25">
      <c r="A20" s="257">
        <v>14</v>
      </c>
      <c r="B20" s="104"/>
      <c r="C20" s="68">
        <f t="shared" si="0"/>
        <v>0</v>
      </c>
      <c r="D20" s="144"/>
      <c r="E20" s="238"/>
      <c r="F20" s="328"/>
      <c r="G20" s="328"/>
      <c r="H20" s="258"/>
    </row>
    <row r="21" spans="1:9" s="16" customFormat="1" ht="20.149999999999999" customHeight="1" x14ac:dyDescent="0.25">
      <c r="A21" s="257">
        <v>15</v>
      </c>
      <c r="B21" s="104"/>
      <c r="C21" s="68">
        <f t="shared" si="0"/>
        <v>0</v>
      </c>
      <c r="D21" s="144"/>
      <c r="E21" s="238"/>
      <c r="F21" s="328"/>
      <c r="G21" s="328"/>
      <c r="H21" s="258"/>
    </row>
    <row r="22" spans="1:9" s="16" customFormat="1" ht="20.149999999999999" customHeight="1" x14ac:dyDescent="0.25">
      <c r="A22" s="257">
        <v>16</v>
      </c>
      <c r="B22" s="104"/>
      <c r="C22" s="68">
        <f t="shared" si="0"/>
        <v>0</v>
      </c>
      <c r="D22" s="144"/>
      <c r="E22" s="238"/>
      <c r="F22" s="328"/>
      <c r="G22" s="328"/>
      <c r="H22" s="258"/>
    </row>
    <row r="23" spans="1:9" s="16" customFormat="1" ht="20.149999999999999" customHeight="1" x14ac:dyDescent="0.25">
      <c r="A23" s="257">
        <v>17</v>
      </c>
      <c r="B23" s="104"/>
      <c r="C23" s="68">
        <f t="shared" si="0"/>
        <v>0</v>
      </c>
      <c r="D23" s="144"/>
      <c r="E23" s="238"/>
      <c r="F23" s="328"/>
      <c r="G23" s="328"/>
      <c r="H23" s="258"/>
    </row>
    <row r="24" spans="1:9" s="16" customFormat="1" ht="20.149999999999999" customHeight="1" x14ac:dyDescent="0.25">
      <c r="A24" s="257">
        <v>18</v>
      </c>
      <c r="B24" s="104"/>
      <c r="C24" s="68">
        <f t="shared" si="0"/>
        <v>0</v>
      </c>
      <c r="D24" s="144"/>
      <c r="E24" s="238"/>
      <c r="F24" s="328"/>
      <c r="G24" s="328"/>
      <c r="H24" s="258"/>
    </row>
    <row r="25" spans="1:9" s="16" customFormat="1" ht="20.149999999999999" customHeight="1" x14ac:dyDescent="0.25">
      <c r="A25" s="257">
        <v>19</v>
      </c>
      <c r="B25" s="104"/>
      <c r="C25" s="68">
        <f t="shared" si="0"/>
        <v>0</v>
      </c>
      <c r="D25" s="144"/>
      <c r="E25" s="238"/>
      <c r="F25" s="328"/>
      <c r="G25" s="328"/>
      <c r="H25" s="258"/>
    </row>
    <row r="26" spans="1:9" s="16" customFormat="1" ht="20.149999999999999" customHeight="1" x14ac:dyDescent="0.25">
      <c r="A26" s="257">
        <v>20</v>
      </c>
      <c r="B26" s="104"/>
      <c r="C26" s="68">
        <f t="shared" si="0"/>
        <v>0</v>
      </c>
      <c r="D26" s="144"/>
      <c r="E26" s="238"/>
      <c r="F26" s="328"/>
      <c r="G26" s="328"/>
      <c r="H26" s="258"/>
    </row>
    <row r="27" spans="1:9" s="16" customFormat="1" ht="20.149999999999999" customHeight="1" x14ac:dyDescent="0.25">
      <c r="A27" s="257">
        <v>21</v>
      </c>
      <c r="B27" s="104"/>
      <c r="C27" s="68">
        <f t="shared" si="0"/>
        <v>0</v>
      </c>
      <c r="D27" s="144"/>
      <c r="E27" s="238"/>
      <c r="F27" s="328"/>
      <c r="G27" s="328"/>
      <c r="H27" s="258"/>
    </row>
    <row r="28" spans="1:9" s="16" customFormat="1" ht="20.149999999999999" customHeight="1" x14ac:dyDescent="0.25">
      <c r="A28" s="257">
        <v>22</v>
      </c>
      <c r="B28" s="104"/>
      <c r="C28" s="68">
        <f t="shared" si="0"/>
        <v>0</v>
      </c>
      <c r="D28" s="144"/>
      <c r="E28" s="238"/>
      <c r="F28" s="328"/>
      <c r="G28" s="328"/>
      <c r="H28" s="258"/>
    </row>
    <row r="29" spans="1:9" s="16" customFormat="1" ht="20.149999999999999" customHeight="1" x14ac:dyDescent="0.25">
      <c r="A29" s="257">
        <v>23</v>
      </c>
      <c r="B29" s="104"/>
      <c r="C29" s="68">
        <f t="shared" si="0"/>
        <v>0</v>
      </c>
      <c r="D29" s="144"/>
      <c r="E29" s="238"/>
      <c r="F29" s="328"/>
      <c r="G29" s="328"/>
      <c r="H29" s="258"/>
    </row>
    <row r="30" spans="1:9" s="16" customFormat="1" ht="20.149999999999999" customHeight="1" x14ac:dyDescent="0.25">
      <c r="A30" s="257">
        <v>24</v>
      </c>
      <c r="B30" s="104"/>
      <c r="C30" s="68">
        <f t="shared" si="0"/>
        <v>0</v>
      </c>
      <c r="D30" s="144"/>
      <c r="E30" s="238"/>
      <c r="F30" s="328"/>
      <c r="G30" s="328"/>
      <c r="H30" s="258"/>
    </row>
    <row r="31" spans="1:9" s="16" customFormat="1" ht="20.149999999999999" customHeight="1" x14ac:dyDescent="0.25">
      <c r="A31" s="257">
        <v>25</v>
      </c>
      <c r="B31" s="104"/>
      <c r="C31" s="68">
        <f t="shared" si="0"/>
        <v>0</v>
      </c>
      <c r="D31" s="144"/>
      <c r="E31" s="238"/>
      <c r="F31" s="328"/>
      <c r="G31" s="328"/>
      <c r="H31" s="258"/>
    </row>
    <row r="32" spans="1:9" s="16" customFormat="1" ht="20.149999999999999" customHeight="1" x14ac:dyDescent="0.25">
      <c r="A32" s="260">
        <v>26</v>
      </c>
      <c r="B32" s="329"/>
      <c r="C32" s="68">
        <f t="shared" si="0"/>
        <v>0</v>
      </c>
      <c r="D32" s="330"/>
      <c r="E32" s="238"/>
      <c r="F32" s="331"/>
      <c r="G32" s="331"/>
      <c r="H32" s="262"/>
      <c r="I32" s="376" t="s">
        <v>276</v>
      </c>
    </row>
    <row r="33" spans="1:8" s="16" customFormat="1" ht="30" customHeight="1" thickBot="1" x14ac:dyDescent="0.3">
      <c r="A33" s="29"/>
      <c r="B33" s="227" t="s">
        <v>277</v>
      </c>
      <c r="C33" s="53"/>
      <c r="D33" s="63">
        <f>SUM(D7:D32)</f>
        <v>0</v>
      </c>
      <c r="E33" s="60">
        <f>SUM(E7:E32)</f>
        <v>0</v>
      </c>
      <c r="F33" s="60">
        <f>SUM(F7:F32)</f>
        <v>0</v>
      </c>
      <c r="G33" s="60">
        <f>SUM(G7:G32)</f>
        <v>0</v>
      </c>
      <c r="H33" s="59">
        <f>SUM(H7:H32)</f>
        <v>0</v>
      </c>
    </row>
  </sheetData>
  <sheetProtection password="EAC6" sheet="1" objects="1" scenarios="1"/>
  <customSheetViews>
    <customSheetView guid="{43E61ED1-6D84-4C84-A41C-B12F632B2CE1}" scale="75" fitToPage="1">
      <pageMargins left="0" right="0" top="0" bottom="0" header="0" footer="0"/>
      <printOptions horizontalCentered="1"/>
      <pageSetup scale="71"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fitToPage="1" showRuler="0">
      <selection sqref="A1:H31"/>
      <pageMargins left="0" right="0" top="0" bottom="0" header="0" footer="0"/>
      <printOptions horizontalCentered="1"/>
      <pageSetup scale="71"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topLeftCell="A4">
      <selection activeCell="D33" sqref="D33"/>
      <pageMargins left="0" right="0" top="0" bottom="0" header="0" footer="0"/>
      <printOptions horizontalCentered="1"/>
      <pageSetup scale="67" orientation="landscape"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H3"/>
    <mergeCell ref="B4:F4"/>
  </mergeCells>
  <phoneticPr fontId="6" type="noConversion"/>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E7:H32" xr:uid="{00000000-0002-0000-0900-000000000000}">
      <formula1>-9999999999</formula1>
    </dataValidation>
    <dataValidation type="decimal" allowBlank="1" showInputMessage="1" showErrorMessage="1" errorTitle="Enter a number" error="Decimals allowed. " promptTitle="Enter a number" prompt="Decimals allowed." sqref="D7:D32" xr:uid="{00000000-0002-0000-0900-000001000000}">
      <formula1>0</formula1>
      <formula2>99999999</formula2>
    </dataValidation>
  </dataValidations>
  <hyperlinks>
    <hyperlink ref="I7" location="'C-Direct Care Expenses'!A1" display="Return to Direct Care Expenses Worksheet" xr:uid="{00000000-0004-0000-0900-000000000000}"/>
    <hyperlink ref="I32" location="'C-Direct Care Expenses'!A1" display="Return to Direct Care Expenses Worksheet" xr:uid="{00000000-0004-0000-0900-000001000000}"/>
  </hyperlinks>
  <printOptions horizontalCentered="1"/>
  <pageMargins left="0.25" right="0.25" top="1" bottom="0.75" header="0.5" footer="0.5"/>
  <pageSetup scale="66" orientation="landscape" r:id="rId4"/>
  <headerFooter scaleWithDoc="0" alignWithMargins="0">
    <oddHeader xml:space="preserve">&amp;C&amp;"Arial,Bold"&amp;14AFC Cost Report - FY2019
</oddHeader>
  </headerFooter>
  <ignoredErrors>
    <ignoredError sqref="D33:H33"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M20"/>
  <sheetViews>
    <sheetView zoomScaleNormal="100" workbookViewId="0">
      <selection activeCell="B19" sqref="B19"/>
    </sheetView>
  </sheetViews>
  <sheetFormatPr defaultColWidth="9.1796875" defaultRowHeight="12.5" x14ac:dyDescent="0.25"/>
  <cols>
    <col min="1" max="1" width="24.453125" customWidth="1"/>
    <col min="2" max="2" width="43.453125" customWidth="1"/>
    <col min="3" max="3" width="25.26953125" customWidth="1"/>
    <col min="4" max="4" width="26.54296875" customWidth="1"/>
    <col min="5" max="5" width="23.7265625" customWidth="1"/>
    <col min="12" max="12" width="19.1796875" customWidth="1"/>
  </cols>
  <sheetData>
    <row r="1" spans="1:13" s="16" customFormat="1" ht="30" customHeight="1" x14ac:dyDescent="0.25">
      <c r="A1" s="17" t="s">
        <v>278</v>
      </c>
    </row>
    <row r="2" spans="1:13" s="16" customFormat="1" ht="30" customHeight="1" x14ac:dyDescent="0.25">
      <c r="A2" s="252" t="s">
        <v>1</v>
      </c>
      <c r="B2" s="22" t="str">
        <f>'General Information'!B3</f>
        <v>You MUST select your provider name in the General Information tab, line item G1.</v>
      </c>
    </row>
    <row r="3" spans="1:13" ht="31.5" customHeight="1" x14ac:dyDescent="0.25">
      <c r="A3" s="503" t="str">
        <f>IF(AND('General Information'!$C$57:$C$58), CONCATENATE("Reporting Period: ", 'General Information'!$B$4), 'General Information'!$B$4)</f>
        <v>Enter your fiscal year dates in the General Information tab, line items G28 and G29.</v>
      </c>
      <c r="B3" s="503"/>
      <c r="C3" s="503"/>
      <c r="D3" s="503"/>
      <c r="E3" s="503"/>
    </row>
    <row r="4" spans="1:13" ht="24" customHeight="1" x14ac:dyDescent="0.25">
      <c r="A4" s="503" t="s">
        <v>279</v>
      </c>
      <c r="B4" s="503"/>
      <c r="C4" s="503"/>
      <c r="D4" s="503"/>
      <c r="E4" s="503"/>
    </row>
    <row r="5" spans="1:13" s="9" customFormat="1" ht="18.5" thickBot="1" x14ac:dyDescent="0.3">
      <c r="A5"/>
      <c r="B5" s="15"/>
      <c r="C5"/>
    </row>
    <row r="6" spans="1:13" s="16" customFormat="1" ht="30" customHeight="1" thickBot="1" x14ac:dyDescent="0.3">
      <c r="A6" s="69"/>
      <c r="B6" s="342"/>
      <c r="C6" s="443" t="s">
        <v>280</v>
      </c>
      <c r="D6" s="346" t="s">
        <v>281</v>
      </c>
      <c r="E6" s="347" t="s">
        <v>790</v>
      </c>
      <c r="F6" s="28"/>
      <c r="G6" s="28"/>
      <c r="H6" s="28"/>
      <c r="I6" s="28"/>
      <c r="J6" s="28"/>
      <c r="K6" s="28"/>
      <c r="L6" s="28"/>
      <c r="M6" s="28"/>
    </row>
    <row r="7" spans="1:13" ht="20.149999999999999" customHeight="1" thickTop="1" thickBot="1" x14ac:dyDescent="0.35">
      <c r="A7" s="50" t="s">
        <v>282</v>
      </c>
      <c r="B7" s="69" t="s">
        <v>283</v>
      </c>
      <c r="C7" s="343"/>
      <c r="D7" s="344"/>
      <c r="E7" s="345"/>
      <c r="F7" s="78" t="s">
        <v>284</v>
      </c>
      <c r="G7" s="137"/>
      <c r="H7" s="137"/>
      <c r="I7" s="137"/>
      <c r="J7" s="137"/>
      <c r="K7" s="137"/>
      <c r="L7" s="138"/>
      <c r="M7" s="69"/>
    </row>
    <row r="8" spans="1:13" ht="20.149999999999999" customHeight="1" x14ac:dyDescent="0.25">
      <c r="A8" s="50" t="s">
        <v>285</v>
      </c>
      <c r="B8" s="69" t="s">
        <v>286</v>
      </c>
      <c r="C8" s="239"/>
      <c r="D8" s="333"/>
      <c r="E8" s="334"/>
      <c r="F8" s="69"/>
      <c r="G8" s="69"/>
      <c r="H8" s="69"/>
      <c r="I8" s="69"/>
      <c r="J8" s="69"/>
      <c r="K8" s="69"/>
      <c r="L8" s="69"/>
      <c r="M8" s="69"/>
    </row>
    <row r="9" spans="1:13" ht="20.149999999999999" customHeight="1" x14ac:dyDescent="0.25">
      <c r="A9" s="50" t="s">
        <v>287</v>
      </c>
      <c r="B9" s="69" t="s">
        <v>288</v>
      </c>
      <c r="C9" s="239"/>
      <c r="D9" s="333"/>
      <c r="E9" s="334"/>
      <c r="F9" s="69"/>
      <c r="G9" s="69"/>
      <c r="H9" s="69"/>
      <c r="I9" s="69"/>
      <c r="J9" s="69"/>
      <c r="K9" s="69"/>
      <c r="L9" s="69"/>
      <c r="M9" s="69"/>
    </row>
    <row r="10" spans="1:13" ht="20.149999999999999" customHeight="1" x14ac:dyDescent="0.25">
      <c r="A10" s="50" t="s">
        <v>289</v>
      </c>
      <c r="B10" s="69" t="s">
        <v>290</v>
      </c>
      <c r="C10" s="335"/>
      <c r="D10" s="336"/>
      <c r="E10" s="337"/>
      <c r="F10" s="69"/>
      <c r="G10" s="69"/>
      <c r="H10" s="69"/>
      <c r="I10" s="69"/>
      <c r="J10" s="69"/>
      <c r="K10" s="69"/>
      <c r="L10" s="69"/>
      <c r="M10" s="69"/>
    </row>
    <row r="11" spans="1:13" s="16" customFormat="1" ht="20.149999999999999" customHeight="1" thickBot="1" x14ac:dyDescent="0.3">
      <c r="A11" s="50" t="s">
        <v>291</v>
      </c>
      <c r="B11" s="69" t="s">
        <v>292</v>
      </c>
      <c r="C11" s="240">
        <f>SUM(C7:C10)</f>
        <v>0</v>
      </c>
      <c r="D11" s="61">
        <f>SUM(D7:D10)</f>
        <v>0</v>
      </c>
      <c r="E11" s="62">
        <f>SUM(E7:E10)</f>
        <v>0</v>
      </c>
      <c r="F11" s="28"/>
      <c r="G11" s="28"/>
      <c r="H11" s="28"/>
      <c r="I11" s="28"/>
      <c r="J11" s="28"/>
      <c r="K11" s="28"/>
      <c r="L11" s="28"/>
      <c r="M11" s="28"/>
    </row>
    <row r="12" spans="1:13" x14ac:dyDescent="0.25">
      <c r="A12" s="50"/>
      <c r="B12" s="69"/>
      <c r="C12" s="69"/>
      <c r="D12" s="69"/>
      <c r="E12" s="69"/>
      <c r="F12" s="69"/>
      <c r="G12" s="69"/>
      <c r="H12" s="69"/>
      <c r="I12" s="69"/>
      <c r="J12" s="69"/>
      <c r="K12" s="69"/>
      <c r="L12" s="69"/>
      <c r="M12" s="69"/>
    </row>
    <row r="13" spans="1:13" x14ac:dyDescent="0.25">
      <c r="A13" s="50"/>
      <c r="B13" s="69"/>
      <c r="C13" s="69"/>
      <c r="D13" s="69"/>
      <c r="E13" s="69"/>
      <c r="F13" s="69"/>
      <c r="G13" s="69"/>
      <c r="H13" s="69"/>
      <c r="I13" s="69"/>
      <c r="J13" s="69"/>
      <c r="K13" s="69"/>
      <c r="L13" s="69"/>
      <c r="M13" s="69"/>
    </row>
    <row r="14" spans="1:13" ht="13" x14ac:dyDescent="0.3">
      <c r="A14" s="50"/>
      <c r="B14" s="515" t="s">
        <v>797</v>
      </c>
      <c r="C14" s="515"/>
      <c r="D14" s="515"/>
      <c r="E14" s="515"/>
      <c r="F14" s="69"/>
      <c r="G14" s="69"/>
      <c r="H14" s="69"/>
      <c r="I14" s="69"/>
      <c r="J14" s="69"/>
      <c r="K14" s="69"/>
      <c r="L14" s="69"/>
      <c r="M14" s="69"/>
    </row>
    <row r="15" spans="1:13" ht="13" thickBot="1" x14ac:dyDescent="0.3">
      <c r="A15" s="50"/>
      <c r="B15" s="69"/>
      <c r="C15" s="69"/>
      <c r="D15" s="69"/>
      <c r="E15" s="69"/>
      <c r="F15" s="69"/>
      <c r="G15" s="69"/>
      <c r="H15" s="69"/>
      <c r="I15" s="69"/>
      <c r="J15" s="69"/>
      <c r="K15" s="69"/>
      <c r="L15" s="69"/>
      <c r="M15" s="69"/>
    </row>
    <row r="16" spans="1:13" ht="13" x14ac:dyDescent="0.3">
      <c r="A16" s="50" t="s">
        <v>293</v>
      </c>
      <c r="B16" s="69" t="s">
        <v>294</v>
      </c>
      <c r="C16" s="338"/>
      <c r="D16" s="442"/>
      <c r="E16" s="1"/>
      <c r="F16" s="69"/>
      <c r="G16" s="69"/>
      <c r="H16" s="69"/>
      <c r="I16" s="69"/>
      <c r="J16" s="69"/>
      <c r="K16" s="69"/>
      <c r="L16" s="69"/>
      <c r="M16" s="69"/>
    </row>
    <row r="17" spans="1:13" ht="13.5" thickBot="1" x14ac:dyDescent="0.35">
      <c r="A17" s="50" t="s">
        <v>295</v>
      </c>
      <c r="B17" s="69" t="s">
        <v>296</v>
      </c>
      <c r="C17" s="339"/>
      <c r="D17" s="442"/>
      <c r="E17" s="1"/>
      <c r="F17" s="69"/>
      <c r="G17" s="69"/>
      <c r="H17" s="69"/>
      <c r="I17" s="69"/>
      <c r="J17" s="69"/>
      <c r="K17" s="69"/>
      <c r="L17" s="69"/>
      <c r="M17" s="69"/>
    </row>
    <row r="18" spans="1:13" ht="13" thickBot="1" x14ac:dyDescent="0.3">
      <c r="A18" s="50"/>
      <c r="B18" s="69"/>
      <c r="C18" s="340"/>
      <c r="D18" s="69"/>
      <c r="E18" s="69"/>
      <c r="F18" s="69"/>
      <c r="G18" s="69"/>
      <c r="H18" s="69"/>
      <c r="I18" s="69"/>
      <c r="J18" s="69"/>
      <c r="K18" s="69"/>
      <c r="L18" s="69"/>
      <c r="M18" s="69"/>
    </row>
    <row r="19" spans="1:13" ht="13" thickBot="1" x14ac:dyDescent="0.3">
      <c r="A19" s="50" t="s">
        <v>297</v>
      </c>
      <c r="B19" s="28" t="s">
        <v>798</v>
      </c>
      <c r="C19" s="341"/>
      <c r="D19" s="69"/>
      <c r="E19" s="69"/>
      <c r="F19" s="69"/>
      <c r="G19" s="69"/>
      <c r="H19" s="69"/>
      <c r="I19" s="69"/>
      <c r="J19" s="69"/>
      <c r="K19" s="69"/>
      <c r="L19" s="69"/>
      <c r="M19" s="69"/>
    </row>
    <row r="20" spans="1:13" x14ac:dyDescent="0.25">
      <c r="A20" s="69"/>
      <c r="B20" s="28"/>
      <c r="C20" s="340"/>
      <c r="D20" s="69"/>
      <c r="E20" s="69"/>
      <c r="F20" s="69"/>
      <c r="G20" s="69"/>
      <c r="H20" s="69"/>
      <c r="I20" s="69"/>
      <c r="J20" s="69"/>
      <c r="K20" s="69"/>
      <c r="L20" s="69"/>
      <c r="M20" s="69"/>
    </row>
  </sheetData>
  <sheetProtection algorithmName="SHA-512" hashValue="1ySgX9lP761K6MKAZzgymi8VFTAlLJnyBPH6+0C6eIMbmB3QKexj6sb+mLjvdT37+an2NqpPJFhv+Lt5eP/I8w==" saltValue="kwa2wO2NG4vQd5wuGZeZFA==" spinCount="100000" sheet="1" objects="1" scenarios="1"/>
  <customSheetViews>
    <customSheetView guid="{685A2E79-1796-44F8-B950-02A0300E5822}" fitToPage="1">
      <selection activeCell="C11" sqref="C11"/>
      <pageMargins left="0" right="0" top="0" bottom="0" header="0" footer="0"/>
      <printOptions horizontalCentered="1"/>
      <pageSetup scale="87" orientation="portrait" verticalDpi="4294967294" r:id="rId1"/>
      <headerFooter alignWithMargins="0">
        <oddHeader>&amp;C&amp;"Arial,Bold"&amp;14Adult Foster Care Cost Report</oddHeader>
        <oddFooter xml:space="preserve">&amp;LLast Run: &amp;D&amp;C&amp;P&amp;RAFC Cost Report Revised  6/1/2014
</oddFooter>
      </headerFooter>
    </customSheetView>
  </customSheetViews>
  <mergeCells count="3">
    <mergeCell ref="B14:E14"/>
    <mergeCell ref="A3:E3"/>
    <mergeCell ref="A4:E4"/>
  </mergeCells>
  <dataValidations count="4">
    <dataValidation type="whole" allowBlank="1" showInputMessage="1" showErrorMessage="1" errorTitle="Entry Restricted" error="Enter whole numbers. There are no fractional people or fractional units of service. " promptTitle="Entry Restricted" prompt="Enter whole numbers. There are no fractional people or fractional units of service. " sqref="D7:E10" xr:uid="{00000000-0002-0000-0A00-000000000000}">
      <formula1>0</formula1>
      <formula2>999999999</formula2>
    </dataValidation>
    <dataValidation type="whole" allowBlank="1" showInputMessage="1" showErrorMessage="1" errorTitle="Enter whole dollars" error="All dollar values must be in whole dollars. " promptTitle="Entry Restricted" prompt="All dollar values must be in whole dollars. " sqref="C7:C10" xr:uid="{00000000-0002-0000-0A00-000001000000}">
      <formula1>0</formula1>
      <formula2>99999999</formula2>
    </dataValidation>
    <dataValidation type="decimal" allowBlank="1" showInputMessage="1" showErrorMessage="1" errorTitle="Enter a number" error="You may enter decimals." promptTitle="Enter a number" prompt="You may enter decimals. " sqref="C16:C17" xr:uid="{00000000-0002-0000-0A00-000002000000}">
      <formula1>0</formula1>
      <formula2>999999</formula2>
    </dataValidation>
    <dataValidation type="whole" allowBlank="1" showInputMessage="1" showErrorMessage="1" errorTitle="Whole numbers only" error="Enter a whole number. " promptTitle="Whole numbers only" prompt="Enter a whole number" sqref="C19" xr:uid="{00000000-0002-0000-0A00-000003000000}">
      <formula1>0</formula1>
      <formula2>4444444</formula2>
    </dataValidation>
  </dataValidations>
  <printOptions horizontalCentered="1"/>
  <pageMargins left="0.25" right="0.25" top="1" bottom="0.75" header="0.5" footer="0.5"/>
  <pageSetup scale="70" orientation="landscape" r:id="rId2"/>
  <headerFooter alignWithMargins="0">
    <oddHeader xml:space="preserve">&amp;C&amp;"Arial,Bold"&amp;14AFC Cost Report - FY2019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J91"/>
  <sheetViews>
    <sheetView zoomScale="90" zoomScaleNormal="90" workbookViewId="0">
      <selection activeCell="E12" sqref="E12"/>
    </sheetView>
  </sheetViews>
  <sheetFormatPr defaultColWidth="9.1796875" defaultRowHeight="12.5" x14ac:dyDescent="0.25"/>
  <cols>
    <col min="1" max="1" width="37.26953125" customWidth="1"/>
    <col min="2" max="2" width="40.54296875" customWidth="1"/>
    <col min="3" max="3" width="46.54296875" customWidth="1"/>
    <col min="4" max="4" width="15.453125" customWidth="1"/>
    <col min="5" max="5" width="26" customWidth="1"/>
    <col min="6" max="6" width="2.81640625" customWidth="1"/>
    <col min="7" max="7" width="17.81640625" customWidth="1"/>
    <col min="8" max="8" width="33.1796875" customWidth="1"/>
  </cols>
  <sheetData>
    <row r="1" spans="1:7" ht="18" x14ac:dyDescent="0.25">
      <c r="A1" s="547" t="s">
        <v>298</v>
      </c>
      <c r="B1" s="547"/>
      <c r="C1" s="547"/>
      <c r="D1" s="547"/>
      <c r="E1" s="547"/>
    </row>
    <row r="2" spans="1:7" ht="18" x14ac:dyDescent="0.25">
      <c r="A2" s="547" t="s">
        <v>799</v>
      </c>
      <c r="B2" s="547"/>
      <c r="C2" s="547"/>
      <c r="D2" s="547"/>
      <c r="E2" s="547"/>
    </row>
    <row r="3" spans="1:7" ht="18.5" thickBot="1" x14ac:dyDescent="0.3">
      <c r="A3" s="252" t="s">
        <v>1</v>
      </c>
      <c r="B3" s="22" t="str">
        <f>'General Information'!B3</f>
        <v>You MUST select your provider name in the General Information tab, line item G1.</v>
      </c>
    </row>
    <row r="4" spans="1:7" ht="53.15" customHeight="1" thickTop="1" x14ac:dyDescent="0.25">
      <c r="A4" s="18"/>
      <c r="B4" s="548" t="s">
        <v>791</v>
      </c>
      <c r="C4" s="549"/>
    </row>
    <row r="5" spans="1:7" ht="16" thickBot="1" x14ac:dyDescent="0.3">
      <c r="B5" s="550" t="s">
        <v>299</v>
      </c>
      <c r="C5" s="551"/>
    </row>
    <row r="6" spans="1:7" ht="16" thickTop="1" x14ac:dyDescent="0.25">
      <c r="B6" s="70"/>
      <c r="C6" s="70"/>
    </row>
    <row r="7" spans="1:7" ht="31.5" customHeight="1" x14ac:dyDescent="0.25">
      <c r="B7" s="503" t="str">
        <f>IF(AND('General Information'!$C$57:$C$58), CONCATENATE("Reporting Period: ", 'General Information'!$B$4), 'General Information'!$B$4)</f>
        <v>Enter your fiscal year dates in the General Information tab, line items G28 and G29.</v>
      </c>
      <c r="C7" s="503"/>
      <c r="D7" s="55"/>
      <c r="E7" s="55"/>
      <c r="F7" s="55"/>
      <c r="G7" s="55"/>
    </row>
    <row r="8" spans="1:7" ht="16" thickBot="1" x14ac:dyDescent="0.3">
      <c r="A8" s="99"/>
      <c r="B8" s="385"/>
      <c r="C8" s="385"/>
      <c r="D8" s="385"/>
      <c r="E8" s="385"/>
      <c r="F8" s="385"/>
      <c r="G8" s="385"/>
    </row>
    <row r="9" spans="1:7" ht="15.5" x14ac:dyDescent="0.3">
      <c r="A9" s="99"/>
      <c r="B9" s="389" t="s">
        <v>14</v>
      </c>
      <c r="C9" s="380" t="str">
        <f>'General Information'!C18</f>
        <v>Select your provider name.</v>
      </c>
      <c r="D9" s="385"/>
      <c r="E9" s="385"/>
      <c r="F9" s="385"/>
      <c r="G9" s="385"/>
    </row>
    <row r="10" spans="1:7" ht="42" x14ac:dyDescent="0.3">
      <c r="A10" s="99"/>
      <c r="B10" s="390" t="s">
        <v>300</v>
      </c>
      <c r="C10" s="381" t="str">
        <f>IF('General Information'!C60,'General Information'!C61,'General Information'!B63)</f>
        <v>You MUST enter your MassHealth ID and suffix(es) in the General Information tab, line items G2-3.</v>
      </c>
      <c r="D10" s="385"/>
      <c r="E10" s="385"/>
      <c r="F10" s="385"/>
      <c r="G10" s="385"/>
    </row>
    <row r="11" spans="1:7" ht="32.25" customHeight="1" x14ac:dyDescent="0.3">
      <c r="A11" s="99"/>
      <c r="B11" s="390" t="s">
        <v>75</v>
      </c>
      <c r="C11" s="382" t="str">
        <f>IF(AND('General Information'!C57:C58), 'General Information'!C48, "Enter your FY dates in the General Info. tab")</f>
        <v>Enter your FY dates in the General Info. tab</v>
      </c>
      <c r="D11" s="385"/>
      <c r="E11" s="385"/>
      <c r="F11" s="385"/>
      <c r="G11" s="385"/>
    </row>
    <row r="12" spans="1:7" ht="33" customHeight="1" thickBot="1" x14ac:dyDescent="0.35">
      <c r="A12" s="99"/>
      <c r="B12" s="391" t="s">
        <v>77</v>
      </c>
      <c r="C12" s="383" t="str">
        <f>IF(AND('General Information'!C57:C58), 'General Information'!C49, "Enter your FY dates in the General Info. tab")</f>
        <v>Enter your FY dates in the General Info. tab</v>
      </c>
      <c r="D12" s="385"/>
      <c r="E12" s="385"/>
      <c r="F12" s="385"/>
      <c r="G12" s="385"/>
    </row>
    <row r="13" spans="1:7" ht="16" thickBot="1" x14ac:dyDescent="0.3">
      <c r="A13" s="99"/>
      <c r="B13" s="385"/>
      <c r="C13" s="385"/>
      <c r="D13" s="385"/>
      <c r="E13" s="385"/>
      <c r="F13" s="385"/>
      <c r="G13" s="385"/>
    </row>
    <row r="14" spans="1:7" ht="18" x14ac:dyDescent="0.25">
      <c r="A14" s="99"/>
      <c r="B14" s="541" t="s">
        <v>301</v>
      </c>
      <c r="C14" s="543"/>
      <c r="D14" s="385"/>
      <c r="E14" s="385"/>
      <c r="F14" s="385"/>
      <c r="G14" s="385"/>
    </row>
    <row r="15" spans="1:7" ht="16" thickBot="1" x14ac:dyDescent="0.35">
      <c r="A15" s="99"/>
      <c r="B15" s="392" t="s">
        <v>302</v>
      </c>
      <c r="C15" s="350" t="s">
        <v>303</v>
      </c>
      <c r="D15" s="385"/>
      <c r="E15" s="385"/>
      <c r="F15" s="385"/>
      <c r="G15" s="385"/>
    </row>
    <row r="16" spans="1:7" ht="15.5" x14ac:dyDescent="0.3">
      <c r="A16" s="99" t="s">
        <v>94</v>
      </c>
      <c r="B16" s="393" t="s">
        <v>95</v>
      </c>
      <c r="C16" s="75">
        <f>'A-Revenue'!C10</f>
        <v>0</v>
      </c>
      <c r="D16" s="385"/>
      <c r="E16" s="385"/>
      <c r="F16" s="385"/>
      <c r="G16" s="385"/>
    </row>
    <row r="17" spans="1:10" ht="15.5" x14ac:dyDescent="0.3">
      <c r="A17" s="99" t="s">
        <v>100</v>
      </c>
      <c r="B17" s="392" t="s">
        <v>101</v>
      </c>
      <c r="C17" s="76">
        <f>'A-Revenue'!C13</f>
        <v>0</v>
      </c>
      <c r="D17" s="385"/>
      <c r="E17" s="385"/>
      <c r="F17" s="385"/>
      <c r="G17" s="385"/>
    </row>
    <row r="18" spans="1:10" ht="15.5" x14ac:dyDescent="0.3">
      <c r="A18" s="99" t="s">
        <v>126</v>
      </c>
      <c r="B18" s="392" t="s">
        <v>127</v>
      </c>
      <c r="C18" s="76">
        <f>'A-Revenue'!C26</f>
        <v>0</v>
      </c>
      <c r="D18" s="385"/>
      <c r="E18" s="385"/>
      <c r="F18" s="385"/>
      <c r="G18" s="385"/>
    </row>
    <row r="19" spans="1:10" ht="15.5" x14ac:dyDescent="0.3">
      <c r="A19" s="99" t="s">
        <v>128</v>
      </c>
      <c r="B19" s="392" t="s">
        <v>129</v>
      </c>
      <c r="C19" s="76">
        <f>'A-Revenue'!C27</f>
        <v>0</v>
      </c>
      <c r="D19" s="385"/>
      <c r="E19" s="385"/>
      <c r="F19" s="385"/>
      <c r="G19" s="385"/>
    </row>
    <row r="20" spans="1:10" ht="16" thickBot="1" x14ac:dyDescent="0.35">
      <c r="A20" s="99" t="s">
        <v>131</v>
      </c>
      <c r="B20" s="394" t="s">
        <v>304</v>
      </c>
      <c r="C20" s="77">
        <f>'A-Revenue'!C29</f>
        <v>0</v>
      </c>
      <c r="D20" s="385"/>
      <c r="E20" s="385"/>
      <c r="F20" s="385"/>
      <c r="G20" s="385"/>
    </row>
    <row r="21" spans="1:10" ht="6.75" customHeight="1" thickBot="1" x14ac:dyDescent="0.35">
      <c r="A21" s="99"/>
      <c r="B21" s="392"/>
      <c r="C21" s="206"/>
      <c r="D21" s="385"/>
      <c r="E21" s="385"/>
      <c r="F21" s="385"/>
      <c r="G21" s="385"/>
    </row>
    <row r="22" spans="1:10" ht="16" thickBot="1" x14ac:dyDescent="0.35">
      <c r="A22" s="99" t="s">
        <v>133</v>
      </c>
      <c r="B22" s="395" t="s">
        <v>305</v>
      </c>
      <c r="C22" s="95">
        <f>'A-Revenue'!C30</f>
        <v>0</v>
      </c>
    </row>
    <row r="23" spans="1:10" ht="16" thickBot="1" x14ac:dyDescent="0.3">
      <c r="A23" s="100"/>
      <c r="D23" s="69"/>
      <c r="E23" s="69"/>
      <c r="F23" s="69"/>
      <c r="G23" s="69"/>
      <c r="H23" s="69"/>
      <c r="I23" s="69"/>
      <c r="J23" s="69"/>
    </row>
    <row r="24" spans="1:10" ht="18" x14ac:dyDescent="0.35">
      <c r="A24" s="74"/>
      <c r="B24" s="541" t="s">
        <v>141</v>
      </c>
      <c r="C24" s="542"/>
      <c r="D24" s="542"/>
      <c r="E24" s="543"/>
      <c r="F24" s="69"/>
    </row>
    <row r="25" spans="1:10" ht="16" thickBot="1" x14ac:dyDescent="0.4">
      <c r="A25" s="74"/>
      <c r="B25" s="392" t="s">
        <v>302</v>
      </c>
      <c r="C25" s="396" t="s">
        <v>306</v>
      </c>
      <c r="D25" s="396" t="s">
        <v>307</v>
      </c>
      <c r="E25" s="397" t="s">
        <v>308</v>
      </c>
      <c r="F25" s="69"/>
    </row>
    <row r="26" spans="1:10" ht="16" thickBot="1" x14ac:dyDescent="0.4">
      <c r="A26" s="74" t="s">
        <v>172</v>
      </c>
      <c r="B26" s="393" t="s">
        <v>309</v>
      </c>
      <c r="C26" s="75">
        <f>'B-Administrative Expenses'!E19</f>
        <v>0</v>
      </c>
      <c r="D26" s="235">
        <f>'B-Administrative Expenses'!D19</f>
        <v>0</v>
      </c>
      <c r="E26" s="179">
        <f>IFERROR(C26/D26, 0)</f>
        <v>0</v>
      </c>
      <c r="F26" s="69"/>
    </row>
    <row r="27" spans="1:10" ht="15.5" x14ac:dyDescent="0.35">
      <c r="A27" s="74" t="s">
        <v>172</v>
      </c>
      <c r="B27" s="392" t="s">
        <v>310</v>
      </c>
      <c r="C27" s="76">
        <f>'B-Administrative Expenses'!F19</f>
        <v>0</v>
      </c>
      <c r="D27" s="206"/>
      <c r="E27" s="349"/>
      <c r="F27" s="69"/>
    </row>
    <row r="28" spans="1:10" ht="15.5" x14ac:dyDescent="0.35">
      <c r="A28" s="74" t="s">
        <v>172</v>
      </c>
      <c r="B28" s="392" t="s">
        <v>311</v>
      </c>
      <c r="C28" s="76">
        <f>'B-Administrative Expenses'!G19</f>
        <v>0</v>
      </c>
      <c r="D28" s="206"/>
      <c r="E28" s="349"/>
      <c r="F28" s="69"/>
    </row>
    <row r="29" spans="1:10" ht="15.5" x14ac:dyDescent="0.35">
      <c r="A29" s="74" t="s">
        <v>172</v>
      </c>
      <c r="B29" s="392" t="s">
        <v>312</v>
      </c>
      <c r="C29" s="76">
        <f>'B-Administrative Expenses'!H19</f>
        <v>0</v>
      </c>
      <c r="D29" s="206"/>
      <c r="E29" s="349"/>
      <c r="F29" s="69"/>
      <c r="G29" s="69"/>
    </row>
    <row r="30" spans="1:10" ht="16" thickBot="1" x14ac:dyDescent="0.4">
      <c r="A30" s="74" t="s">
        <v>313</v>
      </c>
      <c r="B30" s="394" t="s">
        <v>314</v>
      </c>
      <c r="C30" s="77">
        <f>SUM('B-Administrative Expenses'!C23:C38,'B-Administrative Expenses'!C40:C41)</f>
        <v>0</v>
      </c>
      <c r="D30" s="206"/>
      <c r="E30" s="349"/>
      <c r="F30" s="69"/>
      <c r="G30" s="69"/>
    </row>
    <row r="31" spans="1:10" ht="7.5" customHeight="1" thickBot="1" x14ac:dyDescent="0.4">
      <c r="A31" s="74"/>
      <c r="B31" s="398"/>
      <c r="C31" s="206"/>
      <c r="D31" s="206"/>
      <c r="E31" s="349"/>
      <c r="F31" s="69"/>
      <c r="G31" s="69"/>
    </row>
    <row r="32" spans="1:10" ht="16" thickBot="1" x14ac:dyDescent="0.4">
      <c r="A32" s="74" t="s">
        <v>212</v>
      </c>
      <c r="B32" s="395" t="s">
        <v>213</v>
      </c>
      <c r="C32" s="94">
        <f>'B-Administrative Expenses'!C42</f>
        <v>0</v>
      </c>
      <c r="D32" s="206"/>
      <c r="E32" s="349"/>
      <c r="F32" s="69"/>
      <c r="G32" s="69"/>
    </row>
    <row r="33" spans="1:7" ht="7.5" customHeight="1" thickBot="1" x14ac:dyDescent="0.4">
      <c r="A33" s="74"/>
      <c r="B33" s="392"/>
      <c r="C33" s="348"/>
      <c r="D33" s="206"/>
      <c r="E33" s="349"/>
      <c r="F33" s="69"/>
      <c r="G33" s="69"/>
    </row>
    <row r="34" spans="1:7" ht="16" thickBot="1" x14ac:dyDescent="0.4">
      <c r="A34" s="74" t="s">
        <v>215</v>
      </c>
      <c r="B34" s="395" t="s">
        <v>315</v>
      </c>
      <c r="C34" s="79">
        <f>'B-Administrative Expenses'!C45</f>
        <v>0</v>
      </c>
      <c r="D34" s="206"/>
      <c r="E34" s="349"/>
      <c r="F34" s="69"/>
      <c r="G34" s="69"/>
    </row>
    <row r="35" spans="1:7" ht="16" thickBot="1" x14ac:dyDescent="0.4">
      <c r="A35" s="74"/>
      <c r="B35" s="398"/>
      <c r="C35" s="206"/>
      <c r="D35" s="206"/>
      <c r="E35" s="349"/>
      <c r="F35" s="69"/>
      <c r="G35" s="69"/>
    </row>
    <row r="36" spans="1:7" ht="18" x14ac:dyDescent="0.35">
      <c r="A36" s="71"/>
      <c r="B36" s="541" t="s">
        <v>240</v>
      </c>
      <c r="C36" s="542"/>
      <c r="D36" s="542"/>
      <c r="E36" s="543"/>
      <c r="F36" s="69"/>
      <c r="G36" s="69"/>
    </row>
    <row r="37" spans="1:7" ht="16" thickBot="1" x14ac:dyDescent="0.4">
      <c r="A37" s="71"/>
      <c r="B37" s="392" t="s">
        <v>302</v>
      </c>
      <c r="C37" s="399" t="s">
        <v>306</v>
      </c>
      <c r="D37" s="400" t="s">
        <v>307</v>
      </c>
      <c r="E37" s="350" t="s">
        <v>308</v>
      </c>
      <c r="F37" s="69"/>
      <c r="G37" s="69"/>
    </row>
    <row r="38" spans="1:7" ht="16" thickBot="1" x14ac:dyDescent="0.4">
      <c r="A38" s="74" t="s">
        <v>264</v>
      </c>
      <c r="B38" s="393" t="s">
        <v>316</v>
      </c>
      <c r="C38" s="75">
        <f>'C-Direct Care Expenses'!E18</f>
        <v>0</v>
      </c>
      <c r="D38" s="235">
        <f>'C-Direct Care Expenses'!D18</f>
        <v>0</v>
      </c>
      <c r="E38" s="178">
        <f>IFERROR(C38/D38, 0)</f>
        <v>0</v>
      </c>
      <c r="F38" s="69"/>
      <c r="G38" s="69"/>
    </row>
    <row r="39" spans="1:7" ht="15.5" x14ac:dyDescent="0.35">
      <c r="A39" s="74" t="s">
        <v>264</v>
      </c>
      <c r="B39" s="392" t="s">
        <v>317</v>
      </c>
      <c r="C39" s="76">
        <f>'C-Direct Care Expenses'!F18</f>
        <v>0</v>
      </c>
      <c r="D39" s="206"/>
      <c r="E39" s="349"/>
      <c r="F39" s="69"/>
      <c r="G39" s="69"/>
    </row>
    <row r="40" spans="1:7" ht="15.5" x14ac:dyDescent="0.35">
      <c r="A40" s="74" t="s">
        <v>264</v>
      </c>
      <c r="B40" s="392" t="s">
        <v>318</v>
      </c>
      <c r="C40" s="76">
        <f>'C-Direct Care Expenses'!G18</f>
        <v>0</v>
      </c>
      <c r="D40" s="206"/>
      <c r="E40" s="349"/>
      <c r="F40" s="69"/>
      <c r="G40" s="69"/>
    </row>
    <row r="41" spans="1:7" ht="15.5" x14ac:dyDescent="0.35">
      <c r="A41" s="74" t="s">
        <v>264</v>
      </c>
      <c r="B41" s="392" t="s">
        <v>319</v>
      </c>
      <c r="C41" s="76">
        <f>'C-Direct Care Expenses'!H18</f>
        <v>0</v>
      </c>
      <c r="D41" s="206"/>
      <c r="E41" s="350"/>
      <c r="F41" s="69"/>
      <c r="G41" s="69"/>
    </row>
    <row r="42" spans="1:7" ht="16" thickBot="1" x14ac:dyDescent="0.4">
      <c r="A42" s="74" t="s">
        <v>320</v>
      </c>
      <c r="B42" s="394" t="s">
        <v>321</v>
      </c>
      <c r="C42" s="77">
        <f>SUM('C-Direct Care Expenses'!C20:C21)</f>
        <v>0</v>
      </c>
      <c r="D42" s="206"/>
      <c r="E42" s="350"/>
      <c r="F42" s="69"/>
      <c r="G42" s="69"/>
    </row>
    <row r="43" spans="1:7" ht="6.75" customHeight="1" thickBot="1" x14ac:dyDescent="0.4">
      <c r="A43" s="74"/>
      <c r="B43" s="392"/>
      <c r="C43" s="206"/>
      <c r="D43" s="206"/>
      <c r="E43" s="349"/>
      <c r="F43" s="69"/>
      <c r="G43" s="69"/>
    </row>
    <row r="44" spans="1:7" ht="16" thickBot="1" x14ac:dyDescent="0.4">
      <c r="A44" s="74" t="s">
        <v>270</v>
      </c>
      <c r="B44" s="395" t="s">
        <v>271</v>
      </c>
      <c r="C44" s="79">
        <f>'C-Direct Care Expenses'!C23</f>
        <v>0</v>
      </c>
      <c r="D44" s="206"/>
      <c r="E44" s="349"/>
      <c r="F44" s="69"/>
      <c r="G44" s="69"/>
    </row>
    <row r="45" spans="1:7" ht="15.5" x14ac:dyDescent="0.35">
      <c r="A45" s="74"/>
      <c r="B45" s="72"/>
      <c r="C45" s="69"/>
      <c r="D45" s="69"/>
      <c r="E45" s="73"/>
      <c r="F45" s="69"/>
      <c r="G45" s="69"/>
    </row>
    <row r="46" spans="1:7" ht="18" x14ac:dyDescent="0.35">
      <c r="A46" s="74"/>
      <c r="B46" s="544" t="s">
        <v>278</v>
      </c>
      <c r="C46" s="545"/>
      <c r="D46" s="545"/>
      <c r="E46" s="546"/>
      <c r="F46" s="69"/>
      <c r="G46" s="69"/>
    </row>
    <row r="47" spans="1:7" ht="16" thickBot="1" x14ac:dyDescent="0.4">
      <c r="A47" s="74"/>
      <c r="B47" s="401" t="s">
        <v>322</v>
      </c>
      <c r="C47" s="396" t="s">
        <v>280</v>
      </c>
      <c r="D47" s="396" t="s">
        <v>323</v>
      </c>
      <c r="E47" s="397" t="s">
        <v>324</v>
      </c>
      <c r="F47" s="69"/>
      <c r="G47" s="69"/>
    </row>
    <row r="48" spans="1:7" ht="15.5" x14ac:dyDescent="0.35">
      <c r="A48" s="74" t="s">
        <v>282</v>
      </c>
      <c r="B48" s="393" t="s">
        <v>283</v>
      </c>
      <c r="C48" s="80">
        <f>'CA-Caregiver Stipends'!C7</f>
        <v>0</v>
      </c>
      <c r="D48" s="81">
        <f>'CA-Caregiver Stipends'!D7</f>
        <v>0</v>
      </c>
      <c r="E48" s="82">
        <f>'CA-Caregiver Stipends'!E7</f>
        <v>0</v>
      </c>
      <c r="F48" s="69"/>
      <c r="G48" s="69"/>
    </row>
    <row r="49" spans="1:10" ht="15.5" x14ac:dyDescent="0.35">
      <c r="A49" s="74" t="s">
        <v>285</v>
      </c>
      <c r="B49" s="392" t="s">
        <v>286</v>
      </c>
      <c r="C49" s="83">
        <f>'CA-Caregiver Stipends'!C8</f>
        <v>0</v>
      </c>
      <c r="D49" s="84">
        <f>'CA-Caregiver Stipends'!D8</f>
        <v>0</v>
      </c>
      <c r="E49" s="85">
        <f>'CA-Caregiver Stipends'!E8</f>
        <v>0</v>
      </c>
      <c r="F49" s="69"/>
      <c r="G49" s="69"/>
    </row>
    <row r="50" spans="1:10" ht="15.5" x14ac:dyDescent="0.35">
      <c r="A50" s="74" t="s">
        <v>287</v>
      </c>
      <c r="B50" s="392" t="s">
        <v>288</v>
      </c>
      <c r="C50" s="83">
        <f>'CA-Caregiver Stipends'!C9</f>
        <v>0</v>
      </c>
      <c r="D50" s="84">
        <f>'CA-Caregiver Stipends'!D9</f>
        <v>0</v>
      </c>
      <c r="E50" s="85">
        <f>'CA-Caregiver Stipends'!E9</f>
        <v>0</v>
      </c>
      <c r="F50" s="69"/>
      <c r="G50" s="69"/>
    </row>
    <row r="51" spans="1:10" ht="16" thickBot="1" x14ac:dyDescent="0.4">
      <c r="A51" s="74" t="s">
        <v>289</v>
      </c>
      <c r="B51" s="394" t="s">
        <v>290</v>
      </c>
      <c r="C51" s="86">
        <f>'CA-Caregiver Stipends'!C10</f>
        <v>0</v>
      </c>
      <c r="D51" s="87">
        <f>'CA-Caregiver Stipends'!D10</f>
        <v>0</v>
      </c>
      <c r="E51" s="88">
        <f>'CA-Caregiver Stipends'!E10</f>
        <v>0</v>
      </c>
      <c r="F51" s="69"/>
      <c r="G51" s="69"/>
    </row>
    <row r="52" spans="1:10" ht="7.5" customHeight="1" thickBot="1" x14ac:dyDescent="0.4">
      <c r="A52" s="74"/>
      <c r="B52" s="392"/>
      <c r="C52" s="351"/>
      <c r="D52" s="206"/>
      <c r="E52" s="349"/>
      <c r="F52" s="69"/>
      <c r="G52" s="69"/>
    </row>
    <row r="53" spans="1:10" ht="16" thickBot="1" x14ac:dyDescent="0.4">
      <c r="A53" s="74" t="s">
        <v>291</v>
      </c>
      <c r="B53" s="395" t="s">
        <v>325</v>
      </c>
      <c r="C53" s="94">
        <f>'CA-Caregiver Stipends'!C11</f>
        <v>0</v>
      </c>
      <c r="D53" s="89">
        <f>'CA-Caregiver Stipends'!D11</f>
        <v>0</v>
      </c>
      <c r="E53" s="90">
        <f>'CA-Caregiver Stipends'!E11</f>
        <v>0</v>
      </c>
      <c r="F53" s="69"/>
      <c r="G53" s="69"/>
    </row>
    <row r="54" spans="1:10" ht="16" thickBot="1" x14ac:dyDescent="0.4">
      <c r="A54" s="74"/>
      <c r="B54" s="91"/>
      <c r="C54" s="92"/>
      <c r="D54" s="92"/>
      <c r="E54" s="93"/>
      <c r="F54" s="69"/>
      <c r="G54" s="69"/>
    </row>
    <row r="55" spans="1:10" ht="18" x14ac:dyDescent="0.35">
      <c r="A55" s="74"/>
      <c r="B55" s="541" t="s">
        <v>169</v>
      </c>
      <c r="C55" s="542"/>
      <c r="D55" s="542"/>
      <c r="E55" s="543"/>
      <c r="F55" s="69"/>
      <c r="G55" s="69"/>
      <c r="H55" s="69"/>
      <c r="I55" s="69"/>
      <c r="J55" s="69"/>
    </row>
    <row r="56" spans="1:10" ht="16" thickBot="1" x14ac:dyDescent="0.4">
      <c r="A56" s="74"/>
      <c r="B56" s="392" t="s">
        <v>302</v>
      </c>
      <c r="C56" s="396" t="s">
        <v>306</v>
      </c>
      <c r="D56" s="402"/>
      <c r="E56" s="403"/>
      <c r="F56" s="69"/>
      <c r="G56" s="69"/>
      <c r="H56" s="69"/>
      <c r="I56" s="69"/>
      <c r="J56" s="69"/>
    </row>
    <row r="57" spans="1:10" ht="16" thickBot="1" x14ac:dyDescent="0.4">
      <c r="A57" s="74"/>
      <c r="B57" s="395" t="s">
        <v>169</v>
      </c>
      <c r="C57" s="95">
        <f>C32+C34+C44+C53</f>
        <v>0</v>
      </c>
      <c r="D57" s="404"/>
      <c r="E57" s="405"/>
      <c r="F57" s="69"/>
      <c r="G57" s="69"/>
      <c r="H57" s="69"/>
      <c r="I57" s="69"/>
      <c r="J57" s="69"/>
    </row>
    <row r="58" spans="1:10" ht="13.5" thickBot="1" x14ac:dyDescent="0.35">
      <c r="A58" s="50"/>
      <c r="B58" s="1"/>
      <c r="C58" s="69"/>
      <c r="D58" s="69"/>
      <c r="E58" s="69"/>
      <c r="F58" s="69"/>
      <c r="G58" s="69"/>
      <c r="H58" s="69"/>
      <c r="I58" s="69"/>
      <c r="J58" s="69"/>
    </row>
    <row r="59" spans="1:10" ht="18" x14ac:dyDescent="0.25">
      <c r="B59" s="541" t="s">
        <v>326</v>
      </c>
      <c r="C59" s="542"/>
      <c r="D59" s="542"/>
      <c r="E59" s="543"/>
    </row>
    <row r="60" spans="1:10" ht="14.5" thickBot="1" x14ac:dyDescent="0.35">
      <c r="B60" s="398"/>
      <c r="C60" s="206"/>
      <c r="D60" s="206"/>
      <c r="E60" s="349"/>
    </row>
    <row r="61" spans="1:10" ht="57.65" customHeight="1" thickBot="1" x14ac:dyDescent="0.35">
      <c r="A61" s="105" t="s">
        <v>765</v>
      </c>
      <c r="B61" s="395" t="s">
        <v>327</v>
      </c>
      <c r="C61" s="179">
        <f>C22-C57</f>
        <v>0</v>
      </c>
      <c r="D61" s="206"/>
      <c r="E61" s="349"/>
    </row>
    <row r="62" spans="1:10" ht="11.25" customHeight="1" thickBot="1" x14ac:dyDescent="0.35">
      <c r="A62" s="69"/>
      <c r="B62" s="398"/>
      <c r="C62" s="206"/>
      <c r="D62" s="206"/>
      <c r="E62" s="349"/>
    </row>
    <row r="63" spans="1:10" ht="47.15" customHeight="1" thickBot="1" x14ac:dyDescent="0.35">
      <c r="A63" s="105" t="s">
        <v>764</v>
      </c>
      <c r="B63" s="395" t="s">
        <v>326</v>
      </c>
      <c r="C63" s="379">
        <f>IFERROR(C61/C22, 0)</f>
        <v>0</v>
      </c>
      <c r="D63" s="404"/>
      <c r="E63" s="405"/>
    </row>
    <row r="64" spans="1:10" ht="25.5" customHeight="1" thickBot="1" x14ac:dyDescent="0.35">
      <c r="A64" s="105"/>
    </row>
    <row r="65" spans="1:5" ht="18" x14ac:dyDescent="0.25">
      <c r="B65" s="541" t="s">
        <v>762</v>
      </c>
      <c r="C65" s="542"/>
      <c r="D65" s="542"/>
      <c r="E65" s="543"/>
    </row>
    <row r="66" spans="1:5" ht="14.5" thickBot="1" x14ac:dyDescent="0.35">
      <c r="B66" s="398"/>
      <c r="C66" s="206"/>
      <c r="D66" s="206"/>
      <c r="E66" s="349"/>
    </row>
    <row r="67" spans="1:5" ht="26.5" customHeight="1" x14ac:dyDescent="0.3">
      <c r="A67" s="516" t="s">
        <v>787</v>
      </c>
      <c r="B67" s="520" t="s">
        <v>788</v>
      </c>
      <c r="C67" s="521"/>
      <c r="D67" s="438"/>
      <c r="E67" s="434"/>
    </row>
    <row r="68" spans="1:5" ht="29.5" customHeight="1" thickBot="1" x14ac:dyDescent="0.35">
      <c r="A68" s="516"/>
      <c r="B68" s="522" t="s">
        <v>757</v>
      </c>
      <c r="C68" s="523"/>
      <c r="D68" s="440"/>
      <c r="E68" s="434"/>
    </row>
    <row r="69" spans="1:5" ht="22" customHeight="1" thickBot="1" x14ac:dyDescent="0.35">
      <c r="B69" s="522" t="s">
        <v>755</v>
      </c>
      <c r="C69" s="523"/>
      <c r="D69" s="426">
        <f>D67-D68</f>
        <v>0</v>
      </c>
      <c r="E69" s="434"/>
    </row>
    <row r="70" spans="1:5" ht="13" thickBot="1" x14ac:dyDescent="0.3">
      <c r="B70" s="435"/>
      <c r="E70" s="434"/>
    </row>
    <row r="71" spans="1:5" ht="29.5" customHeight="1" x14ac:dyDescent="0.3">
      <c r="A71" s="517" t="s">
        <v>758</v>
      </c>
      <c r="B71" s="524" t="s">
        <v>789</v>
      </c>
      <c r="C71" s="525"/>
      <c r="D71" s="430">
        <f>C22-D67</f>
        <v>0</v>
      </c>
      <c r="E71" s="434"/>
    </row>
    <row r="72" spans="1:5" ht="29.15" customHeight="1" x14ac:dyDescent="0.3">
      <c r="A72" s="517"/>
      <c r="B72" s="534" t="s">
        <v>759</v>
      </c>
      <c r="C72" s="535"/>
      <c r="D72" s="437">
        <f>C57-D68</f>
        <v>0</v>
      </c>
      <c r="E72" s="434"/>
    </row>
    <row r="73" spans="1:5" ht="25" customHeight="1" thickBot="1" x14ac:dyDescent="0.35">
      <c r="A73" s="517"/>
      <c r="B73" s="522" t="s">
        <v>763</v>
      </c>
      <c r="C73" s="536"/>
      <c r="D73" s="429">
        <f>C61-D69</f>
        <v>0</v>
      </c>
      <c r="E73" s="434"/>
    </row>
    <row r="74" spans="1:5" ht="14.5" thickBot="1" x14ac:dyDescent="0.35">
      <c r="A74" s="400"/>
      <c r="B74" s="537" t="s">
        <v>766</v>
      </c>
      <c r="C74" s="538"/>
      <c r="D74" s="427" t="s">
        <v>754</v>
      </c>
      <c r="E74" s="434"/>
    </row>
    <row r="75" spans="1:5" ht="51" customHeight="1" x14ac:dyDescent="0.3">
      <c r="A75" s="400" t="s">
        <v>767</v>
      </c>
      <c r="B75" s="539" t="s">
        <v>760</v>
      </c>
      <c r="C75" s="540"/>
      <c r="D75" s="438"/>
      <c r="E75" s="434"/>
    </row>
    <row r="76" spans="1:5" ht="59.15" customHeight="1" x14ac:dyDescent="0.3">
      <c r="A76" s="400" t="s">
        <v>768</v>
      </c>
      <c r="B76" s="526" t="s">
        <v>760</v>
      </c>
      <c r="C76" s="527"/>
      <c r="D76" s="439"/>
      <c r="E76" s="434"/>
    </row>
    <row r="77" spans="1:5" ht="54.65" customHeight="1" x14ac:dyDescent="0.3">
      <c r="A77" s="400" t="s">
        <v>769</v>
      </c>
      <c r="B77" s="526" t="s">
        <v>760</v>
      </c>
      <c r="C77" s="527"/>
      <c r="D77" s="439"/>
      <c r="E77" s="434"/>
    </row>
    <row r="78" spans="1:5" ht="59.15" customHeight="1" x14ac:dyDescent="0.3">
      <c r="A78" s="400" t="s">
        <v>770</v>
      </c>
      <c r="B78" s="526" t="s">
        <v>760</v>
      </c>
      <c r="C78" s="527"/>
      <c r="D78" s="439"/>
      <c r="E78" s="434"/>
    </row>
    <row r="79" spans="1:5" ht="54.65" customHeight="1" thickBot="1" x14ac:dyDescent="0.35">
      <c r="A79" s="400" t="s">
        <v>771</v>
      </c>
      <c r="B79" s="528" t="s">
        <v>760</v>
      </c>
      <c r="C79" s="529"/>
      <c r="D79" s="440"/>
      <c r="E79" s="434"/>
    </row>
    <row r="80" spans="1:5" ht="23.15" customHeight="1" thickBot="1" x14ac:dyDescent="0.35">
      <c r="B80" s="530" t="s">
        <v>761</v>
      </c>
      <c r="C80" s="531"/>
      <c r="D80" s="441">
        <f>SUM(D75:D79)</f>
        <v>0</v>
      </c>
      <c r="E80" s="434"/>
    </row>
    <row r="81" spans="2:5" ht="14.5" thickBot="1" x14ac:dyDescent="0.35">
      <c r="B81" s="532" t="s">
        <v>762</v>
      </c>
      <c r="C81" s="533"/>
      <c r="D81" s="433"/>
      <c r="E81" s="434"/>
    </row>
    <row r="82" spans="2:5" ht="42.65" customHeight="1" thickBot="1" x14ac:dyDescent="0.35">
      <c r="B82" s="518" t="s">
        <v>786</v>
      </c>
      <c r="C82" s="519"/>
      <c r="D82" s="441">
        <f>D73-D80</f>
        <v>0</v>
      </c>
      <c r="E82" s="436"/>
    </row>
    <row r="85" spans="2:5" ht="12.65" customHeight="1" x14ac:dyDescent="0.25">
      <c r="B85" s="431"/>
      <c r="C85" s="431"/>
      <c r="D85" s="431"/>
      <c r="E85" s="431"/>
    </row>
    <row r="86" spans="2:5" ht="12.65" customHeight="1" x14ac:dyDescent="0.25">
      <c r="B86" s="431"/>
      <c r="C86" s="431"/>
      <c r="D86" s="431"/>
      <c r="E86" s="431"/>
    </row>
    <row r="87" spans="2:5" ht="12.65" customHeight="1" x14ac:dyDescent="0.25">
      <c r="B87" s="431"/>
      <c r="C87" s="431"/>
      <c r="D87" s="431"/>
      <c r="E87" s="431"/>
    </row>
    <row r="88" spans="2:5" ht="12.65" customHeight="1" x14ac:dyDescent="0.25">
      <c r="B88" s="431"/>
      <c r="C88" s="431"/>
      <c r="D88" s="431"/>
      <c r="E88" s="431"/>
    </row>
    <row r="89" spans="2:5" ht="12.65" customHeight="1" x14ac:dyDescent="0.25">
      <c r="B89" s="431"/>
      <c r="C89" s="431"/>
      <c r="D89" s="431"/>
      <c r="E89" s="431"/>
    </row>
    <row r="90" spans="2:5" ht="12.65" customHeight="1" x14ac:dyDescent="0.25">
      <c r="B90" s="431"/>
      <c r="C90" s="431"/>
      <c r="D90" s="431"/>
      <c r="E90" s="431"/>
    </row>
    <row r="91" spans="2:5" ht="12.65" customHeight="1" x14ac:dyDescent="0.25">
      <c r="B91" s="431"/>
      <c r="C91" s="431"/>
      <c r="D91" s="431"/>
      <c r="E91" s="431"/>
    </row>
  </sheetData>
  <sheetProtection algorithmName="SHA-512" hashValue="eOtmspFkZzO8qc1/7QsYxs1TNJHbwMcvOTirn6qFSvMZ5S+wi0IGtTBOo4m74FYv8DE2qal+lrrr4u0kkdO+Cg==" saltValue="jhpug+6Lele9Bt9cUdTW9g==" spinCount="100000" sheet="1" objects="1" scenarios="1"/>
  <customSheetViews>
    <customSheetView guid="{685A2E79-1796-44F8-B950-02A0300E5822}" scale="80" showPageBreaks="1" printArea="1" topLeftCell="A4">
      <selection activeCell="H15" sqref="H15"/>
      <pageMargins left="0" right="0" top="0" bottom="0" header="0" footer="0"/>
      <printOptions horizontalCentered="1"/>
      <pageSetup scale="61" orientation="portrait" r:id="rId1"/>
      <headerFooter alignWithMargins="0">
        <oddHeader>&amp;C&amp;"Arial,Bold"&amp;14Adult Foster Care Cost Report</oddHeader>
        <oddFooter xml:space="preserve">&amp;LLast Run: &amp;D&amp;C&amp;P&amp;RAFC Cost Report Revised  6/1/2014
</oddFooter>
      </headerFooter>
    </customSheetView>
  </customSheetViews>
  <mergeCells count="29">
    <mergeCell ref="A1:E1"/>
    <mergeCell ref="A2:E2"/>
    <mergeCell ref="B14:C14"/>
    <mergeCell ref="B4:C4"/>
    <mergeCell ref="B5:C5"/>
    <mergeCell ref="B7:C7"/>
    <mergeCell ref="B76:C76"/>
    <mergeCell ref="B24:E24"/>
    <mergeCell ref="B36:E36"/>
    <mergeCell ref="B46:E46"/>
    <mergeCell ref="B55:E55"/>
    <mergeCell ref="B59:E59"/>
    <mergeCell ref="B65:E65"/>
    <mergeCell ref="A67:A68"/>
    <mergeCell ref="A71:A73"/>
    <mergeCell ref="B82:C82"/>
    <mergeCell ref="B67:C67"/>
    <mergeCell ref="B68:C68"/>
    <mergeCell ref="B69:C69"/>
    <mergeCell ref="B71:C71"/>
    <mergeCell ref="B77:C77"/>
    <mergeCell ref="B78:C78"/>
    <mergeCell ref="B79:C79"/>
    <mergeCell ref="B80:C80"/>
    <mergeCell ref="B81:C81"/>
    <mergeCell ref="B72:C72"/>
    <mergeCell ref="B73:C73"/>
    <mergeCell ref="B74:C74"/>
    <mergeCell ref="B75:C75"/>
  </mergeCells>
  <phoneticPr fontId="6" type="noConversion"/>
  <conditionalFormatting sqref="C63">
    <cfRule type="cellIs" dxfId="0" priority="1" stopIfTrue="1" operator="lessThan">
      <formula>0</formula>
    </cfRule>
  </conditionalFormatting>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D67:D68 D75:D79" xr:uid="{70F362E5-76D8-48ED-ADFB-A5501AC193FB}">
      <formula1>-9999999999</formula1>
    </dataValidation>
    <dataValidation allowBlank="1" showInputMessage="1" showErrorMessage="1" promptTitle="Reconciling Item: Explain" prompt="Please provide an explanation of the reconciling item" sqref="B75:C79" xr:uid="{92553056-E664-4C03-BAB2-25761F9B0B0D}"/>
  </dataValidations>
  <printOptions horizontalCentered="1"/>
  <pageMargins left="0.25" right="0.25" top="1" bottom="0.75" header="0.5" footer="0.5"/>
  <pageSetup scale="61" orientation="portrait" r:id="rId2"/>
  <headerFooter scaleWithDoc="0" alignWithMargins="0">
    <oddHeader xml:space="preserve">&amp;C&amp;"Arial,Bold"&amp;14AFC Cost Report - FY2019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G25"/>
  <sheetViews>
    <sheetView zoomScale="92" zoomScaleNormal="100" workbookViewId="0">
      <selection activeCell="C1" sqref="C1"/>
    </sheetView>
  </sheetViews>
  <sheetFormatPr defaultColWidth="9.1796875" defaultRowHeight="12.75" customHeight="1" x14ac:dyDescent="0.25"/>
  <cols>
    <col min="1" max="1" width="10.54296875" style="13" customWidth="1"/>
    <col min="2" max="2" width="12.81640625" customWidth="1"/>
    <col min="3" max="3" width="91.453125" customWidth="1"/>
    <col min="4" max="4" width="11" customWidth="1"/>
    <col min="5" max="5" width="21" customWidth="1"/>
    <col min="6" max="6" width="25.453125" customWidth="1"/>
  </cols>
  <sheetData>
    <row r="1" spans="1:6" s="16" customFormat="1" ht="30" customHeight="1" thickBot="1" x14ac:dyDescent="0.3">
      <c r="A1" s="18" t="s">
        <v>800</v>
      </c>
      <c r="B1" s="28"/>
      <c r="C1" s="28"/>
      <c r="D1" s="28"/>
      <c r="E1" s="28"/>
      <c r="F1" s="28"/>
    </row>
    <row r="2" spans="1:6" s="16" customFormat="1" ht="30" customHeight="1" x14ac:dyDescent="0.25">
      <c r="A2" s="352" t="s">
        <v>1</v>
      </c>
      <c r="B2" s="139"/>
      <c r="C2" s="139" t="str">
        <f>'General Information'!B3</f>
        <v>You MUST select your provider name in the General Information tab, line item G1.</v>
      </c>
      <c r="D2" s="354"/>
      <c r="E2" s="354"/>
      <c r="F2" s="355"/>
    </row>
    <row r="3" spans="1:6" ht="21.75" customHeight="1" thickBot="1" x14ac:dyDescent="0.3">
      <c r="A3" s="353" t="s">
        <v>2</v>
      </c>
      <c r="B3" s="356"/>
      <c r="C3" s="126" t="str">
        <f>'General Information'!B4</f>
        <v>Enter your fiscal year dates in the General Information tab, line items G28 and G29.</v>
      </c>
      <c r="D3" s="356"/>
      <c r="E3" s="356"/>
      <c r="F3" s="357"/>
    </row>
    <row r="4" spans="1:6" ht="40.5" customHeight="1" x14ac:dyDescent="0.4">
      <c r="A4" s="558" t="s">
        <v>1248</v>
      </c>
      <c r="B4" s="559"/>
      <c r="C4" s="559"/>
      <c r="D4" s="559"/>
      <c r="E4" s="559"/>
      <c r="F4" s="560"/>
    </row>
    <row r="5" spans="1:6" ht="20" x14ac:dyDescent="0.4">
      <c r="A5" s="358"/>
      <c r="B5" s="359"/>
      <c r="C5" s="47" t="str">
        <f>'General Information'!C6</f>
        <v xml:space="preserve">data@chiamass.gov </v>
      </c>
      <c r="D5" s="359"/>
      <c r="E5" s="359"/>
      <c r="F5" s="360"/>
    </row>
    <row r="6" spans="1:6" ht="42.75" customHeight="1" x14ac:dyDescent="0.4">
      <c r="A6" s="358"/>
      <c r="B6" s="359"/>
      <c r="C6" s="125" t="s">
        <v>328</v>
      </c>
      <c r="D6" s="564" t="str">
        <f>IF('General Information'!C60,'General Information'!C61,'General Information'!B63)</f>
        <v>You MUST enter your MassHealth ID and suffix(es) in the General Information tab, line items G2-3.</v>
      </c>
      <c r="E6" s="564"/>
      <c r="F6" s="565"/>
    </row>
    <row r="7" spans="1:6" ht="21" customHeight="1" x14ac:dyDescent="0.4">
      <c r="A7" s="361"/>
      <c r="B7" s="362"/>
      <c r="C7" s="125" t="s">
        <v>329</v>
      </c>
      <c r="D7" s="561">
        <f>Summary!C22</f>
        <v>0</v>
      </c>
      <c r="E7" s="561"/>
      <c r="F7" s="375"/>
    </row>
    <row r="8" spans="1:6" ht="21" customHeight="1" x14ac:dyDescent="0.4">
      <c r="A8" s="361"/>
      <c r="B8" s="362"/>
      <c r="C8" s="125" t="s">
        <v>330</v>
      </c>
      <c r="D8" s="561">
        <f>Summary!C57</f>
        <v>0</v>
      </c>
      <c r="E8" s="561"/>
      <c r="F8" s="375"/>
    </row>
    <row r="9" spans="1:6" ht="21.75" customHeight="1" x14ac:dyDescent="0.4">
      <c r="A9" s="361"/>
      <c r="B9" s="362"/>
      <c r="C9" s="125" t="s">
        <v>331</v>
      </c>
      <c r="D9" s="566" t="str">
        <f>IF(Summary!E53=0, "ERROR: You must enter units of service.", Summary!E53)</f>
        <v>ERROR: You must enter units of service.</v>
      </c>
      <c r="E9" s="566"/>
      <c r="F9" s="567"/>
    </row>
    <row r="10" spans="1:6" ht="21" customHeight="1" x14ac:dyDescent="0.4">
      <c r="A10" s="361"/>
      <c r="B10" s="362"/>
      <c r="C10" s="488" t="s">
        <v>327</v>
      </c>
      <c r="D10" s="562">
        <f>Summary!C61</f>
        <v>0</v>
      </c>
      <c r="E10" s="562"/>
      <c r="F10" s="375"/>
    </row>
    <row r="11" spans="1:6" ht="21" customHeight="1" x14ac:dyDescent="0.4">
      <c r="A11" s="361"/>
      <c r="B11" s="362"/>
      <c r="C11" s="488" t="s">
        <v>332</v>
      </c>
      <c r="D11" s="563">
        <f>Summary!C63</f>
        <v>0</v>
      </c>
      <c r="E11" s="563"/>
      <c r="F11" s="375"/>
    </row>
    <row r="12" spans="1:6" ht="71.150000000000006" customHeight="1" x14ac:dyDescent="0.4">
      <c r="A12" s="361"/>
      <c r="B12" s="362"/>
      <c r="C12" s="125" t="s">
        <v>762</v>
      </c>
      <c r="D12" s="568" t="str">
        <f>IF(OR(ISBLANK(Summary!D67),ISBLANK(Summary!D68),Summary!D82&lt;&gt;0),"ERROR: You MUST complete the reconciliation section in the Summary tab, including the Financial Statement Revenue and Expenses and Reconciling Item Explanations and Amounts, if relevant. The total in cell D82 of the Summary tab MUST equal zero.","")</f>
        <v>ERROR: You MUST complete the reconciliation section in the Summary tab, including the Financial Statement Revenue and Expenses and Reconciling Item Explanations and Amounts, if relevant. The total in cell D82 of the Summary tab MUST equal zero.</v>
      </c>
      <c r="E12" s="568"/>
      <c r="F12" s="569"/>
    </row>
    <row r="13" spans="1:6" ht="68.150000000000006" customHeight="1" x14ac:dyDescent="0.25">
      <c r="A13" s="363"/>
      <c r="B13" s="555" t="s">
        <v>333</v>
      </c>
      <c r="C13" s="556"/>
      <c r="D13" s="556"/>
      <c r="E13" s="556"/>
      <c r="F13" s="557"/>
    </row>
    <row r="14" spans="1:6" s="16" customFormat="1" ht="18.649999999999999" customHeight="1" x14ac:dyDescent="0.25">
      <c r="A14" s="364"/>
      <c r="B14" s="49"/>
      <c r="C14" s="31" t="s">
        <v>334</v>
      </c>
      <c r="D14" s="49"/>
      <c r="E14" s="19" t="s">
        <v>335</v>
      </c>
      <c r="F14" s="365"/>
    </row>
    <row r="15" spans="1:6" s="16" customFormat="1" ht="24.75" customHeight="1" x14ac:dyDescent="0.25">
      <c r="A15" s="364" t="s">
        <v>336</v>
      </c>
      <c r="B15" s="28"/>
      <c r="C15" s="106"/>
      <c r="D15" s="366"/>
      <c r="E15" s="367"/>
      <c r="F15" s="365"/>
    </row>
    <row r="16" spans="1:6" s="16" customFormat="1" ht="18.649999999999999" customHeight="1" x14ac:dyDescent="0.25">
      <c r="A16" s="364"/>
      <c r="B16" s="28"/>
      <c r="C16" s="19" t="s">
        <v>337</v>
      </c>
      <c r="D16" s="28"/>
      <c r="E16" s="28"/>
      <c r="F16" s="365"/>
    </row>
    <row r="17" spans="1:7" ht="15.5" x14ac:dyDescent="0.35">
      <c r="A17" s="363"/>
      <c r="B17" s="69"/>
      <c r="C17" s="368" t="s">
        <v>338</v>
      </c>
      <c r="D17" s="369"/>
      <c r="E17" s="69"/>
      <c r="F17" s="73"/>
    </row>
    <row r="18" spans="1:7" ht="32.25" customHeight="1" x14ac:dyDescent="0.25">
      <c r="A18" s="363"/>
      <c r="B18" s="556" t="s">
        <v>339</v>
      </c>
      <c r="C18" s="556"/>
      <c r="D18" s="556"/>
      <c r="E18" s="556"/>
      <c r="F18" s="557"/>
    </row>
    <row r="19" spans="1:7" s="16" customFormat="1" ht="19.5" customHeight="1" x14ac:dyDescent="0.25">
      <c r="A19" s="364"/>
      <c r="B19" s="49"/>
      <c r="C19" s="31" t="s">
        <v>340</v>
      </c>
      <c r="D19" s="49"/>
      <c r="E19" s="19" t="s">
        <v>335</v>
      </c>
      <c r="F19" s="370"/>
    </row>
    <row r="20" spans="1:7" s="16" customFormat="1" ht="27" customHeight="1" x14ac:dyDescent="0.25">
      <c r="A20" s="364" t="s">
        <v>341</v>
      </c>
      <c r="B20" s="28"/>
      <c r="C20" s="106"/>
      <c r="D20" s="371"/>
      <c r="E20" s="367"/>
      <c r="F20" s="372"/>
      <c r="G20" s="134"/>
    </row>
    <row r="21" spans="1:7" s="16" customFormat="1" ht="20.149999999999999" customHeight="1" x14ac:dyDescent="0.25">
      <c r="A21" s="364"/>
      <c r="B21" s="28"/>
      <c r="C21" s="19" t="s">
        <v>337</v>
      </c>
      <c r="D21" s="28"/>
      <c r="E21" s="28"/>
      <c r="F21" s="372"/>
      <c r="G21" s="134"/>
    </row>
    <row r="22" spans="1:7" ht="15.5" x14ac:dyDescent="0.35">
      <c r="A22" s="363"/>
      <c r="B22" s="69"/>
      <c r="C22" s="368" t="s">
        <v>338</v>
      </c>
      <c r="D22" s="373"/>
      <c r="E22" s="69"/>
      <c r="F22" s="374"/>
      <c r="G22" s="64"/>
    </row>
    <row r="23" spans="1:7" ht="41.25" customHeight="1" x14ac:dyDescent="0.4">
      <c r="A23" s="558" t="s">
        <v>1247</v>
      </c>
      <c r="B23" s="559"/>
      <c r="C23" s="559"/>
      <c r="D23" s="559"/>
      <c r="E23" s="559"/>
      <c r="F23" s="560"/>
      <c r="G23" s="64"/>
    </row>
    <row r="24" spans="1:7" ht="20" x14ac:dyDescent="0.4">
      <c r="A24" s="358"/>
      <c r="B24" s="359"/>
      <c r="C24" s="47" t="str">
        <f>'General Information'!C6</f>
        <v xml:space="preserve">data@chiamass.gov </v>
      </c>
      <c r="D24" s="359"/>
      <c r="E24" s="359"/>
      <c r="F24" s="360"/>
      <c r="G24" s="64"/>
    </row>
    <row r="25" spans="1:7" ht="36" customHeight="1" thickBot="1" x14ac:dyDescent="0.3">
      <c r="A25" s="552" t="s">
        <v>342</v>
      </c>
      <c r="B25" s="553"/>
      <c r="C25" s="553"/>
      <c r="D25" s="553"/>
      <c r="E25" s="553"/>
      <c r="F25" s="554"/>
      <c r="G25" s="64"/>
    </row>
  </sheetData>
  <sheetProtection algorithmName="SHA-512" hashValue="EnCB4Gq5xtiMWbvFHnh4dPfqPQSgDvMSCVV6V/tclxKEoZPhP3MJRneVDLYL/cBILX63PBdBshEFm/KbWm7tGQ==" saltValue="FeykoPXu04eR2tzfxKMsoQ==" spinCount="100000" sheet="1" objects="1" scenarios="1"/>
  <customSheetViews>
    <customSheetView guid="{43E61ED1-6D84-4C84-A41C-B12F632B2CE1}" scale="75" showPageBreaks="1" printArea="1">
      <pageMargins left="0" right="0" top="0" bottom="0" header="0" footer="0"/>
      <printOptions horizontalCentered="1"/>
      <pageSetup scale="80"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PageBreaks="1" printArea="1" showRuler="0">
      <selection activeCell="C36" sqref="C36"/>
      <pageMargins left="0" right="0" top="0" bottom="0" header="0" footer="0"/>
      <printOptions horizontalCentered="1"/>
      <pageSetup scale="80"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selection activeCell="E20" sqref="E20"/>
      <pageMargins left="0" right="0" top="0" bottom="0" header="0" footer="0"/>
      <printOptions horizontalCentered="1"/>
      <pageSetup scale="64" orientation="landscape" r:id="rId3"/>
      <headerFooter alignWithMargins="0">
        <oddHeader>&amp;C&amp;"Arial,Bold"&amp;14Adult Foster Care Cost Report</oddHeader>
        <oddFooter xml:space="preserve">&amp;LLast Run: &amp;D&amp;C&amp;P&amp;RAFC Cost Report Revised  8/16/2017
</oddFooter>
      </headerFooter>
    </customSheetView>
  </customSheetViews>
  <mergeCells count="12">
    <mergeCell ref="A25:F25"/>
    <mergeCell ref="B13:F13"/>
    <mergeCell ref="B18:F18"/>
    <mergeCell ref="A23:F23"/>
    <mergeCell ref="A4:F4"/>
    <mergeCell ref="D7:E7"/>
    <mergeCell ref="D8:E8"/>
    <mergeCell ref="D10:E10"/>
    <mergeCell ref="D11:E11"/>
    <mergeCell ref="D6:F6"/>
    <mergeCell ref="D9:F9"/>
    <mergeCell ref="D12:F12"/>
  </mergeCells>
  <phoneticPr fontId="6" type="noConversion"/>
  <dataValidations disablePrompts="1" count="1">
    <dataValidation type="date" allowBlank="1" showInputMessage="1" showErrorMessage="1" promptTitle="Enter a date" prompt="You must enter a date using the mm/dd/yyyy format." sqref="E15 E20" xr:uid="{00000000-0002-0000-0C00-000000000000}">
      <formula1>36526</formula1>
      <formula2>73050</formula2>
    </dataValidation>
  </dataValidations>
  <hyperlinks>
    <hyperlink ref="C5" r:id="rId4" display="mailto:chia.data@state.ma.us" xr:uid="{00000000-0004-0000-0C00-000000000000}"/>
    <hyperlink ref="C24" r:id="rId5" display="mailto:chia.data@state.ma.us" xr:uid="{00000000-0004-0000-0C00-000001000000}"/>
    <hyperlink ref="C7" location="Summary!A1" display="Total Revenue Derived from Providing AFC " xr:uid="{00000000-0004-0000-0C00-000002000000}"/>
    <hyperlink ref="C8" location="Summary!A1" display="Total Expense of Providing AFC " xr:uid="{00000000-0004-0000-0C00-000003000000}"/>
    <hyperlink ref="C10" location="Summary!A1" display="Operating Results of Providing AFC " xr:uid="{00000000-0004-0000-0C00-000004000000}"/>
    <hyperlink ref="C11" location="Summary!A1" display="Margin of Providing AFC" xr:uid="{00000000-0004-0000-0C00-000005000000}"/>
    <hyperlink ref="C9" location="'CA-Caregiver Stipends'!A1" display="Total Units of AFC Provided" xr:uid="{00000000-0004-0000-0C00-000006000000}"/>
    <hyperlink ref="C6" location="'General Information'!A1" display="MassHealth ID Number and Suffix" xr:uid="{00000000-0004-0000-0C00-000007000000}"/>
    <hyperlink ref="C12" location="Summary!A65" display="Financial Statement and Reconciliation" xr:uid="{BC1883A0-70A3-41E4-B42B-9B921AE89642}"/>
  </hyperlinks>
  <printOptions horizontalCentered="1"/>
  <pageMargins left="0.25" right="0.25" top="1" bottom="0.75" header="0.5" footer="0.5"/>
  <pageSetup scale="66" orientation="landscape" r:id="rId6"/>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D166"/>
  <sheetViews>
    <sheetView zoomScale="90" zoomScaleNormal="90" workbookViewId="0">
      <selection activeCell="C20" sqref="C20"/>
    </sheetView>
  </sheetViews>
  <sheetFormatPr defaultColWidth="9.1796875" defaultRowHeight="12.5" x14ac:dyDescent="0.25"/>
  <cols>
    <col min="1" max="1" width="123.453125" customWidth="1"/>
    <col min="2" max="2" width="13" customWidth="1"/>
    <col min="3" max="3" width="51.1796875" bestFit="1" customWidth="1"/>
    <col min="4" max="4" width="34.54296875" style="13" customWidth="1"/>
    <col min="5" max="5" width="44.453125" bestFit="1" customWidth="1"/>
  </cols>
  <sheetData>
    <row r="1" spans="1:4" ht="112.5" customHeight="1" x14ac:dyDescent="0.3">
      <c r="A1" s="570" t="s">
        <v>343</v>
      </c>
      <c r="B1" s="571"/>
    </row>
    <row r="2" spans="1:4" ht="33.75" customHeight="1" x14ac:dyDescent="0.25">
      <c r="A2" s="135" t="s">
        <v>344</v>
      </c>
    </row>
    <row r="3" spans="1:4" s="16" customFormat="1" ht="55.5" customHeight="1" x14ac:dyDescent="0.25">
      <c r="A3" s="135" t="s">
        <v>345</v>
      </c>
      <c r="D3" s="32"/>
    </row>
    <row r="4" spans="1:4" s="16" customFormat="1" ht="35.25" customHeight="1" x14ac:dyDescent="0.25">
      <c r="A4" s="142" t="s">
        <v>346</v>
      </c>
      <c r="D4" s="32"/>
    </row>
    <row r="5" spans="1:4" s="16" customFormat="1" ht="38.25" customHeight="1" x14ac:dyDescent="0.25">
      <c r="A5" s="388" t="s">
        <v>11</v>
      </c>
      <c r="D5" s="32"/>
    </row>
    <row r="6" spans="1:4" ht="13" x14ac:dyDescent="0.3">
      <c r="A6" s="1" t="s">
        <v>347</v>
      </c>
      <c r="B6" s="1"/>
    </row>
    <row r="7" spans="1:4" ht="12.75" customHeight="1" x14ac:dyDescent="0.3">
      <c r="A7" s="44"/>
      <c r="C7" s="573" t="s">
        <v>348</v>
      </c>
      <c r="D7" s="573"/>
    </row>
    <row r="8" spans="1:4" ht="13" thickBot="1" x14ac:dyDescent="0.3">
      <c r="A8" s="69" t="s">
        <v>349</v>
      </c>
      <c r="C8" s="573"/>
      <c r="D8" s="573"/>
    </row>
    <row r="9" spans="1:4" ht="13.5" thickBot="1" x14ac:dyDescent="0.3">
      <c r="A9" s="384" t="s">
        <v>350</v>
      </c>
      <c r="C9" s="406"/>
      <c r="D9" s="406"/>
    </row>
    <row r="10" spans="1:4" ht="13" x14ac:dyDescent="0.25">
      <c r="A10" s="408" t="s">
        <v>351</v>
      </c>
      <c r="C10" s="406"/>
      <c r="D10" s="406"/>
    </row>
    <row r="11" spans="1:4" ht="13" x14ac:dyDescent="0.25">
      <c r="A11" s="408" t="s">
        <v>352</v>
      </c>
      <c r="C11" s="406"/>
      <c r="D11" s="406"/>
    </row>
    <row r="12" spans="1:4" ht="13.5" thickBot="1" x14ac:dyDescent="0.3">
      <c r="A12" s="408" t="s">
        <v>353</v>
      </c>
      <c r="C12" s="406"/>
      <c r="D12" s="406"/>
    </row>
    <row r="13" spans="1:4" ht="14.25" customHeight="1" thickBot="1" x14ac:dyDescent="0.4">
      <c r="A13" s="384" t="s">
        <v>354</v>
      </c>
      <c r="B13" s="127"/>
      <c r="C13" s="573" t="s">
        <v>355</v>
      </c>
      <c r="D13" s="573"/>
    </row>
    <row r="14" spans="1:4" ht="14.25" customHeight="1" thickBot="1" x14ac:dyDescent="0.4">
      <c r="A14" s="384" t="s">
        <v>356</v>
      </c>
      <c r="B14" s="127"/>
      <c r="C14" s="573"/>
      <c r="D14" s="573"/>
    </row>
    <row r="15" spans="1:4" ht="15" thickBot="1" x14ac:dyDescent="0.4">
      <c r="A15" s="384" t="s">
        <v>357</v>
      </c>
      <c r="B15" s="128"/>
      <c r="C15" s="573"/>
      <c r="D15" s="573"/>
    </row>
    <row r="16" spans="1:4" ht="15" thickBot="1" x14ac:dyDescent="0.4">
      <c r="A16" s="384" t="s">
        <v>1249</v>
      </c>
      <c r="B16" s="128"/>
    </row>
    <row r="17" spans="1:4" ht="16" thickBot="1" x14ac:dyDescent="0.4">
      <c r="A17" s="384" t="s">
        <v>358</v>
      </c>
      <c r="B17" s="128"/>
      <c r="C17" s="572" t="s">
        <v>360</v>
      </c>
      <c r="D17" s="572"/>
    </row>
    <row r="18" spans="1:4" ht="15" thickBot="1" x14ac:dyDescent="0.4">
      <c r="A18" s="384" t="s">
        <v>1250</v>
      </c>
      <c r="B18" s="110"/>
    </row>
    <row r="19" spans="1:4" ht="15" thickBot="1" x14ac:dyDescent="0.4">
      <c r="A19" s="384" t="s">
        <v>359</v>
      </c>
      <c r="B19" s="110"/>
    </row>
    <row r="20" spans="1:4" ht="15" thickBot="1" x14ac:dyDescent="0.4">
      <c r="A20" s="384" t="s">
        <v>361</v>
      </c>
      <c r="B20" s="110"/>
    </row>
    <row r="21" spans="1:4" ht="15" thickBot="1" x14ac:dyDescent="0.4">
      <c r="A21" s="384" t="s">
        <v>362</v>
      </c>
      <c r="B21" s="127"/>
    </row>
    <row r="22" spans="1:4" ht="15" thickBot="1" x14ac:dyDescent="0.4">
      <c r="A22" s="384" t="s">
        <v>363</v>
      </c>
      <c r="B22" s="127"/>
    </row>
    <row r="23" spans="1:4" ht="15" thickBot="1" x14ac:dyDescent="0.4">
      <c r="A23" s="384" t="s">
        <v>1251</v>
      </c>
      <c r="B23" s="128"/>
    </row>
    <row r="24" spans="1:4" ht="15" thickBot="1" x14ac:dyDescent="0.4">
      <c r="A24" s="384" t="s">
        <v>364</v>
      </c>
      <c r="B24" s="109"/>
    </row>
    <row r="25" spans="1:4" ht="15" thickBot="1" x14ac:dyDescent="0.4">
      <c r="A25" s="384" t="s">
        <v>1252</v>
      </c>
      <c r="B25" s="109"/>
    </row>
    <row r="26" spans="1:4" ht="15" thickBot="1" x14ac:dyDescent="0.4">
      <c r="A26" s="384" t="s">
        <v>365</v>
      </c>
      <c r="B26" s="109"/>
    </row>
    <row r="27" spans="1:4" ht="15" thickBot="1" x14ac:dyDescent="0.4">
      <c r="A27" s="384" t="s">
        <v>366</v>
      </c>
      <c r="B27" s="109"/>
    </row>
    <row r="28" spans="1:4" ht="15" thickBot="1" x14ac:dyDescent="0.4">
      <c r="A28" s="384" t="s">
        <v>367</v>
      </c>
      <c r="B28" s="109"/>
    </row>
    <row r="29" spans="1:4" ht="15" thickBot="1" x14ac:dyDescent="0.4">
      <c r="A29" s="384" t="s">
        <v>368</v>
      </c>
      <c r="B29" s="109"/>
    </row>
    <row r="30" spans="1:4" ht="15" thickBot="1" x14ac:dyDescent="0.4">
      <c r="A30" s="384" t="s">
        <v>369</v>
      </c>
      <c r="B30" s="109"/>
    </row>
    <row r="31" spans="1:4" ht="15" thickBot="1" x14ac:dyDescent="0.4">
      <c r="A31" s="384" t="s">
        <v>370</v>
      </c>
      <c r="B31" s="107"/>
    </row>
    <row r="32" spans="1:4" ht="15" thickBot="1" x14ac:dyDescent="0.4">
      <c r="A32" s="384" t="s">
        <v>371</v>
      </c>
      <c r="B32" s="109"/>
    </row>
    <row r="33" spans="1:2" ht="15" thickBot="1" x14ac:dyDescent="0.4">
      <c r="A33" s="384" t="s">
        <v>372</v>
      </c>
      <c r="B33" s="109"/>
    </row>
    <row r="34" spans="1:2" ht="15" thickBot="1" x14ac:dyDescent="0.4">
      <c r="A34" s="384" t="s">
        <v>373</v>
      </c>
      <c r="B34" s="109"/>
    </row>
    <row r="35" spans="1:2" ht="15" thickBot="1" x14ac:dyDescent="0.4">
      <c r="A35" s="384" t="s">
        <v>374</v>
      </c>
      <c r="B35" s="109"/>
    </row>
    <row r="36" spans="1:2" ht="15" thickBot="1" x14ac:dyDescent="0.4">
      <c r="A36" s="384" t="s">
        <v>375</v>
      </c>
      <c r="B36" s="109"/>
    </row>
    <row r="37" spans="1:2" ht="15" thickBot="1" x14ac:dyDescent="0.4">
      <c r="A37" s="384" t="s">
        <v>376</v>
      </c>
      <c r="B37" s="109"/>
    </row>
    <row r="38" spans="1:2" ht="15" thickBot="1" x14ac:dyDescent="0.4">
      <c r="A38" s="384" t="s">
        <v>377</v>
      </c>
      <c r="B38" s="107"/>
    </row>
    <row r="39" spans="1:2" ht="15" thickBot="1" x14ac:dyDescent="0.4">
      <c r="A39" s="384" t="s">
        <v>378</v>
      </c>
      <c r="B39" s="107"/>
    </row>
    <row r="40" spans="1:2" ht="15" thickBot="1" x14ac:dyDescent="0.4">
      <c r="A40" s="384" t="s">
        <v>379</v>
      </c>
      <c r="B40" s="109"/>
    </row>
    <row r="41" spans="1:2" ht="15" thickBot="1" x14ac:dyDescent="0.4">
      <c r="A41" s="384" t="s">
        <v>380</v>
      </c>
      <c r="B41" s="109"/>
    </row>
    <row r="42" spans="1:2" ht="15" thickBot="1" x14ac:dyDescent="0.4">
      <c r="A42" s="384" t="s">
        <v>381</v>
      </c>
      <c r="B42" s="109"/>
    </row>
    <row r="43" spans="1:2" ht="15" thickBot="1" x14ac:dyDescent="0.4">
      <c r="A43" s="384" t="s">
        <v>382</v>
      </c>
      <c r="B43" s="109"/>
    </row>
    <row r="44" spans="1:2" ht="15" thickBot="1" x14ac:dyDescent="0.4">
      <c r="A44" s="384" t="s">
        <v>383</v>
      </c>
      <c r="B44" s="109"/>
    </row>
    <row r="45" spans="1:2" ht="15" thickBot="1" x14ac:dyDescent="0.4">
      <c r="A45" s="384" t="s">
        <v>1253</v>
      </c>
      <c r="B45" s="109"/>
    </row>
    <row r="46" spans="1:2" ht="15" thickBot="1" x14ac:dyDescent="0.4">
      <c r="A46" s="384" t="s">
        <v>384</v>
      </c>
      <c r="B46" s="109"/>
    </row>
    <row r="47" spans="1:2" ht="15" thickBot="1" x14ac:dyDescent="0.4">
      <c r="A47" s="384" t="s">
        <v>385</v>
      </c>
      <c r="B47" s="109"/>
    </row>
    <row r="48" spans="1:2" ht="15" thickBot="1" x14ac:dyDescent="0.4">
      <c r="A48" s="384" t="s">
        <v>386</v>
      </c>
      <c r="B48" s="109"/>
    </row>
    <row r="49" spans="1:2" ht="15" thickBot="1" x14ac:dyDescent="0.4">
      <c r="A49" s="384" t="s">
        <v>387</v>
      </c>
      <c r="B49" s="110"/>
    </row>
    <row r="50" spans="1:2" ht="15" thickBot="1" x14ac:dyDescent="0.4">
      <c r="A50" s="384" t="s">
        <v>1254</v>
      </c>
      <c r="B50" s="107"/>
    </row>
    <row r="51" spans="1:2" ht="15" thickBot="1" x14ac:dyDescent="0.4">
      <c r="A51" s="384" t="s">
        <v>388</v>
      </c>
      <c r="B51" s="107"/>
    </row>
    <row r="52" spans="1:2" ht="15" thickBot="1" x14ac:dyDescent="0.4">
      <c r="A52" s="384" t="s">
        <v>1255</v>
      </c>
      <c r="B52" s="109"/>
    </row>
    <row r="53" spans="1:2" ht="15" thickBot="1" x14ac:dyDescent="0.4">
      <c r="A53" s="384" t="s">
        <v>389</v>
      </c>
      <c r="B53" s="109"/>
    </row>
    <row r="54" spans="1:2" ht="15" thickBot="1" x14ac:dyDescent="0.4">
      <c r="A54" s="384" t="s">
        <v>390</v>
      </c>
      <c r="B54" s="109"/>
    </row>
    <row r="55" spans="1:2" ht="15" thickBot="1" x14ac:dyDescent="0.4">
      <c r="A55" s="384" t="s">
        <v>391</v>
      </c>
      <c r="B55" s="109"/>
    </row>
    <row r="56" spans="1:2" ht="15" thickBot="1" x14ac:dyDescent="0.4">
      <c r="A56" s="384" t="s">
        <v>1256</v>
      </c>
      <c r="B56" s="109"/>
    </row>
    <row r="57" spans="1:2" ht="15" thickBot="1" x14ac:dyDescent="0.4">
      <c r="A57" s="384" t="s">
        <v>392</v>
      </c>
      <c r="B57" s="109"/>
    </row>
    <row r="58" spans="1:2" ht="15" thickBot="1" x14ac:dyDescent="0.4">
      <c r="A58" s="384" t="s">
        <v>393</v>
      </c>
      <c r="B58" s="109"/>
    </row>
    <row r="59" spans="1:2" ht="15" thickBot="1" x14ac:dyDescent="0.4">
      <c r="A59" s="384" t="s">
        <v>1257</v>
      </c>
      <c r="B59" s="110"/>
    </row>
    <row r="60" spans="1:2" ht="15" thickBot="1" x14ac:dyDescent="0.4">
      <c r="A60" s="384" t="s">
        <v>1258</v>
      </c>
      <c r="B60" s="109"/>
    </row>
    <row r="61" spans="1:2" ht="15" thickBot="1" x14ac:dyDescent="0.4">
      <c r="A61" s="384" t="s">
        <v>1259</v>
      </c>
      <c r="B61" s="109"/>
    </row>
    <row r="62" spans="1:2" ht="15" thickBot="1" x14ac:dyDescent="0.4">
      <c r="A62" s="384" t="s">
        <v>394</v>
      </c>
      <c r="B62" s="109"/>
    </row>
    <row r="63" spans="1:2" ht="15" thickBot="1" x14ac:dyDescent="0.4">
      <c r="A63" s="384" t="s">
        <v>395</v>
      </c>
      <c r="B63" s="109"/>
    </row>
    <row r="64" spans="1:2" ht="15" thickBot="1" x14ac:dyDescent="0.4">
      <c r="A64" s="384" t="s">
        <v>396</v>
      </c>
      <c r="B64" s="109"/>
    </row>
    <row r="65" spans="1:2" ht="15" thickBot="1" x14ac:dyDescent="0.4">
      <c r="A65" s="384" t="s">
        <v>397</v>
      </c>
      <c r="B65" s="107"/>
    </row>
    <row r="66" spans="1:2" ht="15" thickBot="1" x14ac:dyDescent="0.4">
      <c r="A66" s="384" t="s">
        <v>1260</v>
      </c>
      <c r="B66" s="107"/>
    </row>
    <row r="67" spans="1:2" ht="15" thickBot="1" x14ac:dyDescent="0.4">
      <c r="A67" s="384" t="s">
        <v>398</v>
      </c>
      <c r="B67" s="109"/>
    </row>
    <row r="68" spans="1:2" ht="15" thickBot="1" x14ac:dyDescent="0.4">
      <c r="A68" s="384" t="s">
        <v>399</v>
      </c>
      <c r="B68" s="109"/>
    </row>
    <row r="69" spans="1:2" ht="15" thickBot="1" x14ac:dyDescent="0.4">
      <c r="A69" s="384" t="s">
        <v>400</v>
      </c>
      <c r="B69" s="109"/>
    </row>
    <row r="70" spans="1:2" ht="15" thickBot="1" x14ac:dyDescent="0.4">
      <c r="A70" s="384" t="s">
        <v>1261</v>
      </c>
      <c r="B70" s="109"/>
    </row>
    <row r="71" spans="1:2" ht="15" thickBot="1" x14ac:dyDescent="0.4">
      <c r="A71" s="384" t="s">
        <v>401</v>
      </c>
      <c r="B71" s="109"/>
    </row>
    <row r="72" spans="1:2" ht="15" thickBot="1" x14ac:dyDescent="0.4">
      <c r="A72" s="384" t="s">
        <v>402</v>
      </c>
      <c r="B72" s="109"/>
    </row>
    <row r="73" spans="1:2" ht="15" thickBot="1" x14ac:dyDescent="0.4">
      <c r="A73" s="384" t="s">
        <v>1262</v>
      </c>
      <c r="B73" s="109"/>
    </row>
    <row r="74" spans="1:2" ht="15" thickBot="1" x14ac:dyDescent="0.4">
      <c r="A74" s="384" t="s">
        <v>1263</v>
      </c>
      <c r="B74" s="109"/>
    </row>
    <row r="75" spans="1:2" ht="15" thickBot="1" x14ac:dyDescent="0.4">
      <c r="A75" s="384" t="s">
        <v>403</v>
      </c>
      <c r="B75" s="109"/>
    </row>
    <row r="76" spans="1:2" ht="15" thickBot="1" x14ac:dyDescent="0.4">
      <c r="A76" s="384" t="s">
        <v>404</v>
      </c>
      <c r="B76" s="109"/>
    </row>
    <row r="77" spans="1:2" ht="15" thickBot="1" x14ac:dyDescent="0.4">
      <c r="A77" s="384" t="s">
        <v>405</v>
      </c>
      <c r="B77" s="109"/>
    </row>
    <row r="78" spans="1:2" ht="15" thickBot="1" x14ac:dyDescent="0.4">
      <c r="A78" s="384" t="s">
        <v>406</v>
      </c>
      <c r="B78" s="109"/>
    </row>
    <row r="79" spans="1:2" ht="15" thickBot="1" x14ac:dyDescent="0.4">
      <c r="A79" s="384" t="s">
        <v>407</v>
      </c>
      <c r="B79" s="110"/>
    </row>
    <row r="80" spans="1:2" ht="15" thickBot="1" x14ac:dyDescent="0.4">
      <c r="A80" s="384" t="s">
        <v>408</v>
      </c>
      <c r="B80" s="109"/>
    </row>
    <row r="81" spans="1:2" ht="15" thickBot="1" x14ac:dyDescent="0.4">
      <c r="A81" s="384" t="s">
        <v>409</v>
      </c>
      <c r="B81" s="109"/>
    </row>
    <row r="82" spans="1:2" ht="15" thickBot="1" x14ac:dyDescent="0.4">
      <c r="A82" s="384" t="s">
        <v>410</v>
      </c>
      <c r="B82" s="109"/>
    </row>
    <row r="83" spans="1:2" ht="15" thickBot="1" x14ac:dyDescent="0.4">
      <c r="A83" s="384" t="s">
        <v>411</v>
      </c>
      <c r="B83" s="109"/>
    </row>
    <row r="84" spans="1:2" ht="15" thickBot="1" x14ac:dyDescent="0.4">
      <c r="A84" s="384" t="s">
        <v>412</v>
      </c>
      <c r="B84" s="107"/>
    </row>
    <row r="85" spans="1:2" ht="15" thickBot="1" x14ac:dyDescent="0.4">
      <c r="A85" s="384" t="s">
        <v>413</v>
      </c>
      <c r="B85" s="109"/>
    </row>
    <row r="86" spans="1:2" ht="15" thickBot="1" x14ac:dyDescent="0.4">
      <c r="A86" s="384" t="s">
        <v>414</v>
      </c>
      <c r="B86" s="109"/>
    </row>
    <row r="87" spans="1:2" ht="15" thickBot="1" x14ac:dyDescent="0.4">
      <c r="A87" s="384" t="s">
        <v>1264</v>
      </c>
      <c r="B87" s="109"/>
    </row>
    <row r="88" spans="1:2" ht="15" thickBot="1" x14ac:dyDescent="0.4">
      <c r="A88" s="384" t="s">
        <v>1265</v>
      </c>
      <c r="B88" s="107"/>
    </row>
    <row r="89" spans="1:2" ht="15" thickBot="1" x14ac:dyDescent="0.4">
      <c r="A89" s="384" t="s">
        <v>415</v>
      </c>
      <c r="B89" s="109"/>
    </row>
    <row r="90" spans="1:2" ht="15" thickBot="1" x14ac:dyDescent="0.4">
      <c r="A90" s="384" t="s">
        <v>416</v>
      </c>
      <c r="B90" s="109"/>
    </row>
    <row r="91" spans="1:2" ht="15" thickBot="1" x14ac:dyDescent="0.4">
      <c r="A91" s="384" t="s">
        <v>417</v>
      </c>
      <c r="B91" s="109"/>
    </row>
    <row r="92" spans="1:2" ht="15" thickBot="1" x14ac:dyDescent="0.4">
      <c r="A92" s="384" t="s">
        <v>418</v>
      </c>
      <c r="B92" s="109"/>
    </row>
    <row r="93" spans="1:2" ht="15" thickBot="1" x14ac:dyDescent="0.4">
      <c r="A93" s="384" t="s">
        <v>1266</v>
      </c>
      <c r="B93" s="109"/>
    </row>
    <row r="94" spans="1:2" ht="15" thickBot="1" x14ac:dyDescent="0.4">
      <c r="A94" s="384" t="s">
        <v>419</v>
      </c>
      <c r="B94" s="109"/>
    </row>
    <row r="95" spans="1:2" ht="15" thickBot="1" x14ac:dyDescent="0.4">
      <c r="A95" s="384" t="s">
        <v>1267</v>
      </c>
      <c r="B95" s="109"/>
    </row>
    <row r="96" spans="1:2" ht="15" thickBot="1" x14ac:dyDescent="0.4">
      <c r="A96" s="384" t="s">
        <v>420</v>
      </c>
      <c r="B96" s="109"/>
    </row>
    <row r="97" spans="1:2" ht="15" thickBot="1" x14ac:dyDescent="0.4">
      <c r="A97" s="384" t="s">
        <v>421</v>
      </c>
      <c r="B97" s="109"/>
    </row>
    <row r="98" spans="1:2" ht="15" thickBot="1" x14ac:dyDescent="0.4">
      <c r="A98" s="384" t="s">
        <v>422</v>
      </c>
      <c r="B98" s="109"/>
    </row>
    <row r="99" spans="1:2" ht="15" thickBot="1" x14ac:dyDescent="0.4">
      <c r="A99" s="384" t="s">
        <v>423</v>
      </c>
      <c r="B99" s="107"/>
    </row>
    <row r="100" spans="1:2" ht="15" thickBot="1" x14ac:dyDescent="0.4">
      <c r="A100" s="384" t="s">
        <v>424</v>
      </c>
      <c r="B100" s="109"/>
    </row>
    <row r="101" spans="1:2" ht="15" thickBot="1" x14ac:dyDescent="0.4">
      <c r="A101" s="384" t="s">
        <v>425</v>
      </c>
      <c r="B101" s="109"/>
    </row>
    <row r="102" spans="1:2" ht="15" thickBot="1" x14ac:dyDescent="0.4">
      <c r="A102" s="384" t="s">
        <v>426</v>
      </c>
      <c r="B102" s="109"/>
    </row>
    <row r="103" spans="1:2" ht="15" thickBot="1" x14ac:dyDescent="0.4">
      <c r="A103" s="384" t="s">
        <v>427</v>
      </c>
      <c r="B103" s="108"/>
    </row>
    <row r="104" spans="1:2" ht="15" thickBot="1" x14ac:dyDescent="0.4">
      <c r="A104" s="384" t="s">
        <v>428</v>
      </c>
      <c r="B104" s="108"/>
    </row>
    <row r="105" spans="1:2" ht="15" thickBot="1" x14ac:dyDescent="0.4">
      <c r="A105" s="384" t="s">
        <v>429</v>
      </c>
      <c r="B105" s="108"/>
    </row>
    <row r="106" spans="1:2" ht="15" thickBot="1" x14ac:dyDescent="0.4">
      <c r="A106" s="384" t="s">
        <v>430</v>
      </c>
      <c r="B106" s="108"/>
    </row>
    <row r="107" spans="1:2" ht="15" thickBot="1" x14ac:dyDescent="0.4">
      <c r="A107" s="384" t="s">
        <v>1268</v>
      </c>
      <c r="B107" s="108"/>
    </row>
    <row r="108" spans="1:2" ht="15" thickBot="1" x14ac:dyDescent="0.4">
      <c r="A108" s="384" t="s">
        <v>431</v>
      </c>
      <c r="B108" s="108"/>
    </row>
    <row r="109" spans="1:2" ht="15" thickBot="1" x14ac:dyDescent="0.4">
      <c r="A109" s="384" t="s">
        <v>1269</v>
      </c>
      <c r="B109" s="108"/>
    </row>
    <row r="110" spans="1:2" ht="15" thickBot="1" x14ac:dyDescent="0.4">
      <c r="A110" s="384" t="s">
        <v>432</v>
      </c>
      <c r="B110" s="108"/>
    </row>
    <row r="111" spans="1:2" ht="15" thickBot="1" x14ac:dyDescent="0.4">
      <c r="A111" s="384" t="s">
        <v>433</v>
      </c>
      <c r="B111" s="108"/>
    </row>
    <row r="112" spans="1:2" ht="15" thickBot="1" x14ac:dyDescent="0.4">
      <c r="A112" s="384" t="s">
        <v>434</v>
      </c>
      <c r="B112" s="108"/>
    </row>
    <row r="113" spans="1:2" ht="15" thickBot="1" x14ac:dyDescent="0.4">
      <c r="A113" s="384" t="s">
        <v>1270</v>
      </c>
      <c r="B113" s="108"/>
    </row>
    <row r="114" spans="1:2" ht="15" thickBot="1" x14ac:dyDescent="0.4">
      <c r="A114" s="384" t="s">
        <v>435</v>
      </c>
      <c r="B114" s="108"/>
    </row>
    <row r="115" spans="1:2" ht="15" thickBot="1" x14ac:dyDescent="0.4">
      <c r="A115" s="384" t="s">
        <v>436</v>
      </c>
      <c r="B115" s="108"/>
    </row>
    <row r="116" spans="1:2" ht="15" thickBot="1" x14ac:dyDescent="0.4">
      <c r="A116" s="384" t="s">
        <v>437</v>
      </c>
      <c r="B116" s="108"/>
    </row>
    <row r="117" spans="1:2" ht="15" thickBot="1" x14ac:dyDescent="0.4">
      <c r="A117" s="384" t="s">
        <v>1271</v>
      </c>
      <c r="B117" s="407"/>
    </row>
    <row r="118" spans="1:2" ht="13" thickBot="1" x14ac:dyDescent="0.3">
      <c r="A118" s="384" t="s">
        <v>438</v>
      </c>
    </row>
    <row r="119" spans="1:2" ht="13" thickBot="1" x14ac:dyDescent="0.3">
      <c r="A119" s="384" t="s">
        <v>439</v>
      </c>
    </row>
    <row r="120" spans="1:2" ht="13" thickBot="1" x14ac:dyDescent="0.3">
      <c r="A120" s="384" t="s">
        <v>440</v>
      </c>
    </row>
    <row r="121" spans="1:2" ht="13" thickBot="1" x14ac:dyDescent="0.3">
      <c r="A121" s="384" t="s">
        <v>1272</v>
      </c>
    </row>
    <row r="122" spans="1:2" ht="13" thickBot="1" x14ac:dyDescent="0.3">
      <c r="A122" s="384" t="s">
        <v>441</v>
      </c>
    </row>
    <row r="123" spans="1:2" ht="13" thickBot="1" x14ac:dyDescent="0.3">
      <c r="A123" s="384" t="s">
        <v>442</v>
      </c>
    </row>
    <row r="124" spans="1:2" ht="13" thickBot="1" x14ac:dyDescent="0.3">
      <c r="A124" s="384" t="s">
        <v>443</v>
      </c>
    </row>
    <row r="125" spans="1:2" ht="13" thickBot="1" x14ac:dyDescent="0.3">
      <c r="A125" s="384" t="s">
        <v>444</v>
      </c>
    </row>
    <row r="126" spans="1:2" ht="13" thickBot="1" x14ac:dyDescent="0.3">
      <c r="A126" s="384" t="s">
        <v>445</v>
      </c>
    </row>
    <row r="127" spans="1:2" ht="13" thickBot="1" x14ac:dyDescent="0.3">
      <c r="A127" s="384" t="s">
        <v>1273</v>
      </c>
    </row>
    <row r="128" spans="1:2" ht="13" thickBot="1" x14ac:dyDescent="0.3">
      <c r="A128" s="384" t="s">
        <v>446</v>
      </c>
    </row>
    <row r="129" spans="1:1" ht="13" thickBot="1" x14ac:dyDescent="0.3">
      <c r="A129" s="384" t="s">
        <v>447</v>
      </c>
    </row>
    <row r="130" spans="1:1" ht="13" thickBot="1" x14ac:dyDescent="0.3">
      <c r="A130" s="384" t="s">
        <v>448</v>
      </c>
    </row>
    <row r="131" spans="1:1" ht="13" thickBot="1" x14ac:dyDescent="0.3">
      <c r="A131" s="384" t="s">
        <v>449</v>
      </c>
    </row>
    <row r="132" spans="1:1" ht="13" thickBot="1" x14ac:dyDescent="0.3">
      <c r="A132" s="384" t="s">
        <v>450</v>
      </c>
    </row>
    <row r="133" spans="1:1" ht="13" thickBot="1" x14ac:dyDescent="0.3">
      <c r="A133" s="384" t="s">
        <v>451</v>
      </c>
    </row>
    <row r="134" spans="1:1" ht="13" thickBot="1" x14ac:dyDescent="0.3">
      <c r="A134" s="384" t="s">
        <v>452</v>
      </c>
    </row>
    <row r="135" spans="1:1" ht="13" thickBot="1" x14ac:dyDescent="0.3">
      <c r="A135" s="384" t="s">
        <v>1274</v>
      </c>
    </row>
    <row r="136" spans="1:1" ht="13" thickBot="1" x14ac:dyDescent="0.3">
      <c r="A136" s="384" t="s">
        <v>453</v>
      </c>
    </row>
    <row r="137" spans="1:1" ht="13" thickBot="1" x14ac:dyDescent="0.3">
      <c r="A137" s="384" t="s">
        <v>1275</v>
      </c>
    </row>
    <row r="138" spans="1:1" ht="13" thickBot="1" x14ac:dyDescent="0.3">
      <c r="A138" s="384" t="s">
        <v>454</v>
      </c>
    </row>
    <row r="139" spans="1:1" ht="13" thickBot="1" x14ac:dyDescent="0.3">
      <c r="A139" s="384" t="s">
        <v>455</v>
      </c>
    </row>
    <row r="140" spans="1:1" ht="13" thickBot="1" x14ac:dyDescent="0.3">
      <c r="A140" s="384" t="s">
        <v>456</v>
      </c>
    </row>
    <row r="141" spans="1:1" ht="13" thickBot="1" x14ac:dyDescent="0.3">
      <c r="A141" s="384" t="s">
        <v>457</v>
      </c>
    </row>
    <row r="142" spans="1:1" ht="13" thickBot="1" x14ac:dyDescent="0.3">
      <c r="A142" s="384" t="s">
        <v>458</v>
      </c>
    </row>
    <row r="143" spans="1:1" ht="13" thickBot="1" x14ac:dyDescent="0.3">
      <c r="A143" s="384" t="s">
        <v>459</v>
      </c>
    </row>
    <row r="144" spans="1:1" ht="13" thickBot="1" x14ac:dyDescent="0.3">
      <c r="A144" s="384" t="s">
        <v>460</v>
      </c>
    </row>
    <row r="145" spans="1:1" ht="13" thickBot="1" x14ac:dyDescent="0.3">
      <c r="A145" s="384" t="s">
        <v>461</v>
      </c>
    </row>
    <row r="146" spans="1:1" ht="13" thickBot="1" x14ac:dyDescent="0.3">
      <c r="A146" s="384" t="s">
        <v>462</v>
      </c>
    </row>
    <row r="147" spans="1:1" ht="13" thickBot="1" x14ac:dyDescent="0.3">
      <c r="A147" s="384" t="s">
        <v>463</v>
      </c>
    </row>
    <row r="148" spans="1:1" ht="13" thickBot="1" x14ac:dyDescent="0.3">
      <c r="A148" s="384" t="s">
        <v>464</v>
      </c>
    </row>
    <row r="149" spans="1:1" ht="13" thickBot="1" x14ac:dyDescent="0.3">
      <c r="A149" s="384" t="s">
        <v>466</v>
      </c>
    </row>
    <row r="150" spans="1:1" ht="13" thickBot="1" x14ac:dyDescent="0.3">
      <c r="A150" s="384" t="s">
        <v>467</v>
      </c>
    </row>
    <row r="151" spans="1:1" ht="13" thickBot="1" x14ac:dyDescent="0.3">
      <c r="A151" s="384" t="s">
        <v>1276</v>
      </c>
    </row>
    <row r="152" spans="1:1" ht="13" thickBot="1" x14ac:dyDescent="0.3">
      <c r="A152" s="384" t="s">
        <v>1277</v>
      </c>
    </row>
    <row r="153" spans="1:1" ht="13" thickBot="1" x14ac:dyDescent="0.3">
      <c r="A153" s="384" t="s">
        <v>465</v>
      </c>
    </row>
    <row r="154" spans="1:1" ht="13" thickBot="1" x14ac:dyDescent="0.3">
      <c r="A154" s="384" t="s">
        <v>1278</v>
      </c>
    </row>
    <row r="155" spans="1:1" ht="13" thickBot="1" x14ac:dyDescent="0.3">
      <c r="A155" s="384" t="s">
        <v>468</v>
      </c>
    </row>
    <row r="156" spans="1:1" ht="13" thickBot="1" x14ac:dyDescent="0.3">
      <c r="A156" s="384" t="s">
        <v>469</v>
      </c>
    </row>
    <row r="157" spans="1:1" ht="13" thickBot="1" x14ac:dyDescent="0.3">
      <c r="A157" s="384" t="s">
        <v>470</v>
      </c>
    </row>
    <row r="158" spans="1:1" ht="13" thickBot="1" x14ac:dyDescent="0.3">
      <c r="A158" s="384" t="s">
        <v>471</v>
      </c>
    </row>
    <row r="159" spans="1:1" ht="13" thickBot="1" x14ac:dyDescent="0.3">
      <c r="A159" s="384" t="s">
        <v>1279</v>
      </c>
    </row>
    <row r="160" spans="1:1" ht="13" thickBot="1" x14ac:dyDescent="0.3">
      <c r="A160" s="384" t="s">
        <v>472</v>
      </c>
    </row>
    <row r="161" spans="1:1" ht="13" thickBot="1" x14ac:dyDescent="0.3">
      <c r="A161" s="384" t="s">
        <v>473</v>
      </c>
    </row>
    <row r="162" spans="1:1" ht="13" thickBot="1" x14ac:dyDescent="0.3">
      <c r="A162" s="384" t="s">
        <v>474</v>
      </c>
    </row>
    <row r="163" spans="1:1" ht="13" thickBot="1" x14ac:dyDescent="0.3">
      <c r="A163" s="384" t="s">
        <v>475</v>
      </c>
    </row>
    <row r="164" spans="1:1" ht="13" thickBot="1" x14ac:dyDescent="0.3">
      <c r="A164" s="384" t="s">
        <v>476</v>
      </c>
    </row>
    <row r="165" spans="1:1" ht="13" thickBot="1" x14ac:dyDescent="0.3">
      <c r="A165" s="384" t="s">
        <v>1280</v>
      </c>
    </row>
    <row r="166" spans="1:1" ht="13" thickBot="1" x14ac:dyDescent="0.3">
      <c r="A166" s="384" t="s">
        <v>477</v>
      </c>
    </row>
  </sheetData>
  <sheetProtection algorithmName="SHA-512" hashValue="a4wQX5uyvhDs2zF2pKf9AWmppbPajFeVkz4PcWwePRbmBKN82xpkGPxND98XhTLSc5VNgp8FuZyFM2dlG7WPng==" saltValue="dxTSCm8wp4fyUrFQHC1pCA==" spinCount="100000" sheet="1" objects="1" scenarios="1"/>
  <sortState xmlns:xlrd2="http://schemas.microsoft.com/office/spreadsheetml/2017/richdata2" ref="A13:A170">
    <sortCondition ref="A13"/>
  </sortState>
  <customSheetViews>
    <customSheetView guid="{685A2E79-1796-44F8-B950-02A0300E5822}" fitToPage="1">
      <selection sqref="A1:B1"/>
      <pageMargins left="0" right="0" top="0" bottom="0" header="0" footer="0"/>
      <pageSetup scale="66" orientation="portrait" r:id="rId1"/>
      <headerFooter alignWithMargins="0"/>
    </customSheetView>
  </customSheetViews>
  <mergeCells count="4">
    <mergeCell ref="A1:B1"/>
    <mergeCell ref="C17:D17"/>
    <mergeCell ref="C7:D8"/>
    <mergeCell ref="C13:D15"/>
  </mergeCells>
  <phoneticPr fontId="28" type="noConversion"/>
  <hyperlinks>
    <hyperlink ref="C17" location="'General Information'!C13" display="Return to the General Information Worksheet" xr:uid="{00000000-0004-0000-0D00-000000000000}"/>
    <hyperlink ref="A2" r:id="rId2" xr:uid="{00000000-0004-0000-0D00-000001000000}"/>
    <hyperlink ref="A3" r:id="rId3" xr:uid="{00000000-0004-0000-0D00-000002000000}"/>
    <hyperlink ref="A5" r:id="rId4" xr:uid="{00000000-0004-0000-0D00-000003000000}"/>
  </hyperlinks>
  <pageMargins left="0.75" right="0.75" top="1" bottom="1" header="0.5" footer="0.5"/>
  <pageSetup scale="66" orientation="portrait" r:id="rId5"/>
  <headerFooter scaleWithDoc="0" alignWithMargins="0">
    <oddHeader xml:space="preserve">&amp;C&amp;"Arial,Bold"&amp;14AFC Cost Report - FY2019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32601-B60B-4BF7-A0BD-2062BADFD369}">
  <dimension ref="A1:AEM4"/>
  <sheetViews>
    <sheetView topLeftCell="ACC2" zoomScale="90" zoomScaleNormal="90" workbookViewId="0">
      <selection activeCell="ACF4" sqref="ACF4"/>
    </sheetView>
  </sheetViews>
  <sheetFormatPr defaultRowHeight="12.5" x14ac:dyDescent="0.25"/>
  <cols>
    <col min="1" max="1" width="7.81640625" bestFit="1" customWidth="1"/>
    <col min="4" max="4" width="8.54296875" bestFit="1" customWidth="1"/>
    <col min="5" max="9" width="7.81640625" bestFit="1" customWidth="1"/>
    <col min="11" max="14" width="7.81640625" bestFit="1" customWidth="1"/>
    <col min="16" max="27" width="7.81640625" bestFit="1" customWidth="1"/>
    <col min="28" max="28" width="8.453125" bestFit="1" customWidth="1"/>
    <col min="29" max="29" width="10.453125" bestFit="1" customWidth="1"/>
    <col min="30" max="30" width="9.1796875" bestFit="1" customWidth="1"/>
    <col min="31" max="31" width="8.26953125" bestFit="1" customWidth="1"/>
    <col min="34" max="34" width="8.54296875" bestFit="1" customWidth="1"/>
    <col min="35" max="35" width="7.54296875" bestFit="1" customWidth="1"/>
    <col min="36" max="36" width="8.453125" bestFit="1" customWidth="1"/>
    <col min="38" max="38" width="8.1796875" bestFit="1" customWidth="1"/>
    <col min="41" max="41" width="7.81640625" bestFit="1" customWidth="1"/>
    <col min="42" max="45" width="8.453125" bestFit="1" customWidth="1"/>
    <col min="47" max="47" width="8.453125" bestFit="1" customWidth="1"/>
    <col min="49" max="50" width="7.54296875" bestFit="1" customWidth="1"/>
    <col min="51" max="51" width="7.81640625" bestFit="1" customWidth="1"/>
    <col min="52" max="52" width="7.7265625" bestFit="1" customWidth="1"/>
    <col min="53" max="53" width="8.453125" bestFit="1" customWidth="1"/>
    <col min="54" max="54" width="7.7265625" bestFit="1" customWidth="1"/>
    <col min="55" max="55" width="8.453125" bestFit="1" customWidth="1"/>
    <col min="56" max="56" width="7.7265625" bestFit="1" customWidth="1"/>
    <col min="57" max="57" width="8.453125" bestFit="1" customWidth="1"/>
    <col min="58" max="58" width="7.7265625" bestFit="1" customWidth="1"/>
    <col min="59" max="59" width="8.453125" bestFit="1" customWidth="1"/>
    <col min="60" max="60" width="7.7265625" bestFit="1" customWidth="1"/>
    <col min="61" max="61" width="8.453125" bestFit="1" customWidth="1"/>
    <col min="62" max="62" width="7.7265625" bestFit="1" customWidth="1"/>
    <col min="63" max="63" width="8.453125" bestFit="1" customWidth="1"/>
    <col min="64" max="64" width="7.7265625" bestFit="1" customWidth="1"/>
    <col min="65" max="65" width="8.453125" bestFit="1" customWidth="1"/>
    <col min="66" max="66" width="7.7265625" bestFit="1" customWidth="1"/>
    <col min="67" max="67" width="8.453125" bestFit="1" customWidth="1"/>
    <col min="68" max="68" width="7.7265625" bestFit="1" customWidth="1"/>
    <col min="69" max="69" width="8.453125" bestFit="1" customWidth="1"/>
    <col min="70" max="70" width="7.7265625" bestFit="1" customWidth="1"/>
    <col min="71" max="71" width="8.453125" bestFit="1" customWidth="1"/>
    <col min="72" max="72" width="7.7265625" bestFit="1" customWidth="1"/>
    <col min="73" max="73" width="8.453125" bestFit="1" customWidth="1"/>
    <col min="74" max="74" width="7.7265625" bestFit="1" customWidth="1"/>
    <col min="75" max="75" width="8.453125" bestFit="1" customWidth="1"/>
    <col min="76" max="76" width="7.7265625" bestFit="1" customWidth="1"/>
    <col min="77" max="77" width="8.453125" bestFit="1" customWidth="1"/>
    <col min="78" max="78" width="7.7265625" bestFit="1" customWidth="1"/>
    <col min="79" max="79" width="8.453125" bestFit="1" customWidth="1"/>
    <col min="80" max="80" width="7.7265625" bestFit="1" customWidth="1"/>
    <col min="81" max="81" width="8.453125" bestFit="1" customWidth="1"/>
    <col min="82" max="82" width="7.7265625" bestFit="1" customWidth="1"/>
    <col min="83" max="83" width="8.453125" bestFit="1" customWidth="1"/>
    <col min="84" max="84" width="7.7265625" bestFit="1" customWidth="1"/>
    <col min="85" max="85" width="8.453125" bestFit="1" customWidth="1"/>
    <col min="86" max="86" width="7.7265625" bestFit="1" customWidth="1"/>
    <col min="87" max="87" width="8.453125" bestFit="1" customWidth="1"/>
    <col min="88" max="88" width="7.7265625" bestFit="1" customWidth="1"/>
    <col min="89" max="89" width="8.453125" bestFit="1" customWidth="1"/>
    <col min="90" max="90" width="7.7265625" bestFit="1" customWidth="1"/>
    <col min="91" max="91" width="8.453125" bestFit="1" customWidth="1"/>
    <col min="92" max="92" width="7.7265625" bestFit="1" customWidth="1"/>
    <col min="93" max="93" width="8.453125" bestFit="1" customWidth="1"/>
    <col min="94" max="94" width="7.7265625" bestFit="1" customWidth="1"/>
    <col min="95" max="95" width="8.453125" bestFit="1" customWidth="1"/>
    <col min="96" max="96" width="7.7265625" bestFit="1" customWidth="1"/>
    <col min="97" max="97" width="8.453125" bestFit="1" customWidth="1"/>
    <col min="98" max="98" width="7.7265625" bestFit="1" customWidth="1"/>
    <col min="99" max="99" width="8.453125" bestFit="1" customWidth="1"/>
    <col min="100" max="100" width="7.7265625" bestFit="1" customWidth="1"/>
    <col min="101" max="101" width="8.453125" bestFit="1" customWidth="1"/>
    <col min="102" max="102" width="7.7265625" bestFit="1" customWidth="1"/>
    <col min="103" max="103" width="8.453125" bestFit="1" customWidth="1"/>
    <col min="104" max="104" width="7.7265625" bestFit="1" customWidth="1"/>
    <col min="105" max="110" width="8.26953125" bestFit="1" customWidth="1"/>
    <col min="111" max="116" width="8.54296875" bestFit="1" customWidth="1"/>
    <col min="117" max="128" width="8.26953125" bestFit="1" customWidth="1"/>
    <col min="135" max="142" width="8.26953125" bestFit="1" customWidth="1"/>
    <col min="143" max="143" width="8.54296875" bestFit="1" customWidth="1"/>
    <col min="144" max="153" width="8.26953125" bestFit="1" customWidth="1"/>
    <col min="154" max="154" width="8.54296875" bestFit="1" customWidth="1"/>
    <col min="155" max="161" width="8.26953125" bestFit="1" customWidth="1"/>
    <col min="163" max="163" width="8.54296875" bestFit="1" customWidth="1"/>
    <col min="164" max="165" width="8.453125" bestFit="1" customWidth="1"/>
    <col min="166" max="166" width="8.54296875" bestFit="1" customWidth="1"/>
    <col min="167" max="167" width="8.26953125" bestFit="1" customWidth="1"/>
    <col min="168" max="170" width="8.54296875" bestFit="1" customWidth="1"/>
    <col min="171" max="171" width="8.26953125" bestFit="1" customWidth="1"/>
    <col min="172" max="172" width="8.54296875" bestFit="1" customWidth="1"/>
    <col min="173" max="173" width="8.26953125" bestFit="1" customWidth="1"/>
    <col min="174" max="174" width="8.54296875" bestFit="1" customWidth="1"/>
    <col min="175" max="175" width="8.453125" bestFit="1" customWidth="1"/>
    <col min="176" max="178" width="8.26953125" bestFit="1" customWidth="1"/>
    <col min="179" max="179" width="8.453125" bestFit="1" customWidth="1"/>
    <col min="180" max="180" width="7.54296875" bestFit="1" customWidth="1"/>
    <col min="182" max="184" width="7.54296875" bestFit="1" customWidth="1"/>
    <col min="185" max="185" width="8.1796875" bestFit="1" customWidth="1"/>
    <col min="186" max="186" width="8.453125" bestFit="1" customWidth="1"/>
    <col min="187" max="187" width="7.54296875" bestFit="1" customWidth="1"/>
    <col min="189" max="191" width="7.54296875" bestFit="1" customWidth="1"/>
    <col min="192" max="192" width="8.1796875" bestFit="1" customWidth="1"/>
    <col min="193" max="193" width="8.453125" bestFit="1" customWidth="1"/>
    <col min="194" max="194" width="7.54296875" bestFit="1" customWidth="1"/>
    <col min="196" max="198" width="7.54296875" bestFit="1" customWidth="1"/>
    <col min="199" max="199" width="8.1796875" bestFit="1" customWidth="1"/>
    <col min="200" max="200" width="8.453125" bestFit="1" customWidth="1"/>
    <col min="201" max="201" width="7.54296875" bestFit="1" customWidth="1"/>
    <col min="203" max="205" width="7.54296875" bestFit="1" customWidth="1"/>
    <col min="206" max="206" width="8.1796875" bestFit="1" customWidth="1"/>
    <col min="207" max="207" width="8.453125" bestFit="1" customWidth="1"/>
    <col min="208" max="208" width="7.54296875" bestFit="1" customWidth="1"/>
    <col min="210" max="212" width="7.54296875" bestFit="1" customWidth="1"/>
    <col min="213" max="213" width="8.1796875" bestFit="1" customWidth="1"/>
    <col min="214" max="214" width="8.453125" bestFit="1" customWidth="1"/>
    <col min="215" max="215" width="7.54296875" bestFit="1" customWidth="1"/>
    <col min="217" max="219" width="7.54296875" bestFit="1" customWidth="1"/>
    <col min="220" max="220" width="8.1796875" bestFit="1" customWidth="1"/>
    <col min="221" max="221" width="8.453125" bestFit="1" customWidth="1"/>
    <col min="222" max="222" width="7.54296875" bestFit="1" customWidth="1"/>
    <col min="224" max="226" width="7.54296875" bestFit="1" customWidth="1"/>
    <col min="227" max="227" width="8.1796875" bestFit="1" customWidth="1"/>
    <col min="228" max="228" width="8.453125" bestFit="1" customWidth="1"/>
    <col min="229" max="229" width="7.54296875" bestFit="1" customWidth="1"/>
    <col min="231" max="233" width="7.54296875" bestFit="1" customWidth="1"/>
    <col min="234" max="234" width="8.1796875" bestFit="1" customWidth="1"/>
    <col min="235" max="235" width="8.453125" bestFit="1" customWidth="1"/>
    <col min="236" max="236" width="7.54296875" bestFit="1" customWidth="1"/>
    <col min="238" max="240" width="7.54296875" bestFit="1" customWidth="1"/>
    <col min="241" max="241" width="8.1796875" bestFit="1" customWidth="1"/>
    <col min="242" max="242" width="8.453125" bestFit="1" customWidth="1"/>
    <col min="243" max="247" width="7.54296875" bestFit="1" customWidth="1"/>
    <col min="248" max="248" width="8.1796875" bestFit="1" customWidth="1"/>
    <col min="249" max="249" width="8.453125" bestFit="1" customWidth="1"/>
    <col min="250" max="254" width="7.54296875" bestFit="1" customWidth="1"/>
    <col min="255" max="255" width="8.1796875" bestFit="1" customWidth="1"/>
    <col min="256" max="256" width="8.453125" bestFit="1" customWidth="1"/>
    <col min="257" max="261" width="7.54296875" bestFit="1" customWidth="1"/>
    <col min="262" max="262" width="8.1796875" bestFit="1" customWidth="1"/>
    <col min="263" max="263" width="8.453125" bestFit="1" customWidth="1"/>
    <col min="264" max="268" width="7.54296875" bestFit="1" customWidth="1"/>
    <col min="269" max="269" width="8.1796875" bestFit="1" customWidth="1"/>
    <col min="270" max="270" width="8.453125" bestFit="1" customWidth="1"/>
    <col min="271" max="275" width="7.54296875" bestFit="1" customWidth="1"/>
    <col min="276" max="276" width="8.1796875" bestFit="1" customWidth="1"/>
    <col min="277" max="277" width="8.453125" bestFit="1" customWidth="1"/>
    <col min="278" max="282" width="7.54296875" bestFit="1" customWidth="1"/>
    <col min="283" max="283" width="8.1796875" bestFit="1" customWidth="1"/>
    <col min="284" max="284" width="8.453125" bestFit="1" customWidth="1"/>
    <col min="285" max="289" width="7.54296875" bestFit="1" customWidth="1"/>
    <col min="290" max="290" width="8.1796875" bestFit="1" customWidth="1"/>
    <col min="291" max="291" width="8.453125" bestFit="1" customWidth="1"/>
    <col min="292" max="296" width="7.54296875" bestFit="1" customWidth="1"/>
    <col min="297" max="297" width="8.1796875" bestFit="1" customWidth="1"/>
    <col min="298" max="298" width="8.453125" bestFit="1" customWidth="1"/>
    <col min="299" max="303" width="7.54296875" bestFit="1" customWidth="1"/>
    <col min="304" max="304" width="8.1796875" bestFit="1" customWidth="1"/>
    <col min="305" max="305" width="8.453125" bestFit="1" customWidth="1"/>
    <col min="306" max="310" width="7.54296875" bestFit="1" customWidth="1"/>
    <col min="311" max="311" width="8.1796875" bestFit="1" customWidth="1"/>
    <col min="312" max="312" width="8.453125" bestFit="1" customWidth="1"/>
    <col min="313" max="317" width="7.54296875" bestFit="1" customWidth="1"/>
    <col min="318" max="318" width="8.1796875" bestFit="1" customWidth="1"/>
    <col min="319" max="319" width="8.453125" bestFit="1" customWidth="1"/>
    <col min="320" max="324" width="7.54296875" bestFit="1" customWidth="1"/>
    <col min="325" max="325" width="8.1796875" bestFit="1" customWidth="1"/>
    <col min="326" max="326" width="8.453125" bestFit="1" customWidth="1"/>
    <col min="327" max="331" width="7.54296875" bestFit="1" customWidth="1"/>
    <col min="332" max="332" width="8.1796875" bestFit="1" customWidth="1"/>
    <col min="333" max="333" width="8.453125" bestFit="1" customWidth="1"/>
    <col min="334" max="338" width="7.54296875" bestFit="1" customWidth="1"/>
    <col min="339" max="339" width="8.1796875" bestFit="1" customWidth="1"/>
    <col min="340" max="340" width="8.453125" bestFit="1" customWidth="1"/>
    <col min="341" max="345" width="7.54296875" bestFit="1" customWidth="1"/>
    <col min="346" max="346" width="8.1796875" bestFit="1" customWidth="1"/>
    <col min="347" max="347" width="8.453125" bestFit="1" customWidth="1"/>
    <col min="348" max="352" width="7.54296875" bestFit="1" customWidth="1"/>
    <col min="353" max="353" width="8.1796875" bestFit="1" customWidth="1"/>
    <col min="354" max="354" width="8.453125" bestFit="1" customWidth="1"/>
    <col min="355" max="359" width="7.54296875" bestFit="1" customWidth="1"/>
    <col min="360" max="360" width="8.1796875" bestFit="1" customWidth="1"/>
    <col min="361" max="364" width="7.54296875" bestFit="1" customWidth="1"/>
    <col min="365" max="365" width="8.1796875" bestFit="1" customWidth="1"/>
    <col min="366" max="366" width="8.453125" bestFit="1" customWidth="1"/>
    <col min="367" max="368" width="8.1796875" bestFit="1" customWidth="1"/>
    <col min="369" max="369" width="8.54296875" bestFit="1" customWidth="1"/>
    <col min="370" max="372" width="8.1796875" bestFit="1" customWidth="1"/>
    <col min="373" max="373" width="8.453125" bestFit="1" customWidth="1"/>
    <col min="374" max="374" width="8.1796875" bestFit="1" customWidth="1"/>
    <col min="375" max="375" width="7.81640625" bestFit="1" customWidth="1"/>
    <col min="376" max="376" width="8.453125" bestFit="1" customWidth="1"/>
    <col min="377" max="377" width="7.81640625" bestFit="1" customWidth="1"/>
    <col min="378" max="378" width="8.453125" bestFit="1" customWidth="1"/>
    <col min="379" max="379" width="7.81640625" bestFit="1" customWidth="1"/>
    <col min="380" max="380" width="8.453125" bestFit="1" customWidth="1"/>
    <col min="381" max="381" width="7.81640625" bestFit="1" customWidth="1"/>
    <col min="382" max="382" width="8.453125" bestFit="1" customWidth="1"/>
    <col min="383" max="383" width="7.81640625" bestFit="1" customWidth="1"/>
    <col min="384" max="384" width="8.453125" bestFit="1" customWidth="1"/>
    <col min="385" max="385" width="7.81640625" bestFit="1" customWidth="1"/>
    <col min="386" max="386" width="8.453125" bestFit="1" customWidth="1"/>
    <col min="387" max="387" width="7.81640625" bestFit="1" customWidth="1"/>
    <col min="388" max="388" width="8.453125" bestFit="1" customWidth="1"/>
    <col min="389" max="389" width="7.81640625" bestFit="1" customWidth="1"/>
    <col min="390" max="390" width="8.453125" bestFit="1" customWidth="1"/>
    <col min="391" max="391" width="7.81640625" bestFit="1" customWidth="1"/>
    <col min="392" max="392" width="8.453125" bestFit="1" customWidth="1"/>
    <col min="393" max="393" width="7.81640625" bestFit="1" customWidth="1"/>
    <col min="394" max="394" width="8.453125" bestFit="1" customWidth="1"/>
    <col min="395" max="395" width="7.81640625" bestFit="1" customWidth="1"/>
    <col min="396" max="396" width="8.453125" bestFit="1" customWidth="1"/>
    <col min="397" max="397" width="7.81640625" bestFit="1" customWidth="1"/>
    <col min="398" max="398" width="8.453125" bestFit="1" customWidth="1"/>
    <col min="399" max="399" width="7.81640625" bestFit="1" customWidth="1"/>
    <col min="400" max="400" width="8.453125" bestFit="1" customWidth="1"/>
    <col min="401" max="401" width="7.81640625" bestFit="1" customWidth="1"/>
    <col min="402" max="402" width="8.453125" bestFit="1" customWidth="1"/>
    <col min="403" max="403" width="7.81640625" bestFit="1" customWidth="1"/>
    <col min="404" max="404" width="8.453125" bestFit="1" customWidth="1"/>
    <col min="405" max="405" width="7.81640625" bestFit="1" customWidth="1"/>
    <col min="406" max="406" width="8.453125" bestFit="1" customWidth="1"/>
    <col min="407" max="407" width="7.81640625" bestFit="1" customWidth="1"/>
    <col min="408" max="408" width="8.453125" bestFit="1" customWidth="1"/>
    <col min="409" max="409" width="7.81640625" bestFit="1" customWidth="1"/>
    <col min="410" max="410" width="8.453125" bestFit="1" customWidth="1"/>
    <col min="411" max="411" width="7.81640625" bestFit="1" customWidth="1"/>
    <col min="412" max="412" width="8.453125" bestFit="1" customWidth="1"/>
    <col min="413" max="413" width="7.81640625" bestFit="1" customWidth="1"/>
    <col min="414" max="414" width="8.453125" bestFit="1" customWidth="1"/>
    <col min="415" max="415" width="7.81640625" bestFit="1" customWidth="1"/>
    <col min="416" max="416" width="8.453125" bestFit="1" customWidth="1"/>
    <col min="417" max="417" width="7.81640625" bestFit="1" customWidth="1"/>
    <col min="418" max="418" width="8.453125" bestFit="1" customWidth="1"/>
    <col min="419" max="419" width="7.81640625" bestFit="1" customWidth="1"/>
    <col min="420" max="420" width="8.453125" bestFit="1" customWidth="1"/>
    <col min="421" max="421" width="7.81640625" bestFit="1" customWidth="1"/>
    <col min="422" max="422" width="8.453125" bestFit="1" customWidth="1"/>
    <col min="423" max="423" width="7.81640625" bestFit="1" customWidth="1"/>
    <col min="424" max="424" width="8.453125" bestFit="1" customWidth="1"/>
    <col min="425" max="425" width="7.81640625" bestFit="1" customWidth="1"/>
    <col min="426" max="426" width="8.453125" bestFit="1" customWidth="1"/>
    <col min="427" max="427" width="7.81640625" bestFit="1" customWidth="1"/>
    <col min="428" max="428" width="8" bestFit="1" customWidth="1"/>
    <col min="429" max="429" width="8.453125" bestFit="1" customWidth="1"/>
    <col min="430" max="430" width="8" bestFit="1" customWidth="1"/>
    <col min="431" max="431" width="8.453125" bestFit="1" customWidth="1"/>
    <col min="432" max="432" width="8" bestFit="1" customWidth="1"/>
    <col min="433" max="433" width="8.453125" bestFit="1" customWidth="1"/>
    <col min="434" max="434" width="8" bestFit="1" customWidth="1"/>
    <col min="435" max="435" width="8.453125" bestFit="1" customWidth="1"/>
    <col min="436" max="436" width="8" bestFit="1" customWidth="1"/>
    <col min="437" max="437" width="8.453125" bestFit="1" customWidth="1"/>
    <col min="438" max="438" width="8" bestFit="1" customWidth="1"/>
    <col min="439" max="439" width="8.453125" bestFit="1" customWidth="1"/>
    <col min="440" max="440" width="8" bestFit="1" customWidth="1"/>
    <col min="441" max="441" width="8.453125" bestFit="1" customWidth="1"/>
    <col min="442" max="442" width="8" bestFit="1" customWidth="1"/>
    <col min="443" max="443" width="8.453125" bestFit="1" customWidth="1"/>
    <col min="444" max="444" width="8" bestFit="1" customWidth="1"/>
    <col min="445" max="445" width="8.453125" bestFit="1" customWidth="1"/>
    <col min="446" max="446" width="8" bestFit="1" customWidth="1"/>
    <col min="447" max="447" width="8.453125" bestFit="1" customWidth="1"/>
    <col min="448" max="448" width="8" bestFit="1" customWidth="1"/>
    <col min="449" max="449" width="8.453125" bestFit="1" customWidth="1"/>
    <col min="450" max="450" width="8" bestFit="1" customWidth="1"/>
    <col min="451" max="451" width="8.453125" bestFit="1" customWidth="1"/>
    <col min="452" max="452" width="8" bestFit="1" customWidth="1"/>
    <col min="453" max="453" width="8.453125" bestFit="1" customWidth="1"/>
    <col min="454" max="454" width="8" bestFit="1" customWidth="1"/>
    <col min="455" max="455" width="8.453125" bestFit="1" customWidth="1"/>
    <col min="456" max="456" width="8" bestFit="1" customWidth="1"/>
    <col min="457" max="457" width="8.453125" bestFit="1" customWidth="1"/>
    <col min="458" max="458" width="8" bestFit="1" customWidth="1"/>
    <col min="459" max="459" width="8.453125" bestFit="1" customWidth="1"/>
    <col min="460" max="460" width="8" bestFit="1" customWidth="1"/>
    <col min="461" max="461" width="8.453125" bestFit="1" customWidth="1"/>
    <col min="462" max="462" width="8" bestFit="1" customWidth="1"/>
    <col min="463" max="463" width="8.453125" bestFit="1" customWidth="1"/>
    <col min="464" max="464" width="8" bestFit="1" customWidth="1"/>
    <col min="465" max="465" width="8.453125" bestFit="1" customWidth="1"/>
    <col min="466" max="466" width="8" bestFit="1" customWidth="1"/>
    <col min="467" max="467" width="8.453125" bestFit="1" customWidth="1"/>
    <col min="468" max="468" width="8" bestFit="1" customWidth="1"/>
    <col min="469" max="469" width="8.453125" bestFit="1" customWidth="1"/>
    <col min="470" max="470" width="8" bestFit="1" customWidth="1"/>
    <col min="471" max="471" width="8.453125" bestFit="1" customWidth="1"/>
    <col min="472" max="472" width="8" bestFit="1" customWidth="1"/>
    <col min="473" max="473" width="8.453125" bestFit="1" customWidth="1"/>
    <col min="474" max="474" width="8" bestFit="1" customWidth="1"/>
    <col min="475" max="475" width="8.453125" bestFit="1" customWidth="1"/>
    <col min="476" max="476" width="8" bestFit="1" customWidth="1"/>
    <col min="477" max="477" width="8.453125" bestFit="1" customWidth="1"/>
    <col min="478" max="478" width="8" bestFit="1" customWidth="1"/>
    <col min="479" max="479" width="8.453125" bestFit="1" customWidth="1"/>
    <col min="480" max="480" width="8" bestFit="1" customWidth="1"/>
    <col min="481" max="486" width="8.54296875" bestFit="1" customWidth="1"/>
    <col min="487" max="492" width="8.453125" bestFit="1" customWidth="1"/>
    <col min="493" max="497" width="7.81640625" bestFit="1" customWidth="1"/>
    <col min="498" max="504" width="8.1796875" bestFit="1" customWidth="1"/>
    <col min="505" max="510" width="8.26953125" bestFit="1" customWidth="1"/>
    <col min="511" max="516" width="8.453125" bestFit="1" customWidth="1"/>
    <col min="517" max="522" width="8.26953125" bestFit="1" customWidth="1"/>
    <col min="529" max="529" width="7.81640625" bestFit="1" customWidth="1"/>
    <col min="530" max="530" width="8.54296875" bestFit="1" customWidth="1"/>
    <col min="531" max="533" width="7.81640625" bestFit="1" customWidth="1"/>
    <col min="534" max="534" width="8.1796875" bestFit="1" customWidth="1"/>
    <col min="535" max="535" width="8.54296875" bestFit="1" customWidth="1"/>
    <col min="536" max="539" width="7.81640625" bestFit="1" customWidth="1"/>
    <col min="540" max="540" width="8.1796875" bestFit="1" customWidth="1"/>
    <col min="541" max="541" width="10.7265625" bestFit="1" customWidth="1"/>
    <col min="543" max="543" width="9.1796875" bestFit="1" customWidth="1"/>
    <col min="544" max="545" width="7.81640625" bestFit="1" customWidth="1"/>
    <col min="546" max="546" width="8.1796875" bestFit="1" customWidth="1"/>
    <col min="547" max="548" width="7.81640625" bestFit="1" customWidth="1"/>
    <col min="549" max="549" width="10.7265625" bestFit="1" customWidth="1"/>
    <col min="550" max="551" width="7.81640625" bestFit="1" customWidth="1"/>
    <col min="552" max="555" width="7.54296875" bestFit="1" customWidth="1"/>
    <col min="556" max="556" width="7.81640625" bestFit="1" customWidth="1"/>
    <col min="557" max="557" width="8.1796875" bestFit="1" customWidth="1"/>
    <col min="558" max="558" width="7.81640625" bestFit="1" customWidth="1"/>
    <col min="559" max="562" width="7.54296875" bestFit="1" customWidth="1"/>
    <col min="563" max="563" width="7.81640625" bestFit="1" customWidth="1"/>
    <col min="564" max="564" width="8.1796875" bestFit="1" customWidth="1"/>
    <col min="565" max="565" width="7.81640625" bestFit="1" customWidth="1"/>
    <col min="566" max="569" width="7.54296875" bestFit="1" customWidth="1"/>
    <col min="570" max="570" width="7.81640625" bestFit="1" customWidth="1"/>
    <col min="571" max="571" width="8.1796875" bestFit="1" customWidth="1"/>
    <col min="572" max="572" width="7.81640625" bestFit="1" customWidth="1"/>
    <col min="573" max="576" width="7.54296875" bestFit="1" customWidth="1"/>
    <col min="577" max="577" width="7.81640625" bestFit="1" customWidth="1"/>
    <col min="578" max="578" width="8.1796875" bestFit="1" customWidth="1"/>
    <col min="579" max="579" width="7.81640625" bestFit="1" customWidth="1"/>
    <col min="580" max="583" width="7.54296875" bestFit="1" customWidth="1"/>
    <col min="584" max="584" width="7.81640625" bestFit="1" customWidth="1"/>
    <col min="585" max="585" width="8.1796875" bestFit="1" customWidth="1"/>
    <col min="586" max="586" width="7.81640625" bestFit="1" customWidth="1"/>
    <col min="587" max="590" width="7.54296875" bestFit="1" customWidth="1"/>
    <col min="591" max="591" width="7.81640625" bestFit="1" customWidth="1"/>
    <col min="592" max="592" width="8.1796875" bestFit="1" customWidth="1"/>
    <col min="593" max="593" width="7.81640625" bestFit="1" customWidth="1"/>
    <col min="594" max="597" width="7.54296875" bestFit="1" customWidth="1"/>
    <col min="598" max="598" width="7.81640625" bestFit="1" customWidth="1"/>
    <col min="599" max="599" width="8.1796875" bestFit="1" customWidth="1"/>
    <col min="600" max="600" width="7.81640625" bestFit="1" customWidth="1"/>
    <col min="601" max="604" width="7.54296875" bestFit="1" customWidth="1"/>
    <col min="605" max="605" width="7.81640625" bestFit="1" customWidth="1"/>
    <col min="606" max="606" width="8.1796875" bestFit="1" customWidth="1"/>
    <col min="607" max="607" width="7.81640625" bestFit="1" customWidth="1"/>
    <col min="608" max="611" width="7.54296875" bestFit="1" customWidth="1"/>
    <col min="612" max="612" width="7.81640625" bestFit="1" customWidth="1"/>
    <col min="613" max="613" width="8.1796875" bestFit="1" customWidth="1"/>
    <col min="614" max="614" width="7.81640625" bestFit="1" customWidth="1"/>
    <col min="615" max="618" width="7.54296875" bestFit="1" customWidth="1"/>
    <col min="619" max="619" width="7.81640625" bestFit="1" customWidth="1"/>
    <col min="620" max="620" width="8.1796875" bestFit="1" customWidth="1"/>
    <col min="621" max="621" width="7.81640625" bestFit="1" customWidth="1"/>
    <col min="622" max="625" width="7.54296875" bestFit="1" customWidth="1"/>
    <col min="626" max="626" width="7.81640625" bestFit="1" customWidth="1"/>
    <col min="627" max="627" width="8.1796875" bestFit="1" customWidth="1"/>
    <col min="628" max="628" width="7.81640625" bestFit="1" customWidth="1"/>
    <col min="629" max="632" width="7.54296875" bestFit="1" customWidth="1"/>
    <col min="633" max="633" width="7.81640625" bestFit="1" customWidth="1"/>
    <col min="634" max="634" width="8.1796875" bestFit="1" customWidth="1"/>
    <col min="635" max="635" width="7.81640625" bestFit="1" customWidth="1"/>
    <col min="636" max="639" width="7.54296875" bestFit="1" customWidth="1"/>
    <col min="640" max="640" width="7.81640625" bestFit="1" customWidth="1"/>
    <col min="641" max="641" width="8.1796875" bestFit="1" customWidth="1"/>
    <col min="642" max="642" width="7.81640625" bestFit="1" customWidth="1"/>
    <col min="643" max="646" width="7.54296875" bestFit="1" customWidth="1"/>
    <col min="647" max="647" width="7.81640625" bestFit="1" customWidth="1"/>
    <col min="648" max="648" width="8.1796875" bestFit="1" customWidth="1"/>
    <col min="649" max="649" width="40.81640625" customWidth="1"/>
    <col min="650" max="653" width="7.54296875" bestFit="1" customWidth="1"/>
    <col min="654" max="654" width="7.81640625" bestFit="1" customWidth="1"/>
    <col min="655" max="655" width="8.1796875" bestFit="1" customWidth="1"/>
    <col min="656" max="656" width="7.81640625" bestFit="1" customWidth="1"/>
    <col min="657" max="660" width="7.54296875" bestFit="1" customWidth="1"/>
    <col min="661" max="661" width="7.81640625" bestFit="1" customWidth="1"/>
    <col min="662" max="662" width="8.1796875" bestFit="1" customWidth="1"/>
    <col min="663" max="663" width="7.81640625" bestFit="1" customWidth="1"/>
    <col min="664" max="667" width="7.54296875" bestFit="1" customWidth="1"/>
    <col min="668" max="668" width="7.81640625" bestFit="1" customWidth="1"/>
    <col min="669" max="669" width="8.1796875" bestFit="1" customWidth="1"/>
    <col min="670" max="670" width="7.81640625" bestFit="1" customWidth="1"/>
    <col min="671" max="674" width="7.54296875" bestFit="1" customWidth="1"/>
    <col min="675" max="675" width="7.81640625" bestFit="1" customWidth="1"/>
    <col min="676" max="676" width="8.1796875" bestFit="1" customWidth="1"/>
    <col min="677" max="677" width="7.81640625" bestFit="1" customWidth="1"/>
    <col min="678" max="681" width="7.54296875" bestFit="1" customWidth="1"/>
    <col min="682" max="682" width="7.81640625" bestFit="1" customWidth="1"/>
    <col min="683" max="683" width="8.1796875" bestFit="1" customWidth="1"/>
    <col min="684" max="684" width="7.81640625" bestFit="1" customWidth="1"/>
    <col min="685" max="688" width="7.54296875" bestFit="1" customWidth="1"/>
    <col min="689" max="689" width="7.81640625" bestFit="1" customWidth="1"/>
    <col min="690" max="690" width="8.1796875" bestFit="1" customWidth="1"/>
    <col min="691" max="691" width="7.81640625" bestFit="1" customWidth="1"/>
    <col min="692" max="695" width="7.54296875" bestFit="1" customWidth="1"/>
    <col min="696" max="696" width="7.81640625" bestFit="1" customWidth="1"/>
    <col min="697" max="697" width="8.1796875" bestFit="1" customWidth="1"/>
    <col min="698" max="698" width="7.81640625" bestFit="1" customWidth="1"/>
    <col min="699" max="702" width="7.54296875" bestFit="1" customWidth="1"/>
    <col min="703" max="703" width="7.81640625" bestFit="1" customWidth="1"/>
    <col min="704" max="704" width="8.1796875" bestFit="1" customWidth="1"/>
    <col min="705" max="705" width="7.81640625" bestFit="1" customWidth="1"/>
    <col min="706" max="709" width="7.54296875" bestFit="1" customWidth="1"/>
    <col min="710" max="710" width="7.81640625" bestFit="1" customWidth="1"/>
    <col min="711" max="711" width="8.1796875" bestFit="1" customWidth="1"/>
    <col min="712" max="712" width="7.81640625" bestFit="1" customWidth="1"/>
    <col min="713" max="716" width="7.54296875" bestFit="1" customWidth="1"/>
    <col min="717" max="717" width="7.81640625" bestFit="1" customWidth="1"/>
    <col min="718" max="718" width="8.1796875" bestFit="1" customWidth="1"/>
    <col min="719" max="719" width="7.81640625" bestFit="1" customWidth="1"/>
    <col min="720" max="723" width="7.54296875" bestFit="1" customWidth="1"/>
    <col min="724" max="724" width="7.81640625" bestFit="1" customWidth="1"/>
    <col min="725" max="725" width="8.1796875" bestFit="1" customWidth="1"/>
    <col min="726" max="726" width="7.81640625" bestFit="1" customWidth="1"/>
    <col min="727" max="730" width="7.54296875" bestFit="1" customWidth="1"/>
    <col min="731" max="731" width="7.81640625" bestFit="1" customWidth="1"/>
    <col min="732" max="732" width="8.1796875" bestFit="1" customWidth="1"/>
    <col min="733" max="735" width="7.54296875" bestFit="1" customWidth="1"/>
    <col min="736" max="736" width="7.81640625" bestFit="1" customWidth="1"/>
    <col min="737" max="737" width="8.1796875" bestFit="1" customWidth="1"/>
    <col min="738" max="749" width="8.54296875" bestFit="1" customWidth="1"/>
    <col min="750" max="750" width="7.81640625" bestFit="1" customWidth="1"/>
    <col min="751" max="751" width="8.54296875" bestFit="1" customWidth="1"/>
    <col min="752" max="752" width="8.1796875" bestFit="1" customWidth="1"/>
    <col min="753" max="754" width="8.54296875" bestFit="1" customWidth="1"/>
    <col min="755" max="755" width="8.453125" bestFit="1" customWidth="1"/>
    <col min="756" max="756" width="7.81640625" bestFit="1" customWidth="1"/>
    <col min="757" max="757" width="82.54296875" bestFit="1" customWidth="1"/>
    <col min="758" max="758" width="36.453125" bestFit="1" customWidth="1"/>
    <col min="759" max="759" width="30.26953125" customWidth="1"/>
    <col min="760" max="760" width="23.1796875" customWidth="1"/>
    <col min="761" max="761" width="7.81640625" bestFit="1" customWidth="1"/>
    <col min="762" max="762" width="8.453125" bestFit="1" customWidth="1"/>
    <col min="763" max="765" width="7.81640625" bestFit="1" customWidth="1"/>
    <col min="766" max="767" width="8.26953125" bestFit="1" customWidth="1"/>
    <col min="768" max="768" width="8.54296875" bestFit="1" customWidth="1"/>
    <col min="769" max="771" width="8.26953125" bestFit="1" customWidth="1"/>
    <col min="772" max="774" width="8.54296875" bestFit="1" customWidth="1"/>
    <col min="775" max="776" width="7.81640625" bestFit="1" customWidth="1"/>
    <col min="777" max="777" width="8.54296875" bestFit="1" customWidth="1"/>
    <col min="778" max="779" width="7.81640625" bestFit="1" customWidth="1"/>
    <col min="780" max="780" width="8.1796875" bestFit="1" customWidth="1"/>
    <col min="781" max="794" width="8.54296875" bestFit="1" customWidth="1"/>
    <col min="795" max="795" width="7.81640625" bestFit="1" customWidth="1"/>
    <col min="796" max="796" width="8.54296875" bestFit="1" customWidth="1"/>
    <col min="797" max="797" width="8.1796875" bestFit="1" customWidth="1"/>
    <col min="798" max="798" width="8.54296875" bestFit="1" customWidth="1"/>
    <col min="799" max="800" width="7.81640625" bestFit="1" customWidth="1"/>
    <col min="801" max="801" width="8.453125" bestFit="1" customWidth="1"/>
    <col min="802" max="802" width="8.54296875" bestFit="1" customWidth="1"/>
    <col min="803" max="804" width="8.453125" bestFit="1" customWidth="1"/>
    <col min="805" max="805" width="8.54296875" bestFit="1" customWidth="1"/>
    <col min="806" max="806" width="8.453125" bestFit="1" customWidth="1"/>
    <col min="807" max="807" width="20.81640625" bestFit="1" customWidth="1"/>
    <col min="808" max="808" width="8.453125" bestFit="1" customWidth="1"/>
    <col min="809" max="809" width="20.81640625" bestFit="1" customWidth="1"/>
    <col min="810" max="810" width="8.453125" bestFit="1" customWidth="1"/>
    <col min="811" max="811" width="20.81640625" bestFit="1" customWidth="1"/>
    <col min="812" max="812" width="8.453125" bestFit="1" customWidth="1"/>
    <col min="813" max="813" width="20.81640625" bestFit="1" customWidth="1"/>
    <col min="814" max="814" width="8.453125" bestFit="1" customWidth="1"/>
    <col min="815" max="815" width="20.81640625" bestFit="1" customWidth="1"/>
    <col min="816" max="818" width="8.453125" bestFit="1" customWidth="1"/>
  </cols>
  <sheetData>
    <row r="1" spans="1:819" ht="104" x14ac:dyDescent="0.3">
      <c r="A1" s="444" t="s">
        <v>801</v>
      </c>
      <c r="B1" s="444" t="s">
        <v>801</v>
      </c>
      <c r="C1" s="444" t="s">
        <v>801</v>
      </c>
      <c r="D1" s="444" t="s">
        <v>801</v>
      </c>
      <c r="E1" s="444" t="s">
        <v>801</v>
      </c>
      <c r="F1" s="444" t="s">
        <v>801</v>
      </c>
      <c r="G1" s="444" t="s">
        <v>801</v>
      </c>
      <c r="H1" s="444" t="s">
        <v>801</v>
      </c>
      <c r="I1" s="444" t="s">
        <v>801</v>
      </c>
      <c r="J1" s="444" t="s">
        <v>801</v>
      </c>
      <c r="K1" s="444" t="s">
        <v>801</v>
      </c>
      <c r="L1" s="444" t="s">
        <v>801</v>
      </c>
      <c r="M1" s="444" t="s">
        <v>801</v>
      </c>
      <c r="N1" s="444" t="s">
        <v>801</v>
      </c>
      <c r="O1" s="444" t="s">
        <v>801</v>
      </c>
      <c r="P1" s="444" t="s">
        <v>801</v>
      </c>
      <c r="Q1" s="444" t="s">
        <v>801</v>
      </c>
      <c r="R1" s="444" t="s">
        <v>801</v>
      </c>
      <c r="S1" s="444" t="s">
        <v>801</v>
      </c>
      <c r="T1" s="444" t="s">
        <v>801</v>
      </c>
      <c r="U1" s="444" t="s">
        <v>801</v>
      </c>
      <c r="V1" s="444" t="s">
        <v>801</v>
      </c>
      <c r="W1" s="444" t="s">
        <v>801</v>
      </c>
      <c r="X1" s="444" t="s">
        <v>801</v>
      </c>
      <c r="Y1" s="444" t="s">
        <v>801</v>
      </c>
      <c r="Z1" s="444" t="s">
        <v>801</v>
      </c>
      <c r="AA1" s="444" t="s">
        <v>801</v>
      </c>
      <c r="AB1" s="444" t="s">
        <v>801</v>
      </c>
      <c r="AC1" s="444" t="s">
        <v>801</v>
      </c>
      <c r="AD1" s="446" t="s">
        <v>802</v>
      </c>
      <c r="AE1" s="446" t="s">
        <v>802</v>
      </c>
      <c r="AF1" s="446" t="s">
        <v>802</v>
      </c>
      <c r="AG1" s="446" t="s">
        <v>802</v>
      </c>
      <c r="AH1" s="446" t="s">
        <v>802</v>
      </c>
      <c r="AI1" s="446" t="s">
        <v>802</v>
      </c>
      <c r="AJ1" s="446" t="s">
        <v>802</v>
      </c>
      <c r="AK1" s="446" t="s">
        <v>802</v>
      </c>
      <c r="AL1" s="446" t="s">
        <v>802</v>
      </c>
      <c r="AM1" s="446" t="s">
        <v>802</v>
      </c>
      <c r="AN1" s="446" t="s">
        <v>802</v>
      </c>
      <c r="AO1" s="446" t="s">
        <v>802</v>
      </c>
      <c r="AP1" s="446" t="s">
        <v>802</v>
      </c>
      <c r="AQ1" s="446" t="s">
        <v>802</v>
      </c>
      <c r="AR1" s="446" t="s">
        <v>802</v>
      </c>
      <c r="AS1" s="446" t="s">
        <v>802</v>
      </c>
      <c r="AT1" s="446" t="s">
        <v>802</v>
      </c>
      <c r="AU1" s="446" t="s">
        <v>802</v>
      </c>
      <c r="AV1" s="446" t="s">
        <v>802</v>
      </c>
      <c r="AW1" s="446" t="s">
        <v>802</v>
      </c>
      <c r="AX1" s="446" t="s">
        <v>802</v>
      </c>
      <c r="AY1" s="446" t="s">
        <v>802</v>
      </c>
      <c r="AZ1" s="449" t="s">
        <v>803</v>
      </c>
      <c r="BA1" s="449" t="s">
        <v>803</v>
      </c>
      <c r="BB1" s="449" t="s">
        <v>803</v>
      </c>
      <c r="BC1" s="449" t="s">
        <v>803</v>
      </c>
      <c r="BD1" s="449" t="s">
        <v>803</v>
      </c>
      <c r="BE1" s="449" t="s">
        <v>803</v>
      </c>
      <c r="BF1" s="449" t="s">
        <v>803</v>
      </c>
      <c r="BG1" s="449" t="s">
        <v>803</v>
      </c>
      <c r="BH1" s="449" t="s">
        <v>803</v>
      </c>
      <c r="BI1" s="449" t="s">
        <v>803</v>
      </c>
      <c r="BJ1" s="449" t="s">
        <v>803</v>
      </c>
      <c r="BK1" s="449" t="s">
        <v>803</v>
      </c>
      <c r="BL1" s="449" t="s">
        <v>803</v>
      </c>
      <c r="BM1" s="449" t="s">
        <v>803</v>
      </c>
      <c r="BN1" s="449" t="s">
        <v>803</v>
      </c>
      <c r="BO1" s="449" t="s">
        <v>803</v>
      </c>
      <c r="BP1" s="449" t="s">
        <v>803</v>
      </c>
      <c r="BQ1" s="449" t="s">
        <v>803</v>
      </c>
      <c r="BR1" s="449" t="s">
        <v>803</v>
      </c>
      <c r="BS1" s="449" t="s">
        <v>803</v>
      </c>
      <c r="BT1" s="449" t="s">
        <v>803</v>
      </c>
      <c r="BU1" s="449" t="s">
        <v>803</v>
      </c>
      <c r="BV1" s="449" t="s">
        <v>803</v>
      </c>
      <c r="BW1" s="449" t="s">
        <v>803</v>
      </c>
      <c r="BX1" s="449" t="s">
        <v>803</v>
      </c>
      <c r="BY1" s="449" t="s">
        <v>803</v>
      </c>
      <c r="BZ1" s="449" t="s">
        <v>803</v>
      </c>
      <c r="CA1" s="449" t="s">
        <v>803</v>
      </c>
      <c r="CB1" s="449" t="s">
        <v>803</v>
      </c>
      <c r="CC1" s="449" t="s">
        <v>803</v>
      </c>
      <c r="CD1" s="449" t="s">
        <v>803</v>
      </c>
      <c r="CE1" s="449" t="s">
        <v>803</v>
      </c>
      <c r="CF1" s="449" t="s">
        <v>803</v>
      </c>
      <c r="CG1" s="449" t="s">
        <v>803</v>
      </c>
      <c r="CH1" s="449" t="s">
        <v>803</v>
      </c>
      <c r="CI1" s="449" t="s">
        <v>803</v>
      </c>
      <c r="CJ1" s="449" t="s">
        <v>803</v>
      </c>
      <c r="CK1" s="449" t="s">
        <v>803</v>
      </c>
      <c r="CL1" s="449" t="s">
        <v>803</v>
      </c>
      <c r="CM1" s="449" t="s">
        <v>803</v>
      </c>
      <c r="CN1" s="449" t="s">
        <v>803</v>
      </c>
      <c r="CO1" s="449" t="s">
        <v>803</v>
      </c>
      <c r="CP1" s="449" t="s">
        <v>803</v>
      </c>
      <c r="CQ1" s="449" t="s">
        <v>803</v>
      </c>
      <c r="CR1" s="449" t="s">
        <v>803</v>
      </c>
      <c r="CS1" s="449" t="s">
        <v>803</v>
      </c>
      <c r="CT1" s="449" t="s">
        <v>803</v>
      </c>
      <c r="CU1" s="449" t="s">
        <v>803</v>
      </c>
      <c r="CV1" s="449" t="s">
        <v>803</v>
      </c>
      <c r="CW1" s="449" t="s">
        <v>803</v>
      </c>
      <c r="CX1" s="449" t="s">
        <v>803</v>
      </c>
      <c r="CY1" s="449" t="s">
        <v>803</v>
      </c>
      <c r="CZ1" s="449" t="s">
        <v>803</v>
      </c>
      <c r="DA1" s="450" t="s">
        <v>804</v>
      </c>
      <c r="DB1" s="450" t="s">
        <v>804</v>
      </c>
      <c r="DC1" s="450" t="s">
        <v>804</v>
      </c>
      <c r="DD1" s="450" t="s">
        <v>804</v>
      </c>
      <c r="DE1" s="450" t="s">
        <v>804</v>
      </c>
      <c r="DF1" s="450" t="s">
        <v>804</v>
      </c>
      <c r="DG1" s="450" t="s">
        <v>804</v>
      </c>
      <c r="DH1" s="450" t="s">
        <v>804</v>
      </c>
      <c r="DI1" s="450" t="s">
        <v>804</v>
      </c>
      <c r="DJ1" s="450" t="s">
        <v>804</v>
      </c>
      <c r="DK1" s="450" t="s">
        <v>804</v>
      </c>
      <c r="DL1" s="450" t="s">
        <v>804</v>
      </c>
      <c r="DM1" s="450" t="s">
        <v>804</v>
      </c>
      <c r="DN1" s="450" t="s">
        <v>804</v>
      </c>
      <c r="DO1" s="450" t="s">
        <v>804</v>
      </c>
      <c r="DP1" s="450" t="s">
        <v>804</v>
      </c>
      <c r="DQ1" s="450" t="s">
        <v>804</v>
      </c>
      <c r="DR1" s="450" t="s">
        <v>804</v>
      </c>
      <c r="DS1" s="450" t="s">
        <v>804</v>
      </c>
      <c r="DT1" s="450" t="s">
        <v>804</v>
      </c>
      <c r="DU1" s="450" t="s">
        <v>804</v>
      </c>
      <c r="DV1" s="450" t="s">
        <v>804</v>
      </c>
      <c r="DW1" s="450" t="s">
        <v>804</v>
      </c>
      <c r="DX1" s="450" t="s">
        <v>804</v>
      </c>
      <c r="DY1" s="450" t="s">
        <v>804</v>
      </c>
      <c r="DZ1" s="450" t="s">
        <v>804</v>
      </c>
      <c r="EA1" s="450" t="s">
        <v>804</v>
      </c>
      <c r="EB1" s="450" t="s">
        <v>804</v>
      </c>
      <c r="EC1" s="450" t="s">
        <v>804</v>
      </c>
      <c r="ED1" s="450" t="s">
        <v>804</v>
      </c>
      <c r="EE1" s="450" t="s">
        <v>804</v>
      </c>
      <c r="EF1" s="450" t="s">
        <v>804</v>
      </c>
      <c r="EG1" s="450" t="s">
        <v>804</v>
      </c>
      <c r="EH1" s="450" t="s">
        <v>804</v>
      </c>
      <c r="EI1" s="450" t="s">
        <v>804</v>
      </c>
      <c r="EJ1" s="450" t="s">
        <v>804</v>
      </c>
      <c r="EK1" s="450" t="s">
        <v>804</v>
      </c>
      <c r="EL1" s="450" t="s">
        <v>804</v>
      </c>
      <c r="EM1" s="450" t="s">
        <v>804</v>
      </c>
      <c r="EN1" s="450" t="s">
        <v>804</v>
      </c>
      <c r="EO1" s="450" t="s">
        <v>804</v>
      </c>
      <c r="EP1" s="450" t="s">
        <v>804</v>
      </c>
      <c r="EQ1" s="450" t="s">
        <v>804</v>
      </c>
      <c r="ER1" s="450" t="s">
        <v>804</v>
      </c>
      <c r="ES1" s="450" t="s">
        <v>804</v>
      </c>
      <c r="ET1" s="450" t="s">
        <v>804</v>
      </c>
      <c r="EU1" s="450" t="s">
        <v>804</v>
      </c>
      <c r="EV1" s="450" t="s">
        <v>804</v>
      </c>
      <c r="EW1" s="450" t="s">
        <v>804</v>
      </c>
      <c r="EX1" s="450" t="s">
        <v>804</v>
      </c>
      <c r="EY1" s="450" t="s">
        <v>804</v>
      </c>
      <c r="EZ1" s="450" t="s">
        <v>804</v>
      </c>
      <c r="FA1" s="450" t="s">
        <v>804</v>
      </c>
      <c r="FB1" s="450" t="s">
        <v>804</v>
      </c>
      <c r="FC1" s="450" t="s">
        <v>804</v>
      </c>
      <c r="FD1" s="450" t="s">
        <v>804</v>
      </c>
      <c r="FE1" s="450" t="s">
        <v>804</v>
      </c>
      <c r="FF1" s="450" t="s">
        <v>804</v>
      </c>
      <c r="FG1" s="450" t="s">
        <v>804</v>
      </c>
      <c r="FH1" s="450" t="s">
        <v>804</v>
      </c>
      <c r="FI1" s="450" t="s">
        <v>804</v>
      </c>
      <c r="FJ1" s="450" t="s">
        <v>804</v>
      </c>
      <c r="FK1" s="450" t="s">
        <v>804</v>
      </c>
      <c r="FL1" s="450" t="s">
        <v>804</v>
      </c>
      <c r="FM1" s="450" t="s">
        <v>804</v>
      </c>
      <c r="FN1" s="450" t="s">
        <v>804</v>
      </c>
      <c r="FO1" s="450" t="s">
        <v>804</v>
      </c>
      <c r="FP1" s="450" t="s">
        <v>804</v>
      </c>
      <c r="FQ1" s="450" t="s">
        <v>804</v>
      </c>
      <c r="FR1" s="450" t="s">
        <v>804</v>
      </c>
      <c r="FS1" s="450" t="s">
        <v>804</v>
      </c>
      <c r="FT1" s="450" t="s">
        <v>804</v>
      </c>
      <c r="FU1" s="450" t="s">
        <v>804</v>
      </c>
      <c r="FV1" s="450" t="s">
        <v>804</v>
      </c>
      <c r="FW1" s="450" t="s">
        <v>804</v>
      </c>
      <c r="FX1" s="451" t="s">
        <v>805</v>
      </c>
      <c r="FY1" s="451" t="s">
        <v>805</v>
      </c>
      <c r="FZ1" s="451" t="s">
        <v>805</v>
      </c>
      <c r="GA1" s="451" t="s">
        <v>805</v>
      </c>
      <c r="GB1" s="451" t="s">
        <v>805</v>
      </c>
      <c r="GC1" s="451" t="s">
        <v>805</v>
      </c>
      <c r="GD1" s="451" t="s">
        <v>805</v>
      </c>
      <c r="GE1" s="451" t="s">
        <v>805</v>
      </c>
      <c r="GF1" s="451" t="s">
        <v>805</v>
      </c>
      <c r="GG1" s="451" t="s">
        <v>805</v>
      </c>
      <c r="GH1" s="451" t="s">
        <v>805</v>
      </c>
      <c r="GI1" s="451" t="s">
        <v>805</v>
      </c>
      <c r="GJ1" s="451" t="s">
        <v>805</v>
      </c>
      <c r="GK1" s="451" t="s">
        <v>805</v>
      </c>
      <c r="GL1" s="451" t="s">
        <v>805</v>
      </c>
      <c r="GM1" s="451" t="s">
        <v>805</v>
      </c>
      <c r="GN1" s="451" t="s">
        <v>805</v>
      </c>
      <c r="GO1" s="451" t="s">
        <v>805</v>
      </c>
      <c r="GP1" s="451" t="s">
        <v>805</v>
      </c>
      <c r="GQ1" s="451" t="s">
        <v>805</v>
      </c>
      <c r="GR1" s="451" t="s">
        <v>805</v>
      </c>
      <c r="GS1" s="451" t="s">
        <v>805</v>
      </c>
      <c r="GT1" s="451" t="s">
        <v>805</v>
      </c>
      <c r="GU1" s="451" t="s">
        <v>805</v>
      </c>
      <c r="GV1" s="451" t="s">
        <v>805</v>
      </c>
      <c r="GW1" s="451" t="s">
        <v>805</v>
      </c>
      <c r="GX1" s="451" t="s">
        <v>805</v>
      </c>
      <c r="GY1" s="451" t="s">
        <v>805</v>
      </c>
      <c r="GZ1" s="451" t="s">
        <v>805</v>
      </c>
      <c r="HA1" s="451" t="s">
        <v>805</v>
      </c>
      <c r="HB1" s="451" t="s">
        <v>805</v>
      </c>
      <c r="HC1" s="451" t="s">
        <v>805</v>
      </c>
      <c r="HD1" s="451" t="s">
        <v>805</v>
      </c>
      <c r="HE1" s="451" t="s">
        <v>805</v>
      </c>
      <c r="HF1" s="451" t="s">
        <v>805</v>
      </c>
      <c r="HG1" s="451" t="s">
        <v>805</v>
      </c>
      <c r="HH1" s="451" t="s">
        <v>805</v>
      </c>
      <c r="HI1" s="451" t="s">
        <v>805</v>
      </c>
      <c r="HJ1" s="451" t="s">
        <v>805</v>
      </c>
      <c r="HK1" s="451" t="s">
        <v>805</v>
      </c>
      <c r="HL1" s="451" t="s">
        <v>805</v>
      </c>
      <c r="HM1" s="451" t="s">
        <v>805</v>
      </c>
      <c r="HN1" s="451" t="s">
        <v>805</v>
      </c>
      <c r="HO1" s="451" t="s">
        <v>805</v>
      </c>
      <c r="HP1" s="451" t="s">
        <v>805</v>
      </c>
      <c r="HQ1" s="451" t="s">
        <v>805</v>
      </c>
      <c r="HR1" s="451" t="s">
        <v>805</v>
      </c>
      <c r="HS1" s="451" t="s">
        <v>805</v>
      </c>
      <c r="HT1" s="451" t="s">
        <v>805</v>
      </c>
      <c r="HU1" s="451" t="s">
        <v>805</v>
      </c>
      <c r="HV1" s="451" t="s">
        <v>805</v>
      </c>
      <c r="HW1" s="451" t="s">
        <v>805</v>
      </c>
      <c r="HX1" s="451" t="s">
        <v>805</v>
      </c>
      <c r="HY1" s="451" t="s">
        <v>805</v>
      </c>
      <c r="HZ1" s="451" t="s">
        <v>805</v>
      </c>
      <c r="IA1" s="451" t="s">
        <v>805</v>
      </c>
      <c r="IB1" s="451" t="s">
        <v>805</v>
      </c>
      <c r="IC1" s="451" t="s">
        <v>805</v>
      </c>
      <c r="ID1" s="451" t="s">
        <v>805</v>
      </c>
      <c r="IE1" s="451" t="s">
        <v>805</v>
      </c>
      <c r="IF1" s="451" t="s">
        <v>805</v>
      </c>
      <c r="IG1" s="451" t="s">
        <v>805</v>
      </c>
      <c r="IH1" s="451" t="s">
        <v>805</v>
      </c>
      <c r="II1" s="451" t="s">
        <v>805</v>
      </c>
      <c r="IJ1" s="451" t="s">
        <v>805</v>
      </c>
      <c r="IK1" s="451" t="s">
        <v>805</v>
      </c>
      <c r="IL1" s="451" t="s">
        <v>805</v>
      </c>
      <c r="IM1" s="451" t="s">
        <v>805</v>
      </c>
      <c r="IN1" s="451" t="s">
        <v>805</v>
      </c>
      <c r="IO1" s="451" t="s">
        <v>805</v>
      </c>
      <c r="IP1" s="451" t="s">
        <v>805</v>
      </c>
      <c r="IQ1" s="451" t="s">
        <v>805</v>
      </c>
      <c r="IR1" s="451" t="s">
        <v>805</v>
      </c>
      <c r="IS1" s="451" t="s">
        <v>805</v>
      </c>
      <c r="IT1" s="451" t="s">
        <v>805</v>
      </c>
      <c r="IU1" s="451" t="s">
        <v>805</v>
      </c>
      <c r="IV1" s="451" t="s">
        <v>805</v>
      </c>
      <c r="IW1" s="451" t="s">
        <v>805</v>
      </c>
      <c r="IX1" s="451" t="s">
        <v>805</v>
      </c>
      <c r="IY1" s="451" t="s">
        <v>805</v>
      </c>
      <c r="IZ1" s="451" t="s">
        <v>805</v>
      </c>
      <c r="JA1" s="451" t="s">
        <v>805</v>
      </c>
      <c r="JB1" s="451" t="s">
        <v>805</v>
      </c>
      <c r="JC1" s="451" t="s">
        <v>805</v>
      </c>
      <c r="JD1" s="451" t="s">
        <v>805</v>
      </c>
      <c r="JE1" s="451" t="s">
        <v>805</v>
      </c>
      <c r="JF1" s="451" t="s">
        <v>805</v>
      </c>
      <c r="JG1" s="451" t="s">
        <v>805</v>
      </c>
      <c r="JH1" s="451" t="s">
        <v>805</v>
      </c>
      <c r="JI1" s="451" t="s">
        <v>805</v>
      </c>
      <c r="JJ1" s="451" t="s">
        <v>805</v>
      </c>
      <c r="JK1" s="451" t="s">
        <v>805</v>
      </c>
      <c r="JL1" s="451" t="s">
        <v>805</v>
      </c>
      <c r="JM1" s="451" t="s">
        <v>805</v>
      </c>
      <c r="JN1" s="451" t="s">
        <v>805</v>
      </c>
      <c r="JO1" s="451" t="s">
        <v>805</v>
      </c>
      <c r="JP1" s="451" t="s">
        <v>805</v>
      </c>
      <c r="JQ1" s="451" t="s">
        <v>805</v>
      </c>
      <c r="JR1" s="451" t="s">
        <v>805</v>
      </c>
      <c r="JS1" s="451" t="s">
        <v>805</v>
      </c>
      <c r="JT1" s="451" t="s">
        <v>805</v>
      </c>
      <c r="JU1" s="451" t="s">
        <v>805</v>
      </c>
      <c r="JV1" s="451" t="s">
        <v>805</v>
      </c>
      <c r="JW1" s="451" t="s">
        <v>805</v>
      </c>
      <c r="JX1" s="451" t="s">
        <v>805</v>
      </c>
      <c r="JY1" s="451" t="s">
        <v>805</v>
      </c>
      <c r="JZ1" s="451" t="s">
        <v>805</v>
      </c>
      <c r="KA1" s="451" t="s">
        <v>805</v>
      </c>
      <c r="KB1" s="451" t="s">
        <v>805</v>
      </c>
      <c r="KC1" s="451" t="s">
        <v>805</v>
      </c>
      <c r="KD1" s="451" t="s">
        <v>805</v>
      </c>
      <c r="KE1" s="451" t="s">
        <v>805</v>
      </c>
      <c r="KF1" s="451" t="s">
        <v>805</v>
      </c>
      <c r="KG1" s="451" t="s">
        <v>805</v>
      </c>
      <c r="KH1" s="451" t="s">
        <v>805</v>
      </c>
      <c r="KI1" s="451" t="s">
        <v>805</v>
      </c>
      <c r="KJ1" s="451" t="s">
        <v>805</v>
      </c>
      <c r="KK1" s="451" t="s">
        <v>805</v>
      </c>
      <c r="KL1" s="451" t="s">
        <v>805</v>
      </c>
      <c r="KM1" s="451" t="s">
        <v>805</v>
      </c>
      <c r="KN1" s="451" t="s">
        <v>805</v>
      </c>
      <c r="KO1" s="451" t="s">
        <v>805</v>
      </c>
      <c r="KP1" s="451" t="s">
        <v>805</v>
      </c>
      <c r="KQ1" s="451" t="s">
        <v>805</v>
      </c>
      <c r="KR1" s="451" t="s">
        <v>805</v>
      </c>
      <c r="KS1" s="451" t="s">
        <v>805</v>
      </c>
      <c r="KT1" s="451" t="s">
        <v>805</v>
      </c>
      <c r="KU1" s="451" t="s">
        <v>805</v>
      </c>
      <c r="KV1" s="451" t="s">
        <v>805</v>
      </c>
      <c r="KW1" s="451" t="s">
        <v>805</v>
      </c>
      <c r="KX1" s="451" t="s">
        <v>805</v>
      </c>
      <c r="KY1" s="451" t="s">
        <v>805</v>
      </c>
      <c r="KZ1" s="451" t="s">
        <v>805</v>
      </c>
      <c r="LA1" s="451" t="s">
        <v>805</v>
      </c>
      <c r="LB1" s="451" t="s">
        <v>805</v>
      </c>
      <c r="LC1" s="451" t="s">
        <v>805</v>
      </c>
      <c r="LD1" s="451" t="s">
        <v>805</v>
      </c>
      <c r="LE1" s="451" t="s">
        <v>805</v>
      </c>
      <c r="LF1" s="451" t="s">
        <v>805</v>
      </c>
      <c r="LG1" s="451" t="s">
        <v>805</v>
      </c>
      <c r="LH1" s="451" t="s">
        <v>805</v>
      </c>
      <c r="LI1" s="451" t="s">
        <v>805</v>
      </c>
      <c r="LJ1" s="451" t="s">
        <v>805</v>
      </c>
      <c r="LK1" s="451" t="s">
        <v>805</v>
      </c>
      <c r="LL1" s="451" t="s">
        <v>805</v>
      </c>
      <c r="LM1" s="451" t="s">
        <v>805</v>
      </c>
      <c r="LN1" s="451" t="s">
        <v>805</v>
      </c>
      <c r="LO1" s="451" t="s">
        <v>805</v>
      </c>
      <c r="LP1" s="451" t="s">
        <v>805</v>
      </c>
      <c r="LQ1" s="451" t="s">
        <v>805</v>
      </c>
      <c r="LR1" s="451" t="s">
        <v>805</v>
      </c>
      <c r="LS1" s="451" t="s">
        <v>805</v>
      </c>
      <c r="LT1" s="451" t="s">
        <v>805</v>
      </c>
      <c r="LU1" s="451" t="s">
        <v>805</v>
      </c>
      <c r="LV1" s="451" t="s">
        <v>805</v>
      </c>
      <c r="LW1" s="451" t="s">
        <v>805</v>
      </c>
      <c r="LX1" s="451" t="s">
        <v>805</v>
      </c>
      <c r="LY1" s="451" t="s">
        <v>805</v>
      </c>
      <c r="LZ1" s="451" t="s">
        <v>805</v>
      </c>
      <c r="MA1" s="451" t="s">
        <v>805</v>
      </c>
      <c r="MB1" s="451" t="s">
        <v>805</v>
      </c>
      <c r="MC1" s="451" t="s">
        <v>805</v>
      </c>
      <c r="MD1" s="451" t="s">
        <v>805</v>
      </c>
      <c r="ME1" s="451" t="s">
        <v>805</v>
      </c>
      <c r="MF1" s="451" t="s">
        <v>805</v>
      </c>
      <c r="MG1" s="451" t="s">
        <v>805</v>
      </c>
      <c r="MH1" s="451" t="s">
        <v>805</v>
      </c>
      <c r="MI1" s="451" t="s">
        <v>805</v>
      </c>
      <c r="MJ1" s="451" t="s">
        <v>805</v>
      </c>
      <c r="MK1" s="451" t="s">
        <v>805</v>
      </c>
      <c r="ML1" s="451" t="s">
        <v>805</v>
      </c>
      <c r="MM1" s="451" t="s">
        <v>805</v>
      </c>
      <c r="MN1" s="451" t="s">
        <v>805</v>
      </c>
      <c r="MO1" s="451" t="s">
        <v>805</v>
      </c>
      <c r="MP1" s="451" t="s">
        <v>805</v>
      </c>
      <c r="MQ1" s="451" t="s">
        <v>805</v>
      </c>
      <c r="MR1" s="451" t="s">
        <v>805</v>
      </c>
      <c r="MS1" s="451" t="s">
        <v>805</v>
      </c>
      <c r="MT1" s="451" t="s">
        <v>805</v>
      </c>
      <c r="MU1" s="451" t="s">
        <v>805</v>
      </c>
      <c r="MV1" s="451" t="s">
        <v>805</v>
      </c>
      <c r="MW1" s="451" t="s">
        <v>805</v>
      </c>
      <c r="MX1" s="451" t="s">
        <v>805</v>
      </c>
      <c r="MY1" s="451" t="s">
        <v>805</v>
      </c>
      <c r="MZ1" s="451" t="s">
        <v>805</v>
      </c>
      <c r="NA1" s="451" t="s">
        <v>805</v>
      </c>
      <c r="NB1" s="451" t="s">
        <v>805</v>
      </c>
      <c r="NC1" s="452" t="s">
        <v>806</v>
      </c>
      <c r="ND1" s="452" t="s">
        <v>806</v>
      </c>
      <c r="NE1" s="452" t="s">
        <v>806</v>
      </c>
      <c r="NF1" s="452" t="s">
        <v>806</v>
      </c>
      <c r="NG1" s="452" t="s">
        <v>806</v>
      </c>
      <c r="NH1" s="452" t="s">
        <v>806</v>
      </c>
      <c r="NI1" s="452" t="s">
        <v>806</v>
      </c>
      <c r="NJ1" s="452" t="s">
        <v>806</v>
      </c>
      <c r="NK1" s="452" t="s">
        <v>806</v>
      </c>
      <c r="NL1" s="453" t="s">
        <v>807</v>
      </c>
      <c r="NM1" s="453" t="s">
        <v>807</v>
      </c>
      <c r="NN1" s="453" t="s">
        <v>807</v>
      </c>
      <c r="NO1" s="453" t="s">
        <v>807</v>
      </c>
      <c r="NP1" s="453" t="s">
        <v>807</v>
      </c>
      <c r="NQ1" s="453" t="s">
        <v>807</v>
      </c>
      <c r="NR1" s="453" t="s">
        <v>807</v>
      </c>
      <c r="NS1" s="453" t="s">
        <v>807</v>
      </c>
      <c r="NT1" s="453" t="s">
        <v>807</v>
      </c>
      <c r="NU1" s="453" t="s">
        <v>807</v>
      </c>
      <c r="NV1" s="453" t="s">
        <v>807</v>
      </c>
      <c r="NW1" s="453" t="s">
        <v>807</v>
      </c>
      <c r="NX1" s="453" t="s">
        <v>807</v>
      </c>
      <c r="NY1" s="453" t="s">
        <v>807</v>
      </c>
      <c r="NZ1" s="453" t="s">
        <v>807</v>
      </c>
      <c r="OA1" s="453" t="s">
        <v>807</v>
      </c>
      <c r="OB1" s="453" t="s">
        <v>807</v>
      </c>
      <c r="OC1" s="453" t="s">
        <v>807</v>
      </c>
      <c r="OD1" s="453" t="s">
        <v>807</v>
      </c>
      <c r="OE1" s="453" t="s">
        <v>807</v>
      </c>
      <c r="OF1" s="453" t="s">
        <v>807</v>
      </c>
      <c r="OG1" s="453" t="s">
        <v>807</v>
      </c>
      <c r="OH1" s="453" t="s">
        <v>807</v>
      </c>
      <c r="OI1" s="453" t="s">
        <v>807</v>
      </c>
      <c r="OJ1" s="453" t="s">
        <v>807</v>
      </c>
      <c r="OK1" s="453" t="s">
        <v>807</v>
      </c>
      <c r="OL1" s="453" t="s">
        <v>807</v>
      </c>
      <c r="OM1" s="453" t="s">
        <v>807</v>
      </c>
      <c r="ON1" s="453" t="s">
        <v>807</v>
      </c>
      <c r="OO1" s="453" t="s">
        <v>807</v>
      </c>
      <c r="OP1" s="453" t="s">
        <v>807</v>
      </c>
      <c r="OQ1" s="453" t="s">
        <v>807</v>
      </c>
      <c r="OR1" s="453" t="s">
        <v>807</v>
      </c>
      <c r="OS1" s="453" t="s">
        <v>807</v>
      </c>
      <c r="OT1" s="453" t="s">
        <v>807</v>
      </c>
      <c r="OU1" s="453" t="s">
        <v>807</v>
      </c>
      <c r="OV1" s="453" t="s">
        <v>807</v>
      </c>
      <c r="OW1" s="453" t="s">
        <v>807</v>
      </c>
      <c r="OX1" s="453" t="s">
        <v>807</v>
      </c>
      <c r="OY1" s="453" t="s">
        <v>807</v>
      </c>
      <c r="OZ1" s="453" t="s">
        <v>807</v>
      </c>
      <c r="PA1" s="453" t="s">
        <v>807</v>
      </c>
      <c r="PB1" s="453" t="s">
        <v>807</v>
      </c>
      <c r="PC1" s="453" t="s">
        <v>807</v>
      </c>
      <c r="PD1" s="453" t="s">
        <v>807</v>
      </c>
      <c r="PE1" s="453" t="s">
        <v>807</v>
      </c>
      <c r="PF1" s="453" t="s">
        <v>807</v>
      </c>
      <c r="PG1" s="453" t="s">
        <v>807</v>
      </c>
      <c r="PH1" s="453" t="s">
        <v>807</v>
      </c>
      <c r="PI1" s="453" t="s">
        <v>807</v>
      </c>
      <c r="PJ1" s="453" t="s">
        <v>807</v>
      </c>
      <c r="PK1" s="453" t="s">
        <v>807</v>
      </c>
      <c r="PL1" s="453" t="s">
        <v>807</v>
      </c>
      <c r="PM1" s="454" t="s">
        <v>808</v>
      </c>
      <c r="PN1" s="454" t="s">
        <v>808</v>
      </c>
      <c r="PO1" s="454" t="s">
        <v>808</v>
      </c>
      <c r="PP1" s="454" t="s">
        <v>808</v>
      </c>
      <c r="PQ1" s="454" t="s">
        <v>808</v>
      </c>
      <c r="PR1" s="454" t="s">
        <v>808</v>
      </c>
      <c r="PS1" s="454" t="s">
        <v>808</v>
      </c>
      <c r="PT1" s="454" t="s">
        <v>808</v>
      </c>
      <c r="PU1" s="454" t="s">
        <v>808</v>
      </c>
      <c r="PV1" s="454" t="s">
        <v>808</v>
      </c>
      <c r="PW1" s="454" t="s">
        <v>808</v>
      </c>
      <c r="PX1" s="454" t="s">
        <v>808</v>
      </c>
      <c r="PY1" s="454" t="s">
        <v>808</v>
      </c>
      <c r="PZ1" s="454" t="s">
        <v>808</v>
      </c>
      <c r="QA1" s="454" t="s">
        <v>808</v>
      </c>
      <c r="QB1" s="454" t="s">
        <v>808</v>
      </c>
      <c r="QC1" s="454" t="s">
        <v>808</v>
      </c>
      <c r="QD1" s="454" t="s">
        <v>808</v>
      </c>
      <c r="QE1" s="454" t="s">
        <v>808</v>
      </c>
      <c r="QF1" s="454" t="s">
        <v>808</v>
      </c>
      <c r="QG1" s="454" t="s">
        <v>808</v>
      </c>
      <c r="QH1" s="454" t="s">
        <v>808</v>
      </c>
      <c r="QI1" s="454" t="s">
        <v>808</v>
      </c>
      <c r="QJ1" s="454" t="s">
        <v>808</v>
      </c>
      <c r="QK1" s="454" t="s">
        <v>808</v>
      </c>
      <c r="QL1" s="454" t="s">
        <v>808</v>
      </c>
      <c r="QM1" s="454" t="s">
        <v>808</v>
      </c>
      <c r="QN1" s="454" t="s">
        <v>808</v>
      </c>
      <c r="QO1" s="454" t="s">
        <v>808</v>
      </c>
      <c r="QP1" s="454" t="s">
        <v>808</v>
      </c>
      <c r="QQ1" s="454" t="s">
        <v>808</v>
      </c>
      <c r="QR1" s="454" t="s">
        <v>808</v>
      </c>
      <c r="QS1" s="454" t="s">
        <v>808</v>
      </c>
      <c r="QT1" s="454" t="s">
        <v>808</v>
      </c>
      <c r="QU1" s="454" t="s">
        <v>808</v>
      </c>
      <c r="QV1" s="454" t="s">
        <v>808</v>
      </c>
      <c r="QW1" s="454" t="s">
        <v>808</v>
      </c>
      <c r="QX1" s="454" t="s">
        <v>808</v>
      </c>
      <c r="QY1" s="454" t="s">
        <v>808</v>
      </c>
      <c r="QZ1" s="454" t="s">
        <v>808</v>
      </c>
      <c r="RA1" s="454" t="s">
        <v>808</v>
      </c>
      <c r="RB1" s="454" t="s">
        <v>808</v>
      </c>
      <c r="RC1" s="454" t="s">
        <v>808</v>
      </c>
      <c r="RD1" s="454" t="s">
        <v>808</v>
      </c>
      <c r="RE1" s="454" t="s">
        <v>808</v>
      </c>
      <c r="RF1" s="454" t="s">
        <v>808</v>
      </c>
      <c r="RG1" s="454" t="s">
        <v>808</v>
      </c>
      <c r="RH1" s="454" t="s">
        <v>808</v>
      </c>
      <c r="RI1" s="454" t="s">
        <v>808</v>
      </c>
      <c r="RJ1" s="454" t="s">
        <v>808</v>
      </c>
      <c r="RK1" s="454" t="s">
        <v>808</v>
      </c>
      <c r="RL1" s="454" t="s">
        <v>808</v>
      </c>
      <c r="RM1" s="454" t="s">
        <v>808</v>
      </c>
      <c r="RN1" s="455" t="s">
        <v>809</v>
      </c>
      <c r="RO1" s="455" t="s">
        <v>809</v>
      </c>
      <c r="RP1" s="455" t="s">
        <v>809</v>
      </c>
      <c r="RQ1" s="455" t="s">
        <v>809</v>
      </c>
      <c r="RR1" s="455" t="s">
        <v>809</v>
      </c>
      <c r="RS1" s="455" t="s">
        <v>809</v>
      </c>
      <c r="RT1" s="455" t="s">
        <v>809</v>
      </c>
      <c r="RU1" s="455" t="s">
        <v>809</v>
      </c>
      <c r="RV1" s="455" t="s">
        <v>809</v>
      </c>
      <c r="RW1" s="455" t="s">
        <v>809</v>
      </c>
      <c r="RX1" s="455" t="s">
        <v>809</v>
      </c>
      <c r="RY1" s="455" t="s">
        <v>809</v>
      </c>
      <c r="RZ1" s="455" t="s">
        <v>809</v>
      </c>
      <c r="SA1" s="455" t="s">
        <v>809</v>
      </c>
      <c r="SB1" s="455" t="s">
        <v>809</v>
      </c>
      <c r="SC1" s="455" t="s">
        <v>809</v>
      </c>
      <c r="SD1" s="455" t="s">
        <v>809</v>
      </c>
      <c r="SE1" s="455" t="s">
        <v>809</v>
      </c>
      <c r="SF1" s="455" t="s">
        <v>809</v>
      </c>
      <c r="SG1" s="455" t="s">
        <v>809</v>
      </c>
      <c r="SH1" s="455" t="s">
        <v>809</v>
      </c>
      <c r="SI1" s="455" t="s">
        <v>809</v>
      </c>
      <c r="SJ1" s="455" t="s">
        <v>809</v>
      </c>
      <c r="SK1" s="455" t="s">
        <v>809</v>
      </c>
      <c r="SL1" s="455" t="s">
        <v>809</v>
      </c>
      <c r="SM1" s="455" t="s">
        <v>809</v>
      </c>
      <c r="SN1" s="455" t="s">
        <v>809</v>
      </c>
      <c r="SO1" s="455" t="s">
        <v>809</v>
      </c>
      <c r="SP1" s="455" t="s">
        <v>809</v>
      </c>
      <c r="SQ1" s="455" t="s">
        <v>809</v>
      </c>
      <c r="SR1" s="455" t="s">
        <v>809</v>
      </c>
      <c r="SS1" s="455" t="s">
        <v>809</v>
      </c>
      <c r="ST1" s="455" t="s">
        <v>809</v>
      </c>
      <c r="SU1" s="455" t="s">
        <v>809</v>
      </c>
      <c r="SV1" s="455" t="s">
        <v>809</v>
      </c>
      <c r="SW1" s="455" t="s">
        <v>809</v>
      </c>
      <c r="SX1" s="455" t="s">
        <v>809</v>
      </c>
      <c r="SY1" s="455" t="s">
        <v>809</v>
      </c>
      <c r="SZ1" s="455" t="s">
        <v>809</v>
      </c>
      <c r="TA1" s="455" t="s">
        <v>809</v>
      </c>
      <c r="TB1" s="455" t="s">
        <v>809</v>
      </c>
      <c r="TC1" s="455" t="s">
        <v>809</v>
      </c>
      <c r="TD1" s="455" t="s">
        <v>809</v>
      </c>
      <c r="TE1" s="455" t="s">
        <v>809</v>
      </c>
      <c r="TF1" s="455" t="s">
        <v>809</v>
      </c>
      <c r="TG1" s="455" t="s">
        <v>809</v>
      </c>
      <c r="TH1" s="455" t="s">
        <v>809</v>
      </c>
      <c r="TI1" s="455" t="s">
        <v>809</v>
      </c>
      <c r="TJ1" s="455" t="s">
        <v>809</v>
      </c>
      <c r="TK1" s="455" t="s">
        <v>809</v>
      </c>
      <c r="TL1" s="455" t="s">
        <v>809</v>
      </c>
      <c r="TM1" s="455" t="s">
        <v>809</v>
      </c>
      <c r="TN1" s="455" t="s">
        <v>809</v>
      </c>
      <c r="TO1" s="455" t="s">
        <v>809</v>
      </c>
      <c r="TP1" s="455" t="s">
        <v>809</v>
      </c>
      <c r="TQ1" s="455" t="s">
        <v>809</v>
      </c>
      <c r="TR1" s="455" t="s">
        <v>809</v>
      </c>
      <c r="TS1" s="455" t="s">
        <v>809</v>
      </c>
      <c r="TT1" s="455" t="s">
        <v>809</v>
      </c>
      <c r="TU1" s="455" t="s">
        <v>809</v>
      </c>
      <c r="TV1" s="455" t="s">
        <v>809</v>
      </c>
      <c r="TW1" s="455" t="s">
        <v>809</v>
      </c>
      <c r="TX1" s="455" t="s">
        <v>809</v>
      </c>
      <c r="TY1" s="455" t="s">
        <v>809</v>
      </c>
      <c r="TZ1" s="455" t="s">
        <v>809</v>
      </c>
      <c r="UA1" s="455" t="s">
        <v>809</v>
      </c>
      <c r="UB1" s="455" t="s">
        <v>809</v>
      </c>
      <c r="UC1" s="455" t="s">
        <v>809</v>
      </c>
      <c r="UD1" s="455" t="s">
        <v>809</v>
      </c>
      <c r="UE1" s="455" t="s">
        <v>809</v>
      </c>
      <c r="UF1" s="456" t="s">
        <v>810</v>
      </c>
      <c r="UG1" s="456" t="s">
        <v>810</v>
      </c>
      <c r="UH1" s="456" t="s">
        <v>810</v>
      </c>
      <c r="UI1" s="456" t="s">
        <v>810</v>
      </c>
      <c r="UJ1" s="456" t="s">
        <v>810</v>
      </c>
      <c r="UK1" s="456" t="s">
        <v>810</v>
      </c>
      <c r="UL1" s="456" t="s">
        <v>810</v>
      </c>
      <c r="UM1" s="456" t="s">
        <v>810</v>
      </c>
      <c r="UN1" s="456" t="s">
        <v>810</v>
      </c>
      <c r="UO1" s="456" t="s">
        <v>810</v>
      </c>
      <c r="UP1" s="456" t="s">
        <v>810</v>
      </c>
      <c r="UQ1" s="456" t="s">
        <v>810</v>
      </c>
      <c r="UR1" s="456" t="s">
        <v>810</v>
      </c>
      <c r="US1" s="456" t="s">
        <v>810</v>
      </c>
      <c r="UT1" s="456" t="s">
        <v>810</v>
      </c>
      <c r="UU1" s="456" t="s">
        <v>810</v>
      </c>
      <c r="UV1" s="456" t="s">
        <v>810</v>
      </c>
      <c r="UW1" s="456" t="s">
        <v>810</v>
      </c>
      <c r="UX1" s="456" t="s">
        <v>810</v>
      </c>
      <c r="UY1" s="456" t="s">
        <v>810</v>
      </c>
      <c r="UZ1" s="456" t="s">
        <v>810</v>
      </c>
      <c r="VA1" s="456" t="s">
        <v>810</v>
      </c>
      <c r="VB1" s="456" t="s">
        <v>810</v>
      </c>
      <c r="VC1" s="456" t="s">
        <v>810</v>
      </c>
      <c r="VD1" s="456" t="s">
        <v>810</v>
      </c>
      <c r="VE1" s="456" t="s">
        <v>810</v>
      </c>
      <c r="VF1" s="456" t="s">
        <v>810</v>
      </c>
      <c r="VG1" s="456" t="s">
        <v>810</v>
      </c>
      <c r="VH1" s="456" t="s">
        <v>810</v>
      </c>
      <c r="VI1" s="456" t="s">
        <v>810</v>
      </c>
      <c r="VJ1" s="456" t="s">
        <v>810</v>
      </c>
      <c r="VK1" s="456" t="s">
        <v>810</v>
      </c>
      <c r="VL1" s="456" t="s">
        <v>810</v>
      </c>
      <c r="VM1" s="456" t="s">
        <v>810</v>
      </c>
      <c r="VN1" s="456" t="s">
        <v>810</v>
      </c>
      <c r="VO1" s="456" t="s">
        <v>810</v>
      </c>
      <c r="VP1" s="456" t="s">
        <v>810</v>
      </c>
      <c r="VQ1" s="456" t="s">
        <v>810</v>
      </c>
      <c r="VR1" s="456" t="s">
        <v>810</v>
      </c>
      <c r="VS1" s="456" t="s">
        <v>810</v>
      </c>
      <c r="VT1" s="456" t="s">
        <v>810</v>
      </c>
      <c r="VU1" s="456" t="s">
        <v>810</v>
      </c>
      <c r="VV1" s="456" t="s">
        <v>810</v>
      </c>
      <c r="VW1" s="456" t="s">
        <v>810</v>
      </c>
      <c r="VX1" s="456" t="s">
        <v>810</v>
      </c>
      <c r="VY1" s="456" t="s">
        <v>810</v>
      </c>
      <c r="VZ1" s="456" t="s">
        <v>810</v>
      </c>
      <c r="WA1" s="456" t="s">
        <v>810</v>
      </c>
      <c r="WB1" s="456" t="s">
        <v>810</v>
      </c>
      <c r="WC1" s="456" t="s">
        <v>810</v>
      </c>
      <c r="WD1" s="456" t="s">
        <v>810</v>
      </c>
      <c r="WE1" s="456" t="s">
        <v>810</v>
      </c>
      <c r="WF1" s="456" t="s">
        <v>810</v>
      </c>
      <c r="WG1" s="456" t="s">
        <v>810</v>
      </c>
      <c r="WH1" s="456" t="s">
        <v>810</v>
      </c>
      <c r="WI1" s="456" t="s">
        <v>810</v>
      </c>
      <c r="WJ1" s="456" t="s">
        <v>810</v>
      </c>
      <c r="WK1" s="456" t="s">
        <v>810</v>
      </c>
      <c r="WL1" s="456" t="s">
        <v>810</v>
      </c>
      <c r="WM1" s="456" t="s">
        <v>810</v>
      </c>
      <c r="WN1" s="456" t="s">
        <v>810</v>
      </c>
      <c r="WO1" s="456" t="s">
        <v>810</v>
      </c>
      <c r="WP1" s="456" t="s">
        <v>810</v>
      </c>
      <c r="WQ1" s="456" t="s">
        <v>810</v>
      </c>
      <c r="WR1" s="456" t="s">
        <v>810</v>
      </c>
      <c r="WS1" s="456" t="s">
        <v>810</v>
      </c>
      <c r="WT1" s="456" t="s">
        <v>810</v>
      </c>
      <c r="WU1" s="456" t="s">
        <v>810</v>
      </c>
      <c r="WV1" s="456" t="s">
        <v>810</v>
      </c>
      <c r="WW1" s="456" t="s">
        <v>810</v>
      </c>
      <c r="WX1" s="456" t="s">
        <v>810</v>
      </c>
      <c r="WY1" s="456" t="s">
        <v>810</v>
      </c>
      <c r="WZ1" s="456" t="s">
        <v>810</v>
      </c>
      <c r="XA1" s="456" t="s">
        <v>810</v>
      </c>
      <c r="XB1" s="456" t="s">
        <v>810</v>
      </c>
      <c r="XC1" s="456" t="s">
        <v>810</v>
      </c>
      <c r="XD1" s="456" t="s">
        <v>810</v>
      </c>
      <c r="XE1" s="456" t="s">
        <v>810</v>
      </c>
      <c r="XF1" s="456" t="s">
        <v>810</v>
      </c>
      <c r="XG1" s="456" t="s">
        <v>810</v>
      </c>
      <c r="XH1" s="456" t="s">
        <v>810</v>
      </c>
      <c r="XI1" s="456" t="s">
        <v>810</v>
      </c>
      <c r="XJ1" s="456" t="s">
        <v>810</v>
      </c>
      <c r="XK1" s="456" t="s">
        <v>810</v>
      </c>
      <c r="XL1" s="456" t="s">
        <v>810</v>
      </c>
      <c r="XM1" s="456" t="s">
        <v>810</v>
      </c>
      <c r="XN1" s="456" t="s">
        <v>810</v>
      </c>
      <c r="XO1" s="456" t="s">
        <v>810</v>
      </c>
      <c r="XP1" s="456" t="s">
        <v>810</v>
      </c>
      <c r="XQ1" s="456" t="s">
        <v>810</v>
      </c>
      <c r="XR1" s="456" t="s">
        <v>810</v>
      </c>
      <c r="XS1" s="456" t="s">
        <v>810</v>
      </c>
      <c r="XT1" s="456" t="s">
        <v>810</v>
      </c>
      <c r="XU1" s="456" t="s">
        <v>810</v>
      </c>
      <c r="XV1" s="456" t="s">
        <v>810</v>
      </c>
      <c r="XW1" s="456" t="s">
        <v>810</v>
      </c>
      <c r="XX1" s="456" t="s">
        <v>810</v>
      </c>
      <c r="XY1" s="456" t="s">
        <v>810</v>
      </c>
      <c r="XZ1" s="456" t="s">
        <v>810</v>
      </c>
      <c r="YA1" s="456" t="s">
        <v>810</v>
      </c>
      <c r="YB1" s="456" t="s">
        <v>810</v>
      </c>
      <c r="YC1" s="456" t="s">
        <v>810</v>
      </c>
      <c r="YD1" s="456" t="s">
        <v>810</v>
      </c>
      <c r="YE1" s="456" t="s">
        <v>810</v>
      </c>
      <c r="YF1" s="456" t="s">
        <v>810</v>
      </c>
      <c r="YG1" s="456" t="s">
        <v>810</v>
      </c>
      <c r="YH1" s="456" t="s">
        <v>810</v>
      </c>
      <c r="YI1" s="456" t="s">
        <v>810</v>
      </c>
      <c r="YJ1" s="456" t="s">
        <v>810</v>
      </c>
      <c r="YK1" s="456" t="s">
        <v>810</v>
      </c>
      <c r="YL1" s="456" t="s">
        <v>810</v>
      </c>
      <c r="YM1" s="456" t="s">
        <v>810</v>
      </c>
      <c r="YN1" s="456" t="s">
        <v>810</v>
      </c>
      <c r="YO1" s="456" t="s">
        <v>810</v>
      </c>
      <c r="YP1" s="456" t="s">
        <v>810</v>
      </c>
      <c r="YQ1" s="456" t="s">
        <v>810</v>
      </c>
      <c r="YR1" s="456" t="s">
        <v>810</v>
      </c>
      <c r="YS1" s="456" t="s">
        <v>810</v>
      </c>
      <c r="YT1" s="456" t="s">
        <v>810</v>
      </c>
      <c r="YU1" s="456" t="s">
        <v>810</v>
      </c>
      <c r="YV1" s="456" t="s">
        <v>810</v>
      </c>
      <c r="YW1" s="456" t="s">
        <v>810</v>
      </c>
      <c r="YX1" s="456" t="s">
        <v>810</v>
      </c>
      <c r="YY1" s="456" t="s">
        <v>810</v>
      </c>
      <c r="YZ1" s="456" t="s">
        <v>810</v>
      </c>
      <c r="ZA1" s="456" t="s">
        <v>810</v>
      </c>
      <c r="ZB1" s="456" t="s">
        <v>810</v>
      </c>
      <c r="ZC1" s="456" t="s">
        <v>810</v>
      </c>
      <c r="ZD1" s="456" t="s">
        <v>810</v>
      </c>
      <c r="ZE1" s="456" t="s">
        <v>810</v>
      </c>
      <c r="ZF1" s="456" t="s">
        <v>810</v>
      </c>
      <c r="ZG1" s="456" t="s">
        <v>810</v>
      </c>
      <c r="ZH1" s="456" t="s">
        <v>810</v>
      </c>
      <c r="ZI1" s="456" t="s">
        <v>810</v>
      </c>
      <c r="ZJ1" s="456" t="s">
        <v>810</v>
      </c>
      <c r="ZK1" s="456" t="s">
        <v>810</v>
      </c>
      <c r="ZL1" s="456" t="s">
        <v>810</v>
      </c>
      <c r="ZM1" s="456" t="s">
        <v>810</v>
      </c>
      <c r="ZN1" s="456" t="s">
        <v>810</v>
      </c>
      <c r="ZO1" s="456" t="s">
        <v>810</v>
      </c>
      <c r="ZP1" s="456" t="s">
        <v>810</v>
      </c>
      <c r="ZQ1" s="456" t="s">
        <v>810</v>
      </c>
      <c r="ZR1" s="456" t="s">
        <v>810</v>
      </c>
      <c r="ZS1" s="456" t="s">
        <v>810</v>
      </c>
      <c r="ZT1" s="456" t="s">
        <v>810</v>
      </c>
      <c r="ZU1" s="456" t="s">
        <v>810</v>
      </c>
      <c r="ZV1" s="456" t="s">
        <v>810</v>
      </c>
      <c r="ZW1" s="456" t="s">
        <v>810</v>
      </c>
      <c r="ZX1" s="456" t="s">
        <v>810</v>
      </c>
      <c r="ZY1" s="456" t="s">
        <v>810</v>
      </c>
      <c r="ZZ1" s="456" t="s">
        <v>810</v>
      </c>
      <c r="AAA1" s="456" t="s">
        <v>810</v>
      </c>
      <c r="AAB1" s="456" t="s">
        <v>810</v>
      </c>
      <c r="AAC1" s="456" t="s">
        <v>810</v>
      </c>
      <c r="AAD1" s="456" t="s">
        <v>810</v>
      </c>
      <c r="AAE1" s="456" t="s">
        <v>810</v>
      </c>
      <c r="AAF1" s="456" t="s">
        <v>810</v>
      </c>
      <c r="AAG1" s="456" t="s">
        <v>810</v>
      </c>
      <c r="AAH1" s="456" t="s">
        <v>810</v>
      </c>
      <c r="AAI1" s="456" t="s">
        <v>810</v>
      </c>
      <c r="AAJ1" s="456" t="s">
        <v>810</v>
      </c>
      <c r="AAK1" s="456" t="s">
        <v>810</v>
      </c>
      <c r="AAL1" s="456" t="s">
        <v>810</v>
      </c>
      <c r="AAM1" s="456" t="s">
        <v>810</v>
      </c>
      <c r="AAN1" s="456" t="s">
        <v>810</v>
      </c>
      <c r="AAO1" s="456" t="s">
        <v>810</v>
      </c>
      <c r="AAP1" s="456" t="s">
        <v>810</v>
      </c>
      <c r="AAQ1" s="456" t="s">
        <v>810</v>
      </c>
      <c r="AAR1" s="456" t="s">
        <v>810</v>
      </c>
      <c r="AAS1" s="456" t="s">
        <v>810</v>
      </c>
      <c r="AAT1" s="456" t="s">
        <v>810</v>
      </c>
      <c r="AAU1" s="456" t="s">
        <v>810</v>
      </c>
      <c r="AAV1" s="456" t="s">
        <v>810</v>
      </c>
      <c r="AAW1" s="456" t="s">
        <v>810</v>
      </c>
      <c r="AAX1" s="456" t="s">
        <v>810</v>
      </c>
      <c r="AAY1" s="456" t="s">
        <v>810</v>
      </c>
      <c r="AAZ1" s="456" t="s">
        <v>810</v>
      </c>
      <c r="ABA1" s="456" t="s">
        <v>810</v>
      </c>
      <c r="ABB1" s="456" t="s">
        <v>810</v>
      </c>
      <c r="ABC1" s="456" t="s">
        <v>810</v>
      </c>
      <c r="ABD1" s="456" t="s">
        <v>810</v>
      </c>
      <c r="ABE1" s="456" t="s">
        <v>810</v>
      </c>
      <c r="ABF1" s="456" t="s">
        <v>810</v>
      </c>
      <c r="ABG1" s="456" t="s">
        <v>810</v>
      </c>
      <c r="ABH1" s="456" t="s">
        <v>810</v>
      </c>
      <c r="ABI1" s="456" t="s">
        <v>810</v>
      </c>
      <c r="ABJ1" s="456" t="s">
        <v>810</v>
      </c>
      <c r="ABK1" s="457" t="s">
        <v>811</v>
      </c>
      <c r="ABL1" s="457" t="s">
        <v>811</v>
      </c>
      <c r="ABM1" s="457" t="s">
        <v>811</v>
      </c>
      <c r="ABN1" s="457" t="s">
        <v>811</v>
      </c>
      <c r="ABO1" s="457" t="s">
        <v>811</v>
      </c>
      <c r="ABP1" s="457" t="s">
        <v>811</v>
      </c>
      <c r="ABQ1" s="457" t="s">
        <v>811</v>
      </c>
      <c r="ABR1" s="457" t="s">
        <v>811</v>
      </c>
      <c r="ABS1" s="457" t="s">
        <v>811</v>
      </c>
      <c r="ABT1" s="457" t="s">
        <v>811</v>
      </c>
      <c r="ABU1" s="457" t="s">
        <v>811</v>
      </c>
      <c r="ABV1" s="457" t="s">
        <v>811</v>
      </c>
      <c r="ABW1" s="457" t="s">
        <v>811</v>
      </c>
      <c r="ABX1" s="457" t="s">
        <v>811</v>
      </c>
      <c r="ABY1" s="457" t="s">
        <v>811</v>
      </c>
      <c r="ABZ1" s="457" t="s">
        <v>811</v>
      </c>
      <c r="ACA1" s="457" t="s">
        <v>811</v>
      </c>
      <c r="ACB1" s="457" t="s">
        <v>811</v>
      </c>
      <c r="ACC1" s="449" t="s">
        <v>812</v>
      </c>
      <c r="ACD1" s="449" t="s">
        <v>812</v>
      </c>
      <c r="ACE1" s="449" t="s">
        <v>812</v>
      </c>
      <c r="ACF1" s="449" t="s">
        <v>812</v>
      </c>
      <c r="ACG1" s="449" t="s">
        <v>813</v>
      </c>
      <c r="ACH1" s="449" t="s">
        <v>813</v>
      </c>
      <c r="ACI1" s="449" t="s">
        <v>813</v>
      </c>
      <c r="ACJ1" s="449" t="s">
        <v>813</v>
      </c>
      <c r="ACK1" s="449" t="s">
        <v>813</v>
      </c>
      <c r="ACL1" s="449" t="s">
        <v>813</v>
      </c>
      <c r="ACM1" s="449" t="s">
        <v>814</v>
      </c>
      <c r="ACN1" s="449" t="s">
        <v>814</v>
      </c>
      <c r="ACO1" s="449" t="s">
        <v>814</v>
      </c>
      <c r="ACP1" s="449" t="s">
        <v>814</v>
      </c>
      <c r="ACQ1" s="449" t="s">
        <v>814</v>
      </c>
      <c r="ACR1" s="449" t="s">
        <v>814</v>
      </c>
      <c r="ACS1" s="449" t="s">
        <v>814</v>
      </c>
      <c r="ACT1" s="449" t="s">
        <v>814</v>
      </c>
      <c r="ACU1" s="449" t="s">
        <v>814</v>
      </c>
      <c r="ACV1" s="449" t="s">
        <v>815</v>
      </c>
      <c r="ACW1" s="449" t="s">
        <v>815</v>
      </c>
      <c r="ACX1" s="449" t="s">
        <v>815</v>
      </c>
      <c r="ACY1" s="449" t="s">
        <v>815</v>
      </c>
      <c r="ACZ1" s="449" t="s">
        <v>815</v>
      </c>
      <c r="ADA1" s="449" t="s">
        <v>815</v>
      </c>
      <c r="ADB1" s="449" t="s">
        <v>815</v>
      </c>
      <c r="ADC1" s="449" t="s">
        <v>815</v>
      </c>
      <c r="ADD1" s="449" t="s">
        <v>816</v>
      </c>
      <c r="ADE1" s="449" t="s">
        <v>816</v>
      </c>
      <c r="ADF1" s="449" t="s">
        <v>816</v>
      </c>
      <c r="ADG1" s="449" t="s">
        <v>816</v>
      </c>
      <c r="ADH1" s="449" t="s">
        <v>816</v>
      </c>
      <c r="ADI1" s="449" t="s">
        <v>816</v>
      </c>
      <c r="ADJ1" s="449" t="s">
        <v>816</v>
      </c>
      <c r="ADK1" s="449" t="s">
        <v>816</v>
      </c>
      <c r="ADL1" s="449" t="s">
        <v>816</v>
      </c>
      <c r="ADM1" s="449" t="s">
        <v>816</v>
      </c>
      <c r="ADN1" s="449" t="s">
        <v>816</v>
      </c>
      <c r="ADO1" s="449" t="s">
        <v>816</v>
      </c>
      <c r="ADP1" s="449" t="s">
        <v>816</v>
      </c>
      <c r="ADQ1" s="449" t="s">
        <v>816</v>
      </c>
      <c r="ADR1" s="449" t="s">
        <v>816</v>
      </c>
      <c r="ADS1" s="449" t="s">
        <v>817</v>
      </c>
      <c r="ADT1" s="449" t="s">
        <v>818</v>
      </c>
      <c r="ADU1" s="449" t="s">
        <v>818</v>
      </c>
      <c r="ADV1" s="449" t="s">
        <v>819</v>
      </c>
      <c r="ADW1" s="449" t="s">
        <v>819</v>
      </c>
      <c r="ADX1" s="449" t="s">
        <v>819</v>
      </c>
      <c r="ADY1" s="449" t="s">
        <v>819</v>
      </c>
      <c r="ADZ1" s="449" t="s">
        <v>819</v>
      </c>
      <c r="AEA1" s="449" t="s">
        <v>819</v>
      </c>
      <c r="AEB1" s="449" t="s">
        <v>819</v>
      </c>
      <c r="AEC1" s="449" t="s">
        <v>819</v>
      </c>
      <c r="AED1" s="449" t="s">
        <v>819</v>
      </c>
      <c r="AEE1" s="449" t="s">
        <v>819</v>
      </c>
      <c r="AEF1" s="449" t="s">
        <v>819</v>
      </c>
      <c r="AEG1" s="449" t="s">
        <v>819</v>
      </c>
      <c r="AEH1" s="449" t="s">
        <v>819</v>
      </c>
      <c r="AEI1" s="449" t="s">
        <v>819</v>
      </c>
      <c r="AEJ1" s="449" t="s">
        <v>819</v>
      </c>
      <c r="AEK1" s="449" t="s">
        <v>819</v>
      </c>
      <c r="AEL1" s="449" t="s">
        <v>819</v>
      </c>
      <c r="AEM1" s="449" t="s">
        <v>819</v>
      </c>
    </row>
    <row r="2" spans="1:819" ht="200.5" x14ac:dyDescent="0.3">
      <c r="A2" s="444" t="s">
        <v>14</v>
      </c>
      <c r="B2" s="444" t="s">
        <v>17</v>
      </c>
      <c r="C2" s="444" t="s">
        <v>21</v>
      </c>
      <c r="D2" s="444" t="s">
        <v>24</v>
      </c>
      <c r="E2" s="444" t="s">
        <v>26</v>
      </c>
      <c r="F2" s="444" t="s">
        <v>28</v>
      </c>
      <c r="G2" s="444" t="s">
        <v>30</v>
      </c>
      <c r="H2" s="444" t="s">
        <v>32</v>
      </c>
      <c r="I2" s="444" t="s">
        <v>34</v>
      </c>
      <c r="J2" s="444" t="s">
        <v>36</v>
      </c>
      <c r="K2" s="444" t="s">
        <v>39</v>
      </c>
      <c r="L2" s="444" t="s">
        <v>41</v>
      </c>
      <c r="M2" s="444" t="s">
        <v>43</v>
      </c>
      <c r="N2" s="444" t="s">
        <v>45</v>
      </c>
      <c r="O2" s="444" t="s">
        <v>47</v>
      </c>
      <c r="P2" s="444" t="s">
        <v>50</v>
      </c>
      <c r="Q2" s="444" t="s">
        <v>52</v>
      </c>
      <c r="R2" s="444" t="s">
        <v>54</v>
      </c>
      <c r="S2" s="444" t="s">
        <v>56</v>
      </c>
      <c r="T2" s="444" t="s">
        <v>58</v>
      </c>
      <c r="U2" s="444" t="s">
        <v>60</v>
      </c>
      <c r="V2" s="444" t="s">
        <v>62</v>
      </c>
      <c r="W2" s="444" t="s">
        <v>64</v>
      </c>
      <c r="X2" s="444" t="s">
        <v>66</v>
      </c>
      <c r="Y2" s="444" t="s">
        <v>68</v>
      </c>
      <c r="Z2" s="444" t="s">
        <v>70</v>
      </c>
      <c r="AA2" s="444" t="s">
        <v>72</v>
      </c>
      <c r="AB2" s="444" t="s">
        <v>75</v>
      </c>
      <c r="AC2" s="444" t="s">
        <v>77</v>
      </c>
      <c r="AD2" s="446" t="s">
        <v>91</v>
      </c>
      <c r="AE2" s="446" t="s">
        <v>93</v>
      </c>
      <c r="AF2" s="446" t="s">
        <v>95</v>
      </c>
      <c r="AG2" s="446" t="s">
        <v>97</v>
      </c>
      <c r="AH2" s="446" t="s">
        <v>99</v>
      </c>
      <c r="AI2" s="446" t="s">
        <v>101</v>
      </c>
      <c r="AJ2" s="446" t="s">
        <v>103</v>
      </c>
      <c r="AK2" s="446" t="s">
        <v>105</v>
      </c>
      <c r="AL2" s="446" t="s">
        <v>107</v>
      </c>
      <c r="AM2" s="446" t="s">
        <v>109</v>
      </c>
      <c r="AN2" s="446" t="s">
        <v>111</v>
      </c>
      <c r="AO2" s="446" t="s">
        <v>113</v>
      </c>
      <c r="AP2" s="446" t="s">
        <v>115</v>
      </c>
      <c r="AQ2" s="446" t="s">
        <v>117</v>
      </c>
      <c r="AR2" s="446" t="s">
        <v>119</v>
      </c>
      <c r="AS2" s="446" t="s">
        <v>121</v>
      </c>
      <c r="AT2" s="446" t="s">
        <v>123</v>
      </c>
      <c r="AU2" s="446" t="s">
        <v>125</v>
      </c>
      <c r="AV2" s="446" t="s">
        <v>127</v>
      </c>
      <c r="AW2" s="446" t="s">
        <v>129</v>
      </c>
      <c r="AX2" s="446" t="s">
        <v>132</v>
      </c>
      <c r="AY2" s="446" t="s">
        <v>134</v>
      </c>
      <c r="AZ2" s="449" t="s">
        <v>820</v>
      </c>
      <c r="BA2" s="449" t="s">
        <v>821</v>
      </c>
      <c r="BB2" s="449" t="s">
        <v>822</v>
      </c>
      <c r="BC2" s="449" t="s">
        <v>823</v>
      </c>
      <c r="BD2" s="449" t="s">
        <v>824</v>
      </c>
      <c r="BE2" s="449" t="s">
        <v>825</v>
      </c>
      <c r="BF2" s="449" t="s">
        <v>826</v>
      </c>
      <c r="BG2" s="449" t="s">
        <v>827</v>
      </c>
      <c r="BH2" s="449" t="s">
        <v>828</v>
      </c>
      <c r="BI2" s="449" t="s">
        <v>829</v>
      </c>
      <c r="BJ2" s="449" t="s">
        <v>830</v>
      </c>
      <c r="BK2" s="449" t="s">
        <v>831</v>
      </c>
      <c r="BL2" s="449" t="s">
        <v>832</v>
      </c>
      <c r="BM2" s="449" t="s">
        <v>833</v>
      </c>
      <c r="BN2" s="449" t="s">
        <v>834</v>
      </c>
      <c r="BO2" s="449" t="s">
        <v>835</v>
      </c>
      <c r="BP2" s="449" t="s">
        <v>836</v>
      </c>
      <c r="BQ2" s="449" t="s">
        <v>837</v>
      </c>
      <c r="BR2" s="449" t="s">
        <v>838</v>
      </c>
      <c r="BS2" s="449" t="s">
        <v>839</v>
      </c>
      <c r="BT2" s="449" t="s">
        <v>840</v>
      </c>
      <c r="BU2" s="449" t="s">
        <v>841</v>
      </c>
      <c r="BV2" s="449" t="s">
        <v>842</v>
      </c>
      <c r="BW2" s="449" t="s">
        <v>843</v>
      </c>
      <c r="BX2" s="449" t="s">
        <v>844</v>
      </c>
      <c r="BY2" s="449" t="s">
        <v>845</v>
      </c>
      <c r="BZ2" s="449" t="s">
        <v>846</v>
      </c>
      <c r="CA2" s="449" t="s">
        <v>847</v>
      </c>
      <c r="CB2" s="449" t="s">
        <v>848</v>
      </c>
      <c r="CC2" s="449" t="s">
        <v>849</v>
      </c>
      <c r="CD2" s="449" t="s">
        <v>850</v>
      </c>
      <c r="CE2" s="449" t="s">
        <v>851</v>
      </c>
      <c r="CF2" s="449" t="s">
        <v>852</v>
      </c>
      <c r="CG2" s="449" t="s">
        <v>853</v>
      </c>
      <c r="CH2" s="449" t="s">
        <v>854</v>
      </c>
      <c r="CI2" s="449" t="s">
        <v>855</v>
      </c>
      <c r="CJ2" s="449" t="s">
        <v>856</v>
      </c>
      <c r="CK2" s="449" t="s">
        <v>857</v>
      </c>
      <c r="CL2" s="449" t="s">
        <v>858</v>
      </c>
      <c r="CM2" s="449" t="s">
        <v>859</v>
      </c>
      <c r="CN2" s="449" t="s">
        <v>860</v>
      </c>
      <c r="CO2" s="449" t="s">
        <v>861</v>
      </c>
      <c r="CP2" s="449" t="s">
        <v>862</v>
      </c>
      <c r="CQ2" s="449" t="s">
        <v>863</v>
      </c>
      <c r="CR2" s="449" t="s">
        <v>864</v>
      </c>
      <c r="CS2" s="449" t="s">
        <v>865</v>
      </c>
      <c r="CT2" s="449" t="s">
        <v>866</v>
      </c>
      <c r="CU2" s="449" t="s">
        <v>867</v>
      </c>
      <c r="CV2" s="449" t="s">
        <v>868</v>
      </c>
      <c r="CW2" s="449" t="s">
        <v>869</v>
      </c>
      <c r="CX2" s="449" t="s">
        <v>870</v>
      </c>
      <c r="CY2" s="449" t="s">
        <v>871</v>
      </c>
      <c r="CZ2" s="449" t="s">
        <v>140</v>
      </c>
      <c r="DA2" s="450" t="s">
        <v>1281</v>
      </c>
      <c r="DB2" s="450" t="s">
        <v>872</v>
      </c>
      <c r="DC2" s="450" t="s">
        <v>873</v>
      </c>
      <c r="DD2" s="450" t="s">
        <v>874</v>
      </c>
      <c r="DE2" s="450" t="s">
        <v>875</v>
      </c>
      <c r="DF2" s="450" t="s">
        <v>876</v>
      </c>
      <c r="DG2" s="450" t="s">
        <v>877</v>
      </c>
      <c r="DH2" s="450" t="s">
        <v>878</v>
      </c>
      <c r="DI2" s="450" t="s">
        <v>879</v>
      </c>
      <c r="DJ2" s="450" t="s">
        <v>880</v>
      </c>
      <c r="DK2" s="450" t="s">
        <v>881</v>
      </c>
      <c r="DL2" s="450" t="s">
        <v>882</v>
      </c>
      <c r="DM2" s="450" t="s">
        <v>883</v>
      </c>
      <c r="DN2" s="450" t="s">
        <v>884</v>
      </c>
      <c r="DO2" s="450" t="s">
        <v>885</v>
      </c>
      <c r="DP2" s="450" t="s">
        <v>886</v>
      </c>
      <c r="DQ2" s="450" t="s">
        <v>887</v>
      </c>
      <c r="DR2" s="450" t="s">
        <v>888</v>
      </c>
      <c r="DS2" s="450" t="s">
        <v>889</v>
      </c>
      <c r="DT2" s="450" t="s">
        <v>890</v>
      </c>
      <c r="DU2" s="450" t="s">
        <v>891</v>
      </c>
      <c r="DV2" s="450" t="s">
        <v>892</v>
      </c>
      <c r="DW2" s="450" t="s">
        <v>893</v>
      </c>
      <c r="DX2" s="450" t="s">
        <v>894</v>
      </c>
      <c r="DY2" s="450" t="s">
        <v>895</v>
      </c>
      <c r="DZ2" s="450" t="s">
        <v>896</v>
      </c>
      <c r="EA2" s="450" t="s">
        <v>897</v>
      </c>
      <c r="EB2" s="450" t="s">
        <v>898</v>
      </c>
      <c r="EC2" s="450" t="s">
        <v>899</v>
      </c>
      <c r="ED2" s="450" t="s">
        <v>900</v>
      </c>
      <c r="EE2" s="450" t="s">
        <v>901</v>
      </c>
      <c r="EF2" s="450" t="s">
        <v>902</v>
      </c>
      <c r="EG2" s="450" t="s">
        <v>903</v>
      </c>
      <c r="EH2" s="450" t="s">
        <v>904</v>
      </c>
      <c r="EI2" s="450" t="s">
        <v>905</v>
      </c>
      <c r="EJ2" s="450" t="s">
        <v>906</v>
      </c>
      <c r="EK2" s="450" t="s">
        <v>907</v>
      </c>
      <c r="EL2" s="450" t="s">
        <v>908</v>
      </c>
      <c r="EM2" s="450" t="s">
        <v>909</v>
      </c>
      <c r="EN2" s="450" t="s">
        <v>910</v>
      </c>
      <c r="EO2" s="450" t="s">
        <v>911</v>
      </c>
      <c r="EP2" s="450" t="s">
        <v>912</v>
      </c>
      <c r="EQ2" s="450" t="s">
        <v>913</v>
      </c>
      <c r="ER2" s="450" t="s">
        <v>914</v>
      </c>
      <c r="ES2" s="450" t="s">
        <v>915</v>
      </c>
      <c r="ET2" s="450" t="s">
        <v>916</v>
      </c>
      <c r="EU2" s="450" t="s">
        <v>917</v>
      </c>
      <c r="EV2" s="450" t="s">
        <v>918</v>
      </c>
      <c r="EW2" s="450" t="s">
        <v>919</v>
      </c>
      <c r="EX2" s="450" t="s">
        <v>920</v>
      </c>
      <c r="EY2" s="450" t="s">
        <v>921</v>
      </c>
      <c r="EZ2" s="450" t="s">
        <v>922</v>
      </c>
      <c r="FA2" s="450" t="s">
        <v>923</v>
      </c>
      <c r="FB2" s="450" t="s">
        <v>924</v>
      </c>
      <c r="FC2" s="450" t="s">
        <v>925</v>
      </c>
      <c r="FD2" s="450" t="s">
        <v>176</v>
      </c>
      <c r="FE2" s="450" t="s">
        <v>178</v>
      </c>
      <c r="FF2" s="450" t="s">
        <v>180</v>
      </c>
      <c r="FG2" s="450" t="s">
        <v>182</v>
      </c>
      <c r="FH2" s="450" t="s">
        <v>184</v>
      </c>
      <c r="FI2" s="450" t="s">
        <v>186</v>
      </c>
      <c r="FJ2" s="450" t="s">
        <v>188</v>
      </c>
      <c r="FK2" s="450" t="s">
        <v>190</v>
      </c>
      <c r="FL2" s="450" t="s">
        <v>192</v>
      </c>
      <c r="FM2" s="450" t="s">
        <v>194</v>
      </c>
      <c r="FN2" s="450" t="s">
        <v>196</v>
      </c>
      <c r="FO2" s="450" t="s">
        <v>198</v>
      </c>
      <c r="FP2" s="450" t="s">
        <v>200</v>
      </c>
      <c r="FQ2" s="450" t="s">
        <v>202</v>
      </c>
      <c r="FR2" s="450" t="s">
        <v>204</v>
      </c>
      <c r="FS2" s="450" t="s">
        <v>206</v>
      </c>
      <c r="FT2" s="450" t="s">
        <v>209</v>
      </c>
      <c r="FU2" s="450" t="s">
        <v>211</v>
      </c>
      <c r="FV2" s="450" t="s">
        <v>213</v>
      </c>
      <c r="FW2" s="450" t="s">
        <v>216</v>
      </c>
      <c r="FX2" s="451" t="s">
        <v>926</v>
      </c>
      <c r="FY2" s="451" t="s">
        <v>927</v>
      </c>
      <c r="FZ2" s="451" t="s">
        <v>928</v>
      </c>
      <c r="GA2" s="451" t="s">
        <v>929</v>
      </c>
      <c r="GB2" s="451" t="s">
        <v>930</v>
      </c>
      <c r="GC2" s="451" t="s">
        <v>931</v>
      </c>
      <c r="GD2" s="451" t="s">
        <v>932</v>
      </c>
      <c r="GE2" s="451" t="s">
        <v>933</v>
      </c>
      <c r="GF2" s="451" t="s">
        <v>934</v>
      </c>
      <c r="GG2" s="451" t="s">
        <v>935</v>
      </c>
      <c r="GH2" s="451" t="s">
        <v>936</v>
      </c>
      <c r="GI2" s="451" t="s">
        <v>937</v>
      </c>
      <c r="GJ2" s="451" t="s">
        <v>938</v>
      </c>
      <c r="GK2" s="451" t="s">
        <v>939</v>
      </c>
      <c r="GL2" s="451" t="s">
        <v>940</v>
      </c>
      <c r="GM2" s="451" t="s">
        <v>941</v>
      </c>
      <c r="GN2" s="451" t="s">
        <v>942</v>
      </c>
      <c r="GO2" s="451" t="s">
        <v>943</v>
      </c>
      <c r="GP2" s="451" t="s">
        <v>944</v>
      </c>
      <c r="GQ2" s="451" t="s">
        <v>945</v>
      </c>
      <c r="GR2" s="451" t="s">
        <v>946</v>
      </c>
      <c r="GS2" s="451" t="s">
        <v>947</v>
      </c>
      <c r="GT2" s="451" t="s">
        <v>948</v>
      </c>
      <c r="GU2" s="451" t="s">
        <v>949</v>
      </c>
      <c r="GV2" s="451" t="s">
        <v>950</v>
      </c>
      <c r="GW2" s="451" t="s">
        <v>951</v>
      </c>
      <c r="GX2" s="451" t="s">
        <v>952</v>
      </c>
      <c r="GY2" s="451" t="s">
        <v>953</v>
      </c>
      <c r="GZ2" s="451" t="s">
        <v>954</v>
      </c>
      <c r="HA2" s="451" t="s">
        <v>955</v>
      </c>
      <c r="HB2" s="451" t="s">
        <v>956</v>
      </c>
      <c r="HC2" s="451" t="s">
        <v>957</v>
      </c>
      <c r="HD2" s="451" t="s">
        <v>958</v>
      </c>
      <c r="HE2" s="451" t="s">
        <v>959</v>
      </c>
      <c r="HF2" s="451" t="s">
        <v>960</v>
      </c>
      <c r="HG2" s="451" t="s">
        <v>961</v>
      </c>
      <c r="HH2" s="451" t="s">
        <v>962</v>
      </c>
      <c r="HI2" s="451" t="s">
        <v>963</v>
      </c>
      <c r="HJ2" s="451" t="s">
        <v>964</v>
      </c>
      <c r="HK2" s="451" t="s">
        <v>965</v>
      </c>
      <c r="HL2" s="451" t="s">
        <v>966</v>
      </c>
      <c r="HM2" s="451" t="s">
        <v>967</v>
      </c>
      <c r="HN2" s="451" t="s">
        <v>968</v>
      </c>
      <c r="HO2" s="451" t="s">
        <v>969</v>
      </c>
      <c r="HP2" s="451" t="s">
        <v>970</v>
      </c>
      <c r="HQ2" s="451" t="s">
        <v>971</v>
      </c>
      <c r="HR2" s="451" t="s">
        <v>972</v>
      </c>
      <c r="HS2" s="451" t="s">
        <v>973</v>
      </c>
      <c r="HT2" s="451" t="s">
        <v>974</v>
      </c>
      <c r="HU2" s="451" t="s">
        <v>975</v>
      </c>
      <c r="HV2" s="451" t="s">
        <v>976</v>
      </c>
      <c r="HW2" s="451" t="s">
        <v>977</v>
      </c>
      <c r="HX2" s="451" t="s">
        <v>978</v>
      </c>
      <c r="HY2" s="451" t="s">
        <v>979</v>
      </c>
      <c r="HZ2" s="451" t="s">
        <v>980</v>
      </c>
      <c r="IA2" s="451" t="s">
        <v>981</v>
      </c>
      <c r="IB2" s="451" t="s">
        <v>982</v>
      </c>
      <c r="IC2" s="451" t="s">
        <v>983</v>
      </c>
      <c r="ID2" s="451" t="s">
        <v>984</v>
      </c>
      <c r="IE2" s="451" t="s">
        <v>985</v>
      </c>
      <c r="IF2" s="451" t="s">
        <v>986</v>
      </c>
      <c r="IG2" s="451" t="s">
        <v>987</v>
      </c>
      <c r="IH2" s="451" t="s">
        <v>988</v>
      </c>
      <c r="II2" s="451" t="s">
        <v>989</v>
      </c>
      <c r="IJ2" s="451" t="s">
        <v>990</v>
      </c>
      <c r="IK2" s="451" t="s">
        <v>991</v>
      </c>
      <c r="IL2" s="451" t="s">
        <v>992</v>
      </c>
      <c r="IM2" s="451" t="s">
        <v>993</v>
      </c>
      <c r="IN2" s="451" t="s">
        <v>994</v>
      </c>
      <c r="IO2" s="451" t="s">
        <v>995</v>
      </c>
      <c r="IP2" s="451" t="s">
        <v>996</v>
      </c>
      <c r="IQ2" s="451" t="s">
        <v>997</v>
      </c>
      <c r="IR2" s="451" t="s">
        <v>998</v>
      </c>
      <c r="IS2" s="451" t="s">
        <v>999</v>
      </c>
      <c r="IT2" s="451" t="s">
        <v>1000</v>
      </c>
      <c r="IU2" s="451" t="s">
        <v>1001</v>
      </c>
      <c r="IV2" s="451" t="s">
        <v>1002</v>
      </c>
      <c r="IW2" s="451" t="s">
        <v>1003</v>
      </c>
      <c r="IX2" s="451" t="s">
        <v>1004</v>
      </c>
      <c r="IY2" s="451" t="s">
        <v>1005</v>
      </c>
      <c r="IZ2" s="451" t="s">
        <v>1006</v>
      </c>
      <c r="JA2" s="451" t="s">
        <v>1007</v>
      </c>
      <c r="JB2" s="451" t="s">
        <v>1008</v>
      </c>
      <c r="JC2" s="451" t="s">
        <v>1009</v>
      </c>
      <c r="JD2" s="451" t="s">
        <v>1010</v>
      </c>
      <c r="JE2" s="451" t="s">
        <v>1011</v>
      </c>
      <c r="JF2" s="451" t="s">
        <v>1012</v>
      </c>
      <c r="JG2" s="451" t="s">
        <v>1013</v>
      </c>
      <c r="JH2" s="451" t="s">
        <v>1014</v>
      </c>
      <c r="JI2" s="451" t="s">
        <v>1015</v>
      </c>
      <c r="JJ2" s="451" t="s">
        <v>1016</v>
      </c>
      <c r="JK2" s="451" t="s">
        <v>1017</v>
      </c>
      <c r="JL2" s="451" t="s">
        <v>1018</v>
      </c>
      <c r="JM2" s="451" t="s">
        <v>1019</v>
      </c>
      <c r="JN2" s="451" t="s">
        <v>1020</v>
      </c>
      <c r="JO2" s="451" t="s">
        <v>1021</v>
      </c>
      <c r="JP2" s="451" t="s">
        <v>1022</v>
      </c>
      <c r="JQ2" s="451" t="s">
        <v>1023</v>
      </c>
      <c r="JR2" s="451" t="s">
        <v>1024</v>
      </c>
      <c r="JS2" s="451" t="s">
        <v>1025</v>
      </c>
      <c r="JT2" s="451" t="s">
        <v>1026</v>
      </c>
      <c r="JU2" s="451" t="s">
        <v>1027</v>
      </c>
      <c r="JV2" s="451" t="s">
        <v>1028</v>
      </c>
      <c r="JW2" s="451" t="s">
        <v>1029</v>
      </c>
      <c r="JX2" s="451" t="s">
        <v>1030</v>
      </c>
      <c r="JY2" s="451" t="s">
        <v>1031</v>
      </c>
      <c r="JZ2" s="451" t="s">
        <v>1032</v>
      </c>
      <c r="KA2" s="451" t="s">
        <v>1033</v>
      </c>
      <c r="KB2" s="451" t="s">
        <v>1034</v>
      </c>
      <c r="KC2" s="451" t="s">
        <v>1035</v>
      </c>
      <c r="KD2" s="451" t="s">
        <v>1036</v>
      </c>
      <c r="KE2" s="451" t="s">
        <v>1037</v>
      </c>
      <c r="KF2" s="451" t="s">
        <v>1038</v>
      </c>
      <c r="KG2" s="451" t="s">
        <v>1039</v>
      </c>
      <c r="KH2" s="451" t="s">
        <v>1040</v>
      </c>
      <c r="KI2" s="451" t="s">
        <v>1041</v>
      </c>
      <c r="KJ2" s="451" t="s">
        <v>1042</v>
      </c>
      <c r="KK2" s="451" t="s">
        <v>1043</v>
      </c>
      <c r="KL2" s="451" t="s">
        <v>1044</v>
      </c>
      <c r="KM2" s="451" t="s">
        <v>1045</v>
      </c>
      <c r="KN2" s="451" t="s">
        <v>1046</v>
      </c>
      <c r="KO2" s="451" t="s">
        <v>1047</v>
      </c>
      <c r="KP2" s="451" t="s">
        <v>1048</v>
      </c>
      <c r="KQ2" s="451" t="s">
        <v>1049</v>
      </c>
      <c r="KR2" s="451" t="s">
        <v>1050</v>
      </c>
      <c r="KS2" s="451" t="s">
        <v>1051</v>
      </c>
      <c r="KT2" s="451" t="s">
        <v>1052</v>
      </c>
      <c r="KU2" s="451" t="s">
        <v>1053</v>
      </c>
      <c r="KV2" s="451" t="s">
        <v>1054</v>
      </c>
      <c r="KW2" s="451" t="s">
        <v>1055</v>
      </c>
      <c r="KX2" s="451" t="s">
        <v>1056</v>
      </c>
      <c r="KY2" s="451" t="s">
        <v>1057</v>
      </c>
      <c r="KZ2" s="451" t="s">
        <v>1058</v>
      </c>
      <c r="LA2" s="451" t="s">
        <v>1059</v>
      </c>
      <c r="LB2" s="451" t="s">
        <v>1060</v>
      </c>
      <c r="LC2" s="451" t="s">
        <v>1061</v>
      </c>
      <c r="LD2" s="451" t="s">
        <v>1062</v>
      </c>
      <c r="LE2" s="451" t="s">
        <v>1063</v>
      </c>
      <c r="LF2" s="451" t="s">
        <v>1064</v>
      </c>
      <c r="LG2" s="451" t="s">
        <v>1065</v>
      </c>
      <c r="LH2" s="451" t="s">
        <v>1066</v>
      </c>
      <c r="LI2" s="451" t="s">
        <v>1067</v>
      </c>
      <c r="LJ2" s="451" t="s">
        <v>1068</v>
      </c>
      <c r="LK2" s="451" t="s">
        <v>1069</v>
      </c>
      <c r="LL2" s="451" t="s">
        <v>1070</v>
      </c>
      <c r="LM2" s="451" t="s">
        <v>1071</v>
      </c>
      <c r="LN2" s="451" t="s">
        <v>1072</v>
      </c>
      <c r="LO2" s="451" t="s">
        <v>1073</v>
      </c>
      <c r="LP2" s="451" t="s">
        <v>1074</v>
      </c>
      <c r="LQ2" s="451" t="s">
        <v>1075</v>
      </c>
      <c r="LR2" s="451" t="s">
        <v>1076</v>
      </c>
      <c r="LS2" s="451" t="s">
        <v>1077</v>
      </c>
      <c r="LT2" s="451" t="s">
        <v>1078</v>
      </c>
      <c r="LU2" s="451" t="s">
        <v>1079</v>
      </c>
      <c r="LV2" s="451" t="s">
        <v>1080</v>
      </c>
      <c r="LW2" s="451" t="s">
        <v>1081</v>
      </c>
      <c r="LX2" s="451" t="s">
        <v>1082</v>
      </c>
      <c r="LY2" s="451" t="s">
        <v>1083</v>
      </c>
      <c r="LZ2" s="451" t="s">
        <v>1084</v>
      </c>
      <c r="MA2" s="451" t="s">
        <v>1085</v>
      </c>
      <c r="MB2" s="451" t="s">
        <v>1086</v>
      </c>
      <c r="MC2" s="451" t="s">
        <v>1087</v>
      </c>
      <c r="MD2" s="451" t="s">
        <v>1088</v>
      </c>
      <c r="ME2" s="451" t="s">
        <v>1089</v>
      </c>
      <c r="MF2" s="451" t="s">
        <v>1090</v>
      </c>
      <c r="MG2" s="451" t="s">
        <v>1091</v>
      </c>
      <c r="MH2" s="451" t="s">
        <v>1092</v>
      </c>
      <c r="MI2" s="451" t="s">
        <v>1093</v>
      </c>
      <c r="MJ2" s="451" t="s">
        <v>1094</v>
      </c>
      <c r="MK2" s="451" t="s">
        <v>1095</v>
      </c>
      <c r="ML2" s="451" t="s">
        <v>1096</v>
      </c>
      <c r="MM2" s="451" t="s">
        <v>1097</v>
      </c>
      <c r="MN2" s="451" t="s">
        <v>1098</v>
      </c>
      <c r="MO2" s="451" t="s">
        <v>1099</v>
      </c>
      <c r="MP2" s="451" t="s">
        <v>1100</v>
      </c>
      <c r="MQ2" s="451" t="s">
        <v>1101</v>
      </c>
      <c r="MR2" s="451" t="s">
        <v>1102</v>
      </c>
      <c r="MS2" s="451" t="s">
        <v>1103</v>
      </c>
      <c r="MT2" s="451" t="s">
        <v>1104</v>
      </c>
      <c r="MU2" s="451" t="s">
        <v>1105</v>
      </c>
      <c r="MV2" s="451" t="s">
        <v>1106</v>
      </c>
      <c r="MW2" s="451" t="s">
        <v>1107</v>
      </c>
      <c r="MX2" s="451" t="s">
        <v>1108</v>
      </c>
      <c r="MY2" s="451" t="s">
        <v>1109</v>
      </c>
      <c r="MZ2" s="451" t="s">
        <v>1110</v>
      </c>
      <c r="NA2" s="451" t="s">
        <v>1111</v>
      </c>
      <c r="NB2" s="451" t="s">
        <v>1112</v>
      </c>
      <c r="NC2" s="452" t="s">
        <v>1113</v>
      </c>
      <c r="ND2" s="452" t="s">
        <v>1114</v>
      </c>
      <c r="NE2" s="452" t="s">
        <v>1115</v>
      </c>
      <c r="NF2" s="452" t="s">
        <v>1116</v>
      </c>
      <c r="NG2" s="452" t="s">
        <v>1117</v>
      </c>
      <c r="NH2" s="452" t="s">
        <v>1118</v>
      </c>
      <c r="NI2" s="452" t="s">
        <v>1119</v>
      </c>
      <c r="NJ2" s="452" t="s">
        <v>1120</v>
      </c>
      <c r="NK2" s="452" t="s">
        <v>1121</v>
      </c>
      <c r="NL2" s="453" t="s">
        <v>820</v>
      </c>
      <c r="NM2" s="453" t="s">
        <v>821</v>
      </c>
      <c r="NN2" s="453" t="s">
        <v>822</v>
      </c>
      <c r="NO2" s="453" t="s">
        <v>823</v>
      </c>
      <c r="NP2" s="453" t="s">
        <v>824</v>
      </c>
      <c r="NQ2" s="453" t="s">
        <v>825</v>
      </c>
      <c r="NR2" s="453" t="s">
        <v>826</v>
      </c>
      <c r="NS2" s="453" t="s">
        <v>827</v>
      </c>
      <c r="NT2" s="453" t="s">
        <v>828</v>
      </c>
      <c r="NU2" s="453" t="s">
        <v>829</v>
      </c>
      <c r="NV2" s="453" t="s">
        <v>830</v>
      </c>
      <c r="NW2" s="453" t="s">
        <v>831</v>
      </c>
      <c r="NX2" s="453" t="s">
        <v>832</v>
      </c>
      <c r="NY2" s="453" t="s">
        <v>833</v>
      </c>
      <c r="NZ2" s="453" t="s">
        <v>834</v>
      </c>
      <c r="OA2" s="453" t="s">
        <v>835</v>
      </c>
      <c r="OB2" s="453" t="s">
        <v>836</v>
      </c>
      <c r="OC2" s="453" t="s">
        <v>837</v>
      </c>
      <c r="OD2" s="453" t="s">
        <v>838</v>
      </c>
      <c r="OE2" s="453" t="s">
        <v>839</v>
      </c>
      <c r="OF2" s="453" t="s">
        <v>840</v>
      </c>
      <c r="OG2" s="453" t="s">
        <v>841</v>
      </c>
      <c r="OH2" s="453" t="s">
        <v>842</v>
      </c>
      <c r="OI2" s="453" t="s">
        <v>843</v>
      </c>
      <c r="OJ2" s="453" t="s">
        <v>844</v>
      </c>
      <c r="OK2" s="453" t="s">
        <v>845</v>
      </c>
      <c r="OL2" s="453" t="s">
        <v>846</v>
      </c>
      <c r="OM2" s="453" t="s">
        <v>847</v>
      </c>
      <c r="ON2" s="453" t="s">
        <v>848</v>
      </c>
      <c r="OO2" s="453" t="s">
        <v>849</v>
      </c>
      <c r="OP2" s="453" t="s">
        <v>850</v>
      </c>
      <c r="OQ2" s="453" t="s">
        <v>851</v>
      </c>
      <c r="OR2" s="453" t="s">
        <v>852</v>
      </c>
      <c r="OS2" s="453" t="s">
        <v>853</v>
      </c>
      <c r="OT2" s="453" t="s">
        <v>854</v>
      </c>
      <c r="OU2" s="453" t="s">
        <v>855</v>
      </c>
      <c r="OV2" s="453" t="s">
        <v>856</v>
      </c>
      <c r="OW2" s="453" t="s">
        <v>857</v>
      </c>
      <c r="OX2" s="453" t="s">
        <v>858</v>
      </c>
      <c r="OY2" s="453" t="s">
        <v>859</v>
      </c>
      <c r="OZ2" s="453" t="s">
        <v>860</v>
      </c>
      <c r="PA2" s="453" t="s">
        <v>861</v>
      </c>
      <c r="PB2" s="453" t="s">
        <v>862</v>
      </c>
      <c r="PC2" s="453" t="s">
        <v>863</v>
      </c>
      <c r="PD2" s="453" t="s">
        <v>864</v>
      </c>
      <c r="PE2" s="453" t="s">
        <v>865</v>
      </c>
      <c r="PF2" s="453" t="s">
        <v>866</v>
      </c>
      <c r="PG2" s="453" t="s">
        <v>867</v>
      </c>
      <c r="PH2" s="453" t="s">
        <v>868</v>
      </c>
      <c r="PI2" s="453" t="s">
        <v>869</v>
      </c>
      <c r="PJ2" s="453" t="s">
        <v>870</v>
      </c>
      <c r="PK2" s="453" t="s">
        <v>871</v>
      </c>
      <c r="PL2" s="453" t="s">
        <v>140</v>
      </c>
      <c r="PM2" s="454" t="s">
        <v>820</v>
      </c>
      <c r="PN2" s="454" t="s">
        <v>821</v>
      </c>
      <c r="PO2" s="454" t="s">
        <v>822</v>
      </c>
      <c r="PP2" s="454" t="s">
        <v>823</v>
      </c>
      <c r="PQ2" s="454" t="s">
        <v>824</v>
      </c>
      <c r="PR2" s="454" t="s">
        <v>825</v>
      </c>
      <c r="PS2" s="454" t="s">
        <v>826</v>
      </c>
      <c r="PT2" s="454" t="s">
        <v>827</v>
      </c>
      <c r="PU2" s="454" t="s">
        <v>828</v>
      </c>
      <c r="PV2" s="454" t="s">
        <v>829</v>
      </c>
      <c r="PW2" s="454" t="s">
        <v>830</v>
      </c>
      <c r="PX2" s="454" t="s">
        <v>831</v>
      </c>
      <c r="PY2" s="454" t="s">
        <v>832</v>
      </c>
      <c r="PZ2" s="454" t="s">
        <v>833</v>
      </c>
      <c r="QA2" s="454" t="s">
        <v>834</v>
      </c>
      <c r="QB2" s="454" t="s">
        <v>835</v>
      </c>
      <c r="QC2" s="454" t="s">
        <v>836</v>
      </c>
      <c r="QD2" s="454" t="s">
        <v>837</v>
      </c>
      <c r="QE2" s="454" t="s">
        <v>838</v>
      </c>
      <c r="QF2" s="454" t="s">
        <v>839</v>
      </c>
      <c r="QG2" s="454" t="s">
        <v>840</v>
      </c>
      <c r="QH2" s="454" t="s">
        <v>841</v>
      </c>
      <c r="QI2" s="454" t="s">
        <v>842</v>
      </c>
      <c r="QJ2" s="454" t="s">
        <v>843</v>
      </c>
      <c r="QK2" s="454" t="s">
        <v>844</v>
      </c>
      <c r="QL2" s="454" t="s">
        <v>845</v>
      </c>
      <c r="QM2" s="454" t="s">
        <v>846</v>
      </c>
      <c r="QN2" s="454" t="s">
        <v>847</v>
      </c>
      <c r="QO2" s="454" t="s">
        <v>848</v>
      </c>
      <c r="QP2" s="454" t="s">
        <v>849</v>
      </c>
      <c r="QQ2" s="454" t="s">
        <v>850</v>
      </c>
      <c r="QR2" s="454" t="s">
        <v>851</v>
      </c>
      <c r="QS2" s="454" t="s">
        <v>852</v>
      </c>
      <c r="QT2" s="454" t="s">
        <v>853</v>
      </c>
      <c r="QU2" s="454" t="s">
        <v>854</v>
      </c>
      <c r="QV2" s="454" t="s">
        <v>855</v>
      </c>
      <c r="QW2" s="454" t="s">
        <v>856</v>
      </c>
      <c r="QX2" s="454" t="s">
        <v>857</v>
      </c>
      <c r="QY2" s="454" t="s">
        <v>858</v>
      </c>
      <c r="QZ2" s="454" t="s">
        <v>859</v>
      </c>
      <c r="RA2" s="454" t="s">
        <v>860</v>
      </c>
      <c r="RB2" s="454" t="s">
        <v>861</v>
      </c>
      <c r="RC2" s="454" t="s">
        <v>862</v>
      </c>
      <c r="RD2" s="454" t="s">
        <v>863</v>
      </c>
      <c r="RE2" s="454" t="s">
        <v>864</v>
      </c>
      <c r="RF2" s="454" t="s">
        <v>865</v>
      </c>
      <c r="RG2" s="454" t="s">
        <v>866</v>
      </c>
      <c r="RH2" s="454" t="s">
        <v>867</v>
      </c>
      <c r="RI2" s="454" t="s">
        <v>868</v>
      </c>
      <c r="RJ2" s="454" t="s">
        <v>869</v>
      </c>
      <c r="RK2" s="454" t="s">
        <v>870</v>
      </c>
      <c r="RL2" s="454" t="s">
        <v>871</v>
      </c>
      <c r="RM2" s="454" t="s">
        <v>140</v>
      </c>
      <c r="RN2" s="458" t="s">
        <v>1122</v>
      </c>
      <c r="RO2" s="458" t="s">
        <v>1123</v>
      </c>
      <c r="RP2" s="458" t="s">
        <v>1124</v>
      </c>
      <c r="RQ2" s="458" t="s">
        <v>1125</v>
      </c>
      <c r="RR2" s="458" t="s">
        <v>1126</v>
      </c>
      <c r="RS2" s="458" t="s">
        <v>1127</v>
      </c>
      <c r="RT2" s="458" t="s">
        <v>1128</v>
      </c>
      <c r="RU2" s="458" t="s">
        <v>1129</v>
      </c>
      <c r="RV2" s="458" t="s">
        <v>1130</v>
      </c>
      <c r="RW2" s="458" t="s">
        <v>1131</v>
      </c>
      <c r="RX2" s="458" t="s">
        <v>1132</v>
      </c>
      <c r="RY2" s="458" t="s">
        <v>1133</v>
      </c>
      <c r="RZ2" s="458" t="s">
        <v>1134</v>
      </c>
      <c r="SA2" s="458" t="s">
        <v>1135</v>
      </c>
      <c r="SB2" s="458" t="s">
        <v>1136</v>
      </c>
      <c r="SC2" s="458" t="s">
        <v>1137</v>
      </c>
      <c r="SD2" s="458" t="s">
        <v>1138</v>
      </c>
      <c r="SE2" s="458" t="s">
        <v>1139</v>
      </c>
      <c r="SF2" s="458" t="s">
        <v>1140</v>
      </c>
      <c r="SG2" s="458" t="s">
        <v>1141</v>
      </c>
      <c r="SH2" s="458" t="s">
        <v>1142</v>
      </c>
      <c r="SI2" s="458" t="s">
        <v>1143</v>
      </c>
      <c r="SJ2" s="458" t="s">
        <v>1144</v>
      </c>
      <c r="SK2" s="458" t="s">
        <v>1145</v>
      </c>
      <c r="SL2" s="458" t="s">
        <v>1146</v>
      </c>
      <c r="SM2" s="458" t="s">
        <v>1147</v>
      </c>
      <c r="SN2" s="458" t="s">
        <v>1148</v>
      </c>
      <c r="SO2" s="458" t="s">
        <v>1149</v>
      </c>
      <c r="SP2" s="458" t="s">
        <v>1150</v>
      </c>
      <c r="SQ2" s="458" t="s">
        <v>1151</v>
      </c>
      <c r="SR2" s="458" t="s">
        <v>1152</v>
      </c>
      <c r="SS2" s="458" t="s">
        <v>1153</v>
      </c>
      <c r="ST2" s="458" t="s">
        <v>1154</v>
      </c>
      <c r="SU2" s="458" t="s">
        <v>1155</v>
      </c>
      <c r="SV2" s="458" t="s">
        <v>1156</v>
      </c>
      <c r="SW2" s="458" t="s">
        <v>1157</v>
      </c>
      <c r="SX2" s="458" t="s">
        <v>1158</v>
      </c>
      <c r="SY2" s="458" t="s">
        <v>1159</v>
      </c>
      <c r="SZ2" s="458" t="s">
        <v>1160</v>
      </c>
      <c r="TA2" s="458" t="s">
        <v>1161</v>
      </c>
      <c r="TB2" s="458" t="s">
        <v>1162</v>
      </c>
      <c r="TC2" s="458" t="s">
        <v>1163</v>
      </c>
      <c r="TD2" s="458" t="s">
        <v>1164</v>
      </c>
      <c r="TE2" s="458" t="s">
        <v>1165</v>
      </c>
      <c r="TF2" s="458" t="s">
        <v>1166</v>
      </c>
      <c r="TG2" s="458" t="s">
        <v>1167</v>
      </c>
      <c r="TH2" s="458" t="s">
        <v>1168</v>
      </c>
      <c r="TI2" s="458" t="s">
        <v>1169</v>
      </c>
      <c r="TJ2" s="458" t="s">
        <v>1170</v>
      </c>
      <c r="TK2" s="458" t="s">
        <v>1171</v>
      </c>
      <c r="TL2" s="458" t="s">
        <v>1172</v>
      </c>
      <c r="TM2" s="458" t="s">
        <v>1173</v>
      </c>
      <c r="TN2" s="458" t="s">
        <v>1174</v>
      </c>
      <c r="TO2" s="458" t="s">
        <v>1175</v>
      </c>
      <c r="TP2" s="458" t="s">
        <v>1176</v>
      </c>
      <c r="TQ2" s="458" t="s">
        <v>1177</v>
      </c>
      <c r="TR2" s="458" t="s">
        <v>1178</v>
      </c>
      <c r="TS2" s="458" t="s">
        <v>1179</v>
      </c>
      <c r="TT2" s="458" t="s">
        <v>1180</v>
      </c>
      <c r="TU2" s="458" t="s">
        <v>1181</v>
      </c>
      <c r="TV2" s="458" t="s">
        <v>1182</v>
      </c>
      <c r="TW2" s="458" t="s">
        <v>1183</v>
      </c>
      <c r="TX2" s="458" t="s">
        <v>1184</v>
      </c>
      <c r="TY2" s="458" t="s">
        <v>1185</v>
      </c>
      <c r="TZ2" s="458" t="s">
        <v>1186</v>
      </c>
      <c r="UA2" s="458" t="s">
        <v>1187</v>
      </c>
      <c r="UB2" s="458" t="s">
        <v>267</v>
      </c>
      <c r="UC2" s="458" t="s">
        <v>269</v>
      </c>
      <c r="UD2" s="458" t="s">
        <v>271</v>
      </c>
      <c r="UE2" s="458" t="s">
        <v>1188</v>
      </c>
      <c r="UF2" s="459" t="s">
        <v>926</v>
      </c>
      <c r="UG2" s="459" t="s">
        <v>927</v>
      </c>
      <c r="UH2" s="459" t="s">
        <v>928</v>
      </c>
      <c r="UI2" s="459" t="s">
        <v>929</v>
      </c>
      <c r="UJ2" s="459" t="s">
        <v>930</v>
      </c>
      <c r="UK2" s="459" t="s">
        <v>931</v>
      </c>
      <c r="UL2" s="459" t="s">
        <v>1189</v>
      </c>
      <c r="UM2" s="459" t="s">
        <v>933</v>
      </c>
      <c r="UN2" s="459" t="s">
        <v>934</v>
      </c>
      <c r="UO2" s="459" t="s">
        <v>935</v>
      </c>
      <c r="UP2" s="459" t="s">
        <v>936</v>
      </c>
      <c r="UQ2" s="459" t="s">
        <v>937</v>
      </c>
      <c r="UR2" s="459" t="s">
        <v>938</v>
      </c>
      <c r="US2" s="459" t="s">
        <v>1190</v>
      </c>
      <c r="UT2" s="459" t="s">
        <v>940</v>
      </c>
      <c r="UU2" s="459" t="s">
        <v>941</v>
      </c>
      <c r="UV2" s="459" t="s">
        <v>942</v>
      </c>
      <c r="UW2" s="459" t="s">
        <v>943</v>
      </c>
      <c r="UX2" s="459" t="s">
        <v>944</v>
      </c>
      <c r="UY2" s="459" t="s">
        <v>945</v>
      </c>
      <c r="UZ2" s="459" t="s">
        <v>1191</v>
      </c>
      <c r="VA2" s="459" t="s">
        <v>947</v>
      </c>
      <c r="VB2" s="459" t="s">
        <v>948</v>
      </c>
      <c r="VC2" s="459" t="s">
        <v>949</v>
      </c>
      <c r="VD2" s="459" t="s">
        <v>950</v>
      </c>
      <c r="VE2" s="459" t="s">
        <v>951</v>
      </c>
      <c r="VF2" s="459" t="s">
        <v>952</v>
      </c>
      <c r="VG2" s="459" t="s">
        <v>1192</v>
      </c>
      <c r="VH2" s="459" t="s">
        <v>954</v>
      </c>
      <c r="VI2" s="459" t="s">
        <v>955</v>
      </c>
      <c r="VJ2" s="459" t="s">
        <v>956</v>
      </c>
      <c r="VK2" s="459" t="s">
        <v>957</v>
      </c>
      <c r="VL2" s="459" t="s">
        <v>958</v>
      </c>
      <c r="VM2" s="459" t="s">
        <v>959</v>
      </c>
      <c r="VN2" s="459" t="s">
        <v>1193</v>
      </c>
      <c r="VO2" s="459" t="s">
        <v>961</v>
      </c>
      <c r="VP2" s="459" t="s">
        <v>962</v>
      </c>
      <c r="VQ2" s="459" t="s">
        <v>963</v>
      </c>
      <c r="VR2" s="459" t="s">
        <v>964</v>
      </c>
      <c r="VS2" s="459" t="s">
        <v>965</v>
      </c>
      <c r="VT2" s="459" t="s">
        <v>966</v>
      </c>
      <c r="VU2" s="459" t="s">
        <v>1194</v>
      </c>
      <c r="VV2" s="459" t="s">
        <v>968</v>
      </c>
      <c r="VW2" s="459" t="s">
        <v>969</v>
      </c>
      <c r="VX2" s="459" t="s">
        <v>970</v>
      </c>
      <c r="VY2" s="459" t="s">
        <v>971</v>
      </c>
      <c r="VZ2" s="459" t="s">
        <v>972</v>
      </c>
      <c r="WA2" s="459" t="s">
        <v>973</v>
      </c>
      <c r="WB2" s="459" t="s">
        <v>1195</v>
      </c>
      <c r="WC2" s="459" t="s">
        <v>975</v>
      </c>
      <c r="WD2" s="459" t="s">
        <v>976</v>
      </c>
      <c r="WE2" s="459" t="s">
        <v>977</v>
      </c>
      <c r="WF2" s="459" t="s">
        <v>978</v>
      </c>
      <c r="WG2" s="459" t="s">
        <v>979</v>
      </c>
      <c r="WH2" s="459" t="s">
        <v>980</v>
      </c>
      <c r="WI2" s="459" t="s">
        <v>1196</v>
      </c>
      <c r="WJ2" s="459" t="s">
        <v>982</v>
      </c>
      <c r="WK2" s="459" t="s">
        <v>983</v>
      </c>
      <c r="WL2" s="459" t="s">
        <v>984</v>
      </c>
      <c r="WM2" s="459" t="s">
        <v>985</v>
      </c>
      <c r="WN2" s="459" t="s">
        <v>986</v>
      </c>
      <c r="WO2" s="459" t="s">
        <v>987</v>
      </c>
      <c r="WP2" s="459" t="s">
        <v>1197</v>
      </c>
      <c r="WQ2" s="459" t="s">
        <v>989</v>
      </c>
      <c r="WR2" s="459" t="s">
        <v>990</v>
      </c>
      <c r="WS2" s="459" t="s">
        <v>991</v>
      </c>
      <c r="WT2" s="459" t="s">
        <v>992</v>
      </c>
      <c r="WU2" s="459" t="s">
        <v>993</v>
      </c>
      <c r="WV2" s="459" t="s">
        <v>994</v>
      </c>
      <c r="WW2" s="459" t="s">
        <v>1198</v>
      </c>
      <c r="WX2" s="459" t="s">
        <v>996</v>
      </c>
      <c r="WY2" s="459" t="s">
        <v>997</v>
      </c>
      <c r="WZ2" s="459" t="s">
        <v>998</v>
      </c>
      <c r="XA2" s="459" t="s">
        <v>999</v>
      </c>
      <c r="XB2" s="459" t="s">
        <v>1000</v>
      </c>
      <c r="XC2" s="459" t="s">
        <v>1001</v>
      </c>
      <c r="XD2" s="459" t="s">
        <v>1199</v>
      </c>
      <c r="XE2" s="459" t="s">
        <v>1003</v>
      </c>
      <c r="XF2" s="459" t="s">
        <v>1004</v>
      </c>
      <c r="XG2" s="459" t="s">
        <v>1005</v>
      </c>
      <c r="XH2" s="459" t="s">
        <v>1006</v>
      </c>
      <c r="XI2" s="459" t="s">
        <v>1007</v>
      </c>
      <c r="XJ2" s="459" t="s">
        <v>1008</v>
      </c>
      <c r="XK2" s="459" t="s">
        <v>1200</v>
      </c>
      <c r="XL2" s="459" t="s">
        <v>1010</v>
      </c>
      <c r="XM2" s="459" t="s">
        <v>1011</v>
      </c>
      <c r="XN2" s="459" t="s">
        <v>1012</v>
      </c>
      <c r="XO2" s="459" t="s">
        <v>1013</v>
      </c>
      <c r="XP2" s="459" t="s">
        <v>1014</v>
      </c>
      <c r="XQ2" s="459" t="s">
        <v>1015</v>
      </c>
      <c r="XR2" s="459" t="s">
        <v>1201</v>
      </c>
      <c r="XS2" s="459" t="s">
        <v>1017</v>
      </c>
      <c r="XT2" s="459" t="s">
        <v>1018</v>
      </c>
      <c r="XU2" s="459" t="s">
        <v>1019</v>
      </c>
      <c r="XV2" s="459" t="s">
        <v>1020</v>
      </c>
      <c r="XW2" s="459" t="s">
        <v>1021</v>
      </c>
      <c r="XX2" s="459" t="s">
        <v>1022</v>
      </c>
      <c r="XY2" s="459" t="s">
        <v>1202</v>
      </c>
      <c r="XZ2" s="459" t="s">
        <v>1024</v>
      </c>
      <c r="YA2" s="459" t="s">
        <v>1025</v>
      </c>
      <c r="YB2" s="459" t="s">
        <v>1026</v>
      </c>
      <c r="YC2" s="459" t="s">
        <v>1027</v>
      </c>
      <c r="YD2" s="459" t="s">
        <v>1028</v>
      </c>
      <c r="YE2" s="459" t="s">
        <v>1029</v>
      </c>
      <c r="YF2" s="459" t="s">
        <v>1203</v>
      </c>
      <c r="YG2" s="459" t="s">
        <v>1031</v>
      </c>
      <c r="YH2" s="459" t="s">
        <v>1032</v>
      </c>
      <c r="YI2" s="459" t="s">
        <v>1033</v>
      </c>
      <c r="YJ2" s="459" t="s">
        <v>1034</v>
      </c>
      <c r="YK2" s="459" t="s">
        <v>1035</v>
      </c>
      <c r="YL2" s="459" t="s">
        <v>1036</v>
      </c>
      <c r="YM2" s="459" t="s">
        <v>1204</v>
      </c>
      <c r="YN2" s="459" t="s">
        <v>1038</v>
      </c>
      <c r="YO2" s="459" t="s">
        <v>1039</v>
      </c>
      <c r="YP2" s="459" t="s">
        <v>1040</v>
      </c>
      <c r="YQ2" s="459" t="s">
        <v>1041</v>
      </c>
      <c r="YR2" s="459" t="s">
        <v>1042</v>
      </c>
      <c r="YS2" s="459" t="s">
        <v>1043</v>
      </c>
      <c r="YT2" s="459" t="s">
        <v>1205</v>
      </c>
      <c r="YU2" s="459" t="s">
        <v>1045</v>
      </c>
      <c r="YV2" s="459" t="s">
        <v>1046</v>
      </c>
      <c r="YW2" s="459" t="s">
        <v>1047</v>
      </c>
      <c r="YX2" s="459" t="s">
        <v>1048</v>
      </c>
      <c r="YY2" s="459" t="s">
        <v>1049</v>
      </c>
      <c r="YZ2" s="459" t="s">
        <v>1050</v>
      </c>
      <c r="ZA2" s="459" t="s">
        <v>1206</v>
      </c>
      <c r="ZB2" s="459" t="s">
        <v>1052</v>
      </c>
      <c r="ZC2" s="459" t="s">
        <v>1053</v>
      </c>
      <c r="ZD2" s="459" t="s">
        <v>1054</v>
      </c>
      <c r="ZE2" s="459" t="s">
        <v>1055</v>
      </c>
      <c r="ZF2" s="459" t="s">
        <v>1056</v>
      </c>
      <c r="ZG2" s="459" t="s">
        <v>1057</v>
      </c>
      <c r="ZH2" s="459" t="s">
        <v>1207</v>
      </c>
      <c r="ZI2" s="459" t="s">
        <v>1059</v>
      </c>
      <c r="ZJ2" s="459" t="s">
        <v>1060</v>
      </c>
      <c r="ZK2" s="459" t="s">
        <v>1061</v>
      </c>
      <c r="ZL2" s="459" t="s">
        <v>1062</v>
      </c>
      <c r="ZM2" s="459" t="s">
        <v>1063</v>
      </c>
      <c r="ZN2" s="459" t="s">
        <v>1064</v>
      </c>
      <c r="ZO2" s="459" t="s">
        <v>1208</v>
      </c>
      <c r="ZP2" s="459" t="s">
        <v>1066</v>
      </c>
      <c r="ZQ2" s="459" t="s">
        <v>1067</v>
      </c>
      <c r="ZR2" s="459" t="s">
        <v>1068</v>
      </c>
      <c r="ZS2" s="459" t="s">
        <v>1069</v>
      </c>
      <c r="ZT2" s="459" t="s">
        <v>1070</v>
      </c>
      <c r="ZU2" s="459" t="s">
        <v>1071</v>
      </c>
      <c r="ZV2" s="459" t="s">
        <v>1209</v>
      </c>
      <c r="ZW2" s="459" t="s">
        <v>1073</v>
      </c>
      <c r="ZX2" s="459" t="s">
        <v>1074</v>
      </c>
      <c r="ZY2" s="459" t="s">
        <v>1075</v>
      </c>
      <c r="ZZ2" s="459" t="s">
        <v>1076</v>
      </c>
      <c r="AAA2" s="459" t="s">
        <v>1077</v>
      </c>
      <c r="AAB2" s="459" t="s">
        <v>1078</v>
      </c>
      <c r="AAC2" s="459" t="s">
        <v>1210</v>
      </c>
      <c r="AAD2" s="459" t="s">
        <v>1080</v>
      </c>
      <c r="AAE2" s="459" t="s">
        <v>1081</v>
      </c>
      <c r="AAF2" s="459" t="s">
        <v>1082</v>
      </c>
      <c r="AAG2" s="459" t="s">
        <v>1083</v>
      </c>
      <c r="AAH2" s="459" t="s">
        <v>1084</v>
      </c>
      <c r="AAI2" s="459" t="s">
        <v>1085</v>
      </c>
      <c r="AAJ2" s="459" t="s">
        <v>1211</v>
      </c>
      <c r="AAK2" s="459" t="s">
        <v>1087</v>
      </c>
      <c r="AAL2" s="459" t="s">
        <v>1088</v>
      </c>
      <c r="AAM2" s="459" t="s">
        <v>1089</v>
      </c>
      <c r="AAN2" s="459" t="s">
        <v>1090</v>
      </c>
      <c r="AAO2" s="459" t="s">
        <v>1091</v>
      </c>
      <c r="AAP2" s="459" t="s">
        <v>1092</v>
      </c>
      <c r="AAQ2" s="459" t="s">
        <v>1212</v>
      </c>
      <c r="AAR2" s="459" t="s">
        <v>1094</v>
      </c>
      <c r="AAS2" s="459" t="s">
        <v>1095</v>
      </c>
      <c r="AAT2" s="459" t="s">
        <v>1096</v>
      </c>
      <c r="AAU2" s="459" t="s">
        <v>1097</v>
      </c>
      <c r="AAV2" s="459" t="s">
        <v>1098</v>
      </c>
      <c r="AAW2" s="459" t="s">
        <v>1099</v>
      </c>
      <c r="AAX2" s="459" t="s">
        <v>1213</v>
      </c>
      <c r="AAY2" s="459" t="s">
        <v>1101</v>
      </c>
      <c r="AAZ2" s="459" t="s">
        <v>1102</v>
      </c>
      <c r="ABA2" s="459" t="s">
        <v>1103</v>
      </c>
      <c r="ABB2" s="459" t="s">
        <v>1104</v>
      </c>
      <c r="ABC2" s="459" t="s">
        <v>1105</v>
      </c>
      <c r="ABD2" s="459" t="s">
        <v>1106</v>
      </c>
      <c r="ABE2" s="459" t="s">
        <v>1214</v>
      </c>
      <c r="ABF2" s="459" t="s">
        <v>1215</v>
      </c>
      <c r="ABG2" s="459" t="s">
        <v>1216</v>
      </c>
      <c r="ABH2" s="459" t="s">
        <v>1217</v>
      </c>
      <c r="ABI2" s="459" t="s">
        <v>1218</v>
      </c>
      <c r="ABJ2" s="459" t="s">
        <v>1219</v>
      </c>
      <c r="ABK2" s="460" t="s">
        <v>1220</v>
      </c>
      <c r="ABL2" s="460" t="s">
        <v>1221</v>
      </c>
      <c r="ABM2" s="460" t="s">
        <v>1222</v>
      </c>
      <c r="ABN2" s="460" t="s">
        <v>1223</v>
      </c>
      <c r="ABO2" s="460" t="s">
        <v>1224</v>
      </c>
      <c r="ABP2" s="460" t="s">
        <v>1225</v>
      </c>
      <c r="ABQ2" s="460" t="s">
        <v>1226</v>
      </c>
      <c r="ABR2" s="460" t="s">
        <v>1227</v>
      </c>
      <c r="ABS2" s="460" t="s">
        <v>1228</v>
      </c>
      <c r="ABT2" s="460" t="s">
        <v>1229</v>
      </c>
      <c r="ABU2" s="460" t="s">
        <v>1230</v>
      </c>
      <c r="ABV2" s="460" t="s">
        <v>1231</v>
      </c>
      <c r="ABW2" s="460" t="s">
        <v>1232</v>
      </c>
      <c r="ABX2" s="460" t="s">
        <v>1233</v>
      </c>
      <c r="ABY2" s="460" t="s">
        <v>1234</v>
      </c>
      <c r="ABZ2" s="460" t="s">
        <v>1235</v>
      </c>
      <c r="ACA2" s="460" t="s">
        <v>1236</v>
      </c>
      <c r="ACB2" s="461" t="s">
        <v>1237</v>
      </c>
      <c r="ACC2" s="462" t="s">
        <v>14</v>
      </c>
      <c r="ACD2" s="462" t="s">
        <v>300</v>
      </c>
      <c r="ACE2" s="462" t="s">
        <v>75</v>
      </c>
      <c r="ACF2" s="462" t="s">
        <v>77</v>
      </c>
      <c r="ACG2" s="462" t="s">
        <v>1238</v>
      </c>
      <c r="ACH2" s="462" t="s">
        <v>1239</v>
      </c>
      <c r="ACI2" s="462" t="s">
        <v>1240</v>
      </c>
      <c r="ACJ2" s="462" t="s">
        <v>1241</v>
      </c>
      <c r="ACK2" s="462" t="s">
        <v>304</v>
      </c>
      <c r="ACL2" s="462" t="s">
        <v>305</v>
      </c>
      <c r="ACM2" s="462" t="s">
        <v>309</v>
      </c>
      <c r="ACN2" s="462" t="s">
        <v>1242</v>
      </c>
      <c r="ACO2" s="462" t="s">
        <v>1243</v>
      </c>
      <c r="ACP2" s="462" t="s">
        <v>310</v>
      </c>
      <c r="ACQ2" s="462" t="s">
        <v>311</v>
      </c>
      <c r="ACR2" s="462" t="s">
        <v>312</v>
      </c>
      <c r="ACS2" s="462" t="s">
        <v>314</v>
      </c>
      <c r="ACT2" s="462" t="s">
        <v>213</v>
      </c>
      <c r="ACU2" s="462" t="s">
        <v>315</v>
      </c>
      <c r="ACV2" s="462" t="s">
        <v>316</v>
      </c>
      <c r="ACW2" s="462" t="s">
        <v>1244</v>
      </c>
      <c r="ACX2" s="462" t="s">
        <v>1245</v>
      </c>
      <c r="ACY2" s="462" t="s">
        <v>317</v>
      </c>
      <c r="ACZ2" s="462" t="s">
        <v>318</v>
      </c>
      <c r="ADA2" s="462" t="s">
        <v>319</v>
      </c>
      <c r="ADB2" s="462" t="s">
        <v>321</v>
      </c>
      <c r="ADC2" s="462" t="s">
        <v>271</v>
      </c>
      <c r="ADD2" s="462" t="s">
        <v>1220</v>
      </c>
      <c r="ADE2" s="462" t="s">
        <v>1221</v>
      </c>
      <c r="ADF2" s="462" t="s">
        <v>1222</v>
      </c>
      <c r="ADG2" s="462" t="s">
        <v>1223</v>
      </c>
      <c r="ADH2" s="462" t="s">
        <v>1224</v>
      </c>
      <c r="ADI2" s="462" t="s">
        <v>1225</v>
      </c>
      <c r="ADJ2" s="462" t="s">
        <v>1226</v>
      </c>
      <c r="ADK2" s="462" t="s">
        <v>1227</v>
      </c>
      <c r="ADL2" s="462" t="s">
        <v>1228</v>
      </c>
      <c r="ADM2" s="462" t="s">
        <v>1229</v>
      </c>
      <c r="ADN2" s="462" t="s">
        <v>1230</v>
      </c>
      <c r="ADO2" s="462" t="s">
        <v>1231</v>
      </c>
      <c r="ADP2" s="462" t="s">
        <v>1232</v>
      </c>
      <c r="ADQ2" s="462" t="s">
        <v>1233</v>
      </c>
      <c r="ADR2" s="462" t="s">
        <v>1234</v>
      </c>
      <c r="ADS2" s="462" t="s">
        <v>169</v>
      </c>
      <c r="ADT2" s="462" t="s">
        <v>327</v>
      </c>
      <c r="ADU2" s="462" t="s">
        <v>326</v>
      </c>
      <c r="ADV2" s="462" t="s">
        <v>788</v>
      </c>
      <c r="ADW2" s="462" t="s">
        <v>757</v>
      </c>
      <c r="ADX2" s="462" t="s">
        <v>755</v>
      </c>
      <c r="ADY2" s="462" t="s">
        <v>789</v>
      </c>
      <c r="ADZ2" s="462" t="s">
        <v>759</v>
      </c>
      <c r="AEA2" s="462" t="s">
        <v>763</v>
      </c>
      <c r="AEB2" s="462" t="s">
        <v>772</v>
      </c>
      <c r="AEC2" s="462" t="s">
        <v>773</v>
      </c>
      <c r="AED2" s="462" t="s">
        <v>774</v>
      </c>
      <c r="AEE2" s="462" t="s">
        <v>775</v>
      </c>
      <c r="AEF2" s="462" t="s">
        <v>776</v>
      </c>
      <c r="AEG2" s="462" t="s">
        <v>777</v>
      </c>
      <c r="AEH2" s="462" t="s">
        <v>778</v>
      </c>
      <c r="AEI2" s="462" t="s">
        <v>779</v>
      </c>
      <c r="AEJ2" s="462" t="s">
        <v>780</v>
      </c>
      <c r="AEK2" s="462" t="s">
        <v>781</v>
      </c>
      <c r="AEL2" s="462" t="s">
        <v>761</v>
      </c>
      <c r="AEM2" s="462" t="s">
        <v>786</v>
      </c>
    </row>
    <row r="3" spans="1:819" ht="13" x14ac:dyDescent="0.3">
      <c r="A3" s="444" t="s">
        <v>13</v>
      </c>
      <c r="B3" s="444" t="s">
        <v>16</v>
      </c>
      <c r="C3" s="444" t="s">
        <v>20</v>
      </c>
      <c r="D3" s="444" t="s">
        <v>23</v>
      </c>
      <c r="E3" s="444" t="s">
        <v>25</v>
      </c>
      <c r="F3" s="444" t="s">
        <v>27</v>
      </c>
      <c r="G3" s="444" t="s">
        <v>29</v>
      </c>
      <c r="H3" s="444" t="s">
        <v>31</v>
      </c>
      <c r="I3" s="444" t="s">
        <v>33</v>
      </c>
      <c r="J3" s="444" t="s">
        <v>35</v>
      </c>
      <c r="K3" s="444" t="s">
        <v>38</v>
      </c>
      <c r="L3" s="444" t="s">
        <v>40</v>
      </c>
      <c r="M3" s="444" t="s">
        <v>42</v>
      </c>
      <c r="N3" s="444" t="s">
        <v>44</v>
      </c>
      <c r="O3" s="444" t="s">
        <v>46</v>
      </c>
      <c r="P3" s="444" t="s">
        <v>49</v>
      </c>
      <c r="Q3" s="444" t="s">
        <v>51</v>
      </c>
      <c r="R3" s="444" t="s">
        <v>53</v>
      </c>
      <c r="S3" s="444" t="s">
        <v>55</v>
      </c>
      <c r="T3" s="444" t="s">
        <v>57</v>
      </c>
      <c r="U3" s="444" t="s">
        <v>59</v>
      </c>
      <c r="V3" s="444" t="s">
        <v>61</v>
      </c>
      <c r="W3" s="444" t="s">
        <v>63</v>
      </c>
      <c r="X3" s="444" t="s">
        <v>65</v>
      </c>
      <c r="Y3" s="444" t="s">
        <v>67</v>
      </c>
      <c r="Z3" s="444" t="s">
        <v>69</v>
      </c>
      <c r="AA3" s="444" t="s">
        <v>71</v>
      </c>
      <c r="AB3" s="444" t="s">
        <v>74</v>
      </c>
      <c r="AC3" s="444" t="s">
        <v>76</v>
      </c>
      <c r="AD3" s="446" t="s">
        <v>90</v>
      </c>
      <c r="AE3" s="446" t="s">
        <v>92</v>
      </c>
      <c r="AF3" s="446" t="s">
        <v>94</v>
      </c>
      <c r="AG3" s="446" t="s">
        <v>96</v>
      </c>
      <c r="AH3" s="446" t="s">
        <v>98</v>
      </c>
      <c r="AI3" s="446" t="s">
        <v>100</v>
      </c>
      <c r="AJ3" s="446" t="s">
        <v>102</v>
      </c>
      <c r="AK3" s="446" t="s">
        <v>104</v>
      </c>
      <c r="AL3" s="446" t="s">
        <v>106</v>
      </c>
      <c r="AM3" s="446" t="s">
        <v>108</v>
      </c>
      <c r="AN3" s="446" t="s">
        <v>110</v>
      </c>
      <c r="AO3" s="446" t="s">
        <v>112</v>
      </c>
      <c r="AP3" s="446" t="s">
        <v>114</v>
      </c>
      <c r="AQ3" s="446" t="s">
        <v>116</v>
      </c>
      <c r="AR3" s="446" t="s">
        <v>118</v>
      </c>
      <c r="AS3" s="446" t="s">
        <v>120</v>
      </c>
      <c r="AT3" s="446" t="s">
        <v>122</v>
      </c>
      <c r="AU3" s="446" t="s">
        <v>124</v>
      </c>
      <c r="AV3" s="446" t="s">
        <v>126</v>
      </c>
      <c r="AW3" s="446" t="s">
        <v>128</v>
      </c>
      <c r="AX3" s="446" t="s">
        <v>131</v>
      </c>
      <c r="AY3" s="446" t="s">
        <v>133</v>
      </c>
      <c r="AZ3" s="449">
        <v>1</v>
      </c>
      <c r="BA3" s="449">
        <v>1</v>
      </c>
      <c r="BB3" s="449">
        <v>2</v>
      </c>
      <c r="BC3" s="449">
        <v>2</v>
      </c>
      <c r="BD3" s="449">
        <v>3</v>
      </c>
      <c r="BE3" s="449">
        <v>3</v>
      </c>
      <c r="BF3" s="449">
        <v>4</v>
      </c>
      <c r="BG3" s="449">
        <v>4</v>
      </c>
      <c r="BH3" s="449">
        <v>5</v>
      </c>
      <c r="BI3" s="449">
        <v>5</v>
      </c>
      <c r="BJ3" s="449">
        <v>6</v>
      </c>
      <c r="BK3" s="449">
        <v>6</v>
      </c>
      <c r="BL3" s="449">
        <v>7</v>
      </c>
      <c r="BM3" s="449">
        <v>7</v>
      </c>
      <c r="BN3" s="449">
        <v>8</v>
      </c>
      <c r="BO3" s="449">
        <v>8</v>
      </c>
      <c r="BP3" s="449">
        <v>9</v>
      </c>
      <c r="BQ3" s="449">
        <v>9</v>
      </c>
      <c r="BR3" s="449">
        <v>10</v>
      </c>
      <c r="BS3" s="449">
        <v>10</v>
      </c>
      <c r="BT3" s="449">
        <v>11</v>
      </c>
      <c r="BU3" s="449">
        <v>11</v>
      </c>
      <c r="BV3" s="449">
        <v>12</v>
      </c>
      <c r="BW3" s="449">
        <v>12</v>
      </c>
      <c r="BX3" s="449">
        <v>13</v>
      </c>
      <c r="BY3" s="449">
        <v>13</v>
      </c>
      <c r="BZ3" s="449">
        <v>14</v>
      </c>
      <c r="CA3" s="449">
        <v>14</v>
      </c>
      <c r="CB3" s="449">
        <v>15</v>
      </c>
      <c r="CC3" s="449">
        <v>15</v>
      </c>
      <c r="CD3" s="449">
        <v>16</v>
      </c>
      <c r="CE3" s="449">
        <v>16</v>
      </c>
      <c r="CF3" s="449">
        <v>17</v>
      </c>
      <c r="CG3" s="449">
        <v>17</v>
      </c>
      <c r="CH3" s="449">
        <v>18</v>
      </c>
      <c r="CI3" s="449">
        <v>18</v>
      </c>
      <c r="CJ3" s="449">
        <v>19</v>
      </c>
      <c r="CK3" s="449">
        <v>19</v>
      </c>
      <c r="CL3" s="449">
        <v>20</v>
      </c>
      <c r="CM3" s="449">
        <v>20</v>
      </c>
      <c r="CN3" s="449">
        <v>21</v>
      </c>
      <c r="CO3" s="449">
        <v>21</v>
      </c>
      <c r="CP3" s="449">
        <v>22</v>
      </c>
      <c r="CQ3" s="449">
        <v>22</v>
      </c>
      <c r="CR3" s="449">
        <v>23</v>
      </c>
      <c r="CS3" s="449">
        <v>23</v>
      </c>
      <c r="CT3" s="449">
        <v>24</v>
      </c>
      <c r="CU3" s="449">
        <v>24</v>
      </c>
      <c r="CV3" s="449">
        <v>25</v>
      </c>
      <c r="CW3" s="449">
        <v>25</v>
      </c>
      <c r="CX3" s="449">
        <v>26</v>
      </c>
      <c r="CY3" s="449">
        <v>26</v>
      </c>
      <c r="CZ3" s="449"/>
      <c r="DA3" s="450" t="s">
        <v>144</v>
      </c>
      <c r="DB3" s="450" t="s">
        <v>154</v>
      </c>
      <c r="DC3" s="450" t="s">
        <v>154</v>
      </c>
      <c r="DD3" s="450" t="s">
        <v>154</v>
      </c>
      <c r="DE3" s="450" t="s">
        <v>154</v>
      </c>
      <c r="DF3" s="450" t="s">
        <v>154</v>
      </c>
      <c r="DG3" s="450" t="s">
        <v>154</v>
      </c>
      <c r="DH3" s="450" t="s">
        <v>156</v>
      </c>
      <c r="DI3" s="450" t="s">
        <v>156</v>
      </c>
      <c r="DJ3" s="450" t="s">
        <v>156</v>
      </c>
      <c r="DK3" s="450" t="s">
        <v>156</v>
      </c>
      <c r="DL3" s="450" t="s">
        <v>156</v>
      </c>
      <c r="DM3" s="450" t="s">
        <v>156</v>
      </c>
      <c r="DN3" s="450" t="s">
        <v>158</v>
      </c>
      <c r="DO3" s="450" t="s">
        <v>158</v>
      </c>
      <c r="DP3" s="450" t="s">
        <v>158</v>
      </c>
      <c r="DQ3" s="450" t="s">
        <v>158</v>
      </c>
      <c r="DR3" s="450" t="s">
        <v>158</v>
      </c>
      <c r="DS3" s="450" t="s">
        <v>158</v>
      </c>
      <c r="DT3" s="450" t="s">
        <v>160</v>
      </c>
      <c r="DU3" s="450" t="s">
        <v>160</v>
      </c>
      <c r="DV3" s="450" t="s">
        <v>160</v>
      </c>
      <c r="DW3" s="450" t="s">
        <v>160</v>
      </c>
      <c r="DX3" s="450" t="s">
        <v>160</v>
      </c>
      <c r="DY3" s="450" t="s">
        <v>160</v>
      </c>
      <c r="DZ3" s="450" t="s">
        <v>162</v>
      </c>
      <c r="EA3" s="450" t="s">
        <v>162</v>
      </c>
      <c r="EB3" s="450" t="s">
        <v>162</v>
      </c>
      <c r="EC3" s="450" t="s">
        <v>162</v>
      </c>
      <c r="ED3" s="450" t="s">
        <v>162</v>
      </c>
      <c r="EE3" s="450" t="s">
        <v>162</v>
      </c>
      <c r="EF3" s="450" t="s">
        <v>164</v>
      </c>
      <c r="EG3" s="450" t="s">
        <v>164</v>
      </c>
      <c r="EH3" s="450" t="s">
        <v>164</v>
      </c>
      <c r="EI3" s="450" t="s">
        <v>164</v>
      </c>
      <c r="EJ3" s="450" t="s">
        <v>164</v>
      </c>
      <c r="EK3" s="450" t="s">
        <v>164</v>
      </c>
      <c r="EL3" s="450" t="s">
        <v>166</v>
      </c>
      <c r="EM3" s="450" t="s">
        <v>166</v>
      </c>
      <c r="EN3" s="450" t="s">
        <v>166</v>
      </c>
      <c r="EO3" s="450" t="s">
        <v>166</v>
      </c>
      <c r="EP3" s="450" t="s">
        <v>166</v>
      </c>
      <c r="EQ3" s="450" t="s">
        <v>166</v>
      </c>
      <c r="ER3" s="450" t="s">
        <v>170</v>
      </c>
      <c r="ES3" s="450" t="s">
        <v>170</v>
      </c>
      <c r="ET3" s="450" t="s">
        <v>170</v>
      </c>
      <c r="EU3" s="450" t="s">
        <v>170</v>
      </c>
      <c r="EV3" s="450" t="s">
        <v>170</v>
      </c>
      <c r="EW3" s="450" t="s">
        <v>170</v>
      </c>
      <c r="EX3" s="450" t="s">
        <v>172</v>
      </c>
      <c r="EY3" s="450" t="s">
        <v>172</v>
      </c>
      <c r="EZ3" s="450" t="s">
        <v>172</v>
      </c>
      <c r="FA3" s="450" t="s">
        <v>172</v>
      </c>
      <c r="FB3" s="450" t="s">
        <v>172</v>
      </c>
      <c r="FC3" s="450" t="s">
        <v>172</v>
      </c>
      <c r="FD3" s="450" t="s">
        <v>175</v>
      </c>
      <c r="FE3" s="450" t="s">
        <v>177</v>
      </c>
      <c r="FF3" s="450" t="s">
        <v>179</v>
      </c>
      <c r="FG3" s="450" t="s">
        <v>181</v>
      </c>
      <c r="FH3" s="450" t="s">
        <v>183</v>
      </c>
      <c r="FI3" s="450" t="s">
        <v>185</v>
      </c>
      <c r="FJ3" s="450" t="s">
        <v>187</v>
      </c>
      <c r="FK3" s="450" t="s">
        <v>189</v>
      </c>
      <c r="FL3" s="450" t="s">
        <v>191</v>
      </c>
      <c r="FM3" s="450" t="s">
        <v>193</v>
      </c>
      <c r="FN3" s="450" t="s">
        <v>195</v>
      </c>
      <c r="FO3" s="450" t="s">
        <v>197</v>
      </c>
      <c r="FP3" s="450" t="s">
        <v>199</v>
      </c>
      <c r="FQ3" s="450" t="s">
        <v>201</v>
      </c>
      <c r="FR3" s="450" t="s">
        <v>203</v>
      </c>
      <c r="FS3" s="450" t="s">
        <v>205</v>
      </c>
      <c r="FT3" s="450" t="s">
        <v>208</v>
      </c>
      <c r="FU3" s="450" t="s">
        <v>210</v>
      </c>
      <c r="FV3" s="450" t="s">
        <v>212</v>
      </c>
      <c r="FW3" s="450" t="s">
        <v>215</v>
      </c>
      <c r="FX3" s="451"/>
      <c r="FY3" s="451"/>
      <c r="FZ3" s="451"/>
      <c r="GA3" s="451"/>
      <c r="GB3" s="451"/>
      <c r="GC3" s="451"/>
      <c r="GD3" s="451"/>
      <c r="GE3" s="451"/>
      <c r="GF3" s="451"/>
      <c r="GG3" s="451"/>
      <c r="GH3" s="451"/>
      <c r="GI3" s="451"/>
      <c r="GJ3" s="451"/>
      <c r="GK3" s="451"/>
      <c r="GL3" s="451"/>
      <c r="GM3" s="451"/>
      <c r="GN3" s="451"/>
      <c r="GO3" s="451"/>
      <c r="GP3" s="451"/>
      <c r="GQ3" s="451"/>
      <c r="GR3" s="451"/>
      <c r="GS3" s="451"/>
      <c r="GT3" s="451"/>
      <c r="GU3" s="451"/>
      <c r="GV3" s="451"/>
      <c r="GW3" s="451"/>
      <c r="GX3" s="451"/>
      <c r="GY3" s="451"/>
      <c r="GZ3" s="451"/>
      <c r="HA3" s="451"/>
      <c r="HB3" s="451"/>
      <c r="HC3" s="451"/>
      <c r="HD3" s="451"/>
      <c r="HE3" s="451"/>
      <c r="HF3" s="451"/>
      <c r="HG3" s="451"/>
      <c r="HH3" s="451"/>
      <c r="HI3" s="451"/>
      <c r="HJ3" s="451"/>
      <c r="HK3" s="451"/>
      <c r="HL3" s="451"/>
      <c r="HM3" s="451"/>
      <c r="HN3" s="451"/>
      <c r="HO3" s="451"/>
      <c r="HP3" s="451"/>
      <c r="HQ3" s="451"/>
      <c r="HR3" s="451"/>
      <c r="HS3" s="451"/>
      <c r="HT3" s="451"/>
      <c r="HU3" s="451"/>
      <c r="HV3" s="451"/>
      <c r="HW3" s="451"/>
      <c r="HX3" s="451"/>
      <c r="HY3" s="451"/>
      <c r="HZ3" s="451"/>
      <c r="IA3" s="451"/>
      <c r="IB3" s="451"/>
      <c r="IC3" s="451"/>
      <c r="ID3" s="451"/>
      <c r="IE3" s="451"/>
      <c r="IF3" s="451"/>
      <c r="IG3" s="451"/>
      <c r="IH3" s="451"/>
      <c r="II3" s="451"/>
      <c r="IJ3" s="451"/>
      <c r="IK3" s="451"/>
      <c r="IL3" s="451"/>
      <c r="IM3" s="451"/>
      <c r="IN3" s="451"/>
      <c r="IO3" s="451"/>
      <c r="IP3" s="451"/>
      <c r="IQ3" s="451"/>
      <c r="IR3" s="451"/>
      <c r="IS3" s="451"/>
      <c r="IT3" s="451"/>
      <c r="IU3" s="451"/>
      <c r="IV3" s="451"/>
      <c r="IW3" s="451"/>
      <c r="IX3" s="451"/>
      <c r="IY3" s="451"/>
      <c r="IZ3" s="451"/>
      <c r="JA3" s="451"/>
      <c r="JB3" s="451"/>
      <c r="JC3" s="451"/>
      <c r="JD3" s="451"/>
      <c r="JE3" s="451"/>
      <c r="JF3" s="451"/>
      <c r="JG3" s="451"/>
      <c r="JH3" s="451"/>
      <c r="JI3" s="451"/>
      <c r="JJ3" s="451"/>
      <c r="JK3" s="451"/>
      <c r="JL3" s="451"/>
      <c r="JM3" s="451"/>
      <c r="JN3" s="451"/>
      <c r="JO3" s="451"/>
      <c r="JP3" s="451"/>
      <c r="JQ3" s="451"/>
      <c r="JR3" s="451"/>
      <c r="JS3" s="451"/>
      <c r="JT3" s="451"/>
      <c r="JU3" s="451"/>
      <c r="JV3" s="451"/>
      <c r="JW3" s="451"/>
      <c r="JX3" s="451"/>
      <c r="JY3" s="451"/>
      <c r="JZ3" s="451"/>
      <c r="KA3" s="451"/>
      <c r="KB3" s="451"/>
      <c r="KC3" s="451"/>
      <c r="KD3" s="451"/>
      <c r="KE3" s="451"/>
      <c r="KF3" s="451"/>
      <c r="KG3" s="451"/>
      <c r="KH3" s="451"/>
      <c r="KI3" s="451"/>
      <c r="KJ3" s="451"/>
      <c r="KK3" s="451"/>
      <c r="KL3" s="451"/>
      <c r="KM3" s="451"/>
      <c r="KN3" s="451"/>
      <c r="KO3" s="451"/>
      <c r="KP3" s="451"/>
      <c r="KQ3" s="451"/>
      <c r="KR3" s="451"/>
      <c r="KS3" s="451"/>
      <c r="KT3" s="451"/>
      <c r="KU3" s="451"/>
      <c r="KV3" s="451"/>
      <c r="KW3" s="451"/>
      <c r="KX3" s="451"/>
      <c r="KY3" s="451"/>
      <c r="KZ3" s="451"/>
      <c r="LA3" s="451"/>
      <c r="LB3" s="451"/>
      <c r="LC3" s="451"/>
      <c r="LD3" s="451"/>
      <c r="LE3" s="451"/>
      <c r="LF3" s="451"/>
      <c r="LG3" s="451"/>
      <c r="LH3" s="451"/>
      <c r="LI3" s="451"/>
      <c r="LJ3" s="451"/>
      <c r="LK3" s="451"/>
      <c r="LL3" s="451"/>
      <c r="LM3" s="451"/>
      <c r="LN3" s="451"/>
      <c r="LO3" s="451"/>
      <c r="LP3" s="451"/>
      <c r="LQ3" s="451"/>
      <c r="LR3" s="451"/>
      <c r="LS3" s="451"/>
      <c r="LT3" s="451"/>
      <c r="LU3" s="451"/>
      <c r="LV3" s="451"/>
      <c r="LW3" s="451"/>
      <c r="LX3" s="451"/>
      <c r="LY3" s="451"/>
      <c r="LZ3" s="451"/>
      <c r="MA3" s="451"/>
      <c r="MB3" s="451"/>
      <c r="MC3" s="451"/>
      <c r="MD3" s="451"/>
      <c r="ME3" s="451"/>
      <c r="MF3" s="451"/>
      <c r="MG3" s="451"/>
      <c r="MH3" s="451"/>
      <c r="MI3" s="451"/>
      <c r="MJ3" s="451"/>
      <c r="MK3" s="451"/>
      <c r="ML3" s="451"/>
      <c r="MM3" s="451"/>
      <c r="MN3" s="451"/>
      <c r="MO3" s="451"/>
      <c r="MP3" s="451"/>
      <c r="MQ3" s="451"/>
      <c r="MR3" s="451"/>
      <c r="MS3" s="451"/>
      <c r="MT3" s="451"/>
      <c r="MU3" s="451"/>
      <c r="MV3" s="451"/>
      <c r="MW3" s="451"/>
      <c r="MX3" s="451"/>
      <c r="MY3" s="451"/>
      <c r="MZ3" s="451"/>
      <c r="NA3" s="451"/>
      <c r="NB3" s="451"/>
      <c r="NC3" s="452">
        <v>1</v>
      </c>
      <c r="ND3" s="452">
        <v>2</v>
      </c>
      <c r="NE3" s="452">
        <v>3</v>
      </c>
      <c r="NF3" s="452">
        <v>4</v>
      </c>
      <c r="NG3" s="452">
        <v>5</v>
      </c>
      <c r="NH3" s="452">
        <v>6</v>
      </c>
      <c r="NI3" s="452">
        <v>7</v>
      </c>
      <c r="NJ3" s="452">
        <v>8</v>
      </c>
      <c r="NK3" s="452">
        <v>9</v>
      </c>
      <c r="NL3" s="453">
        <v>1</v>
      </c>
      <c r="NM3" s="453">
        <v>1</v>
      </c>
      <c r="NN3" s="453">
        <v>2</v>
      </c>
      <c r="NO3" s="453">
        <v>2</v>
      </c>
      <c r="NP3" s="453">
        <v>3</v>
      </c>
      <c r="NQ3" s="453">
        <v>3</v>
      </c>
      <c r="NR3" s="453">
        <v>4</v>
      </c>
      <c r="NS3" s="453">
        <v>4</v>
      </c>
      <c r="NT3" s="453">
        <v>5</v>
      </c>
      <c r="NU3" s="453">
        <v>5</v>
      </c>
      <c r="NV3" s="453">
        <v>6</v>
      </c>
      <c r="NW3" s="453">
        <v>6</v>
      </c>
      <c r="NX3" s="453">
        <v>7</v>
      </c>
      <c r="NY3" s="453">
        <v>7</v>
      </c>
      <c r="NZ3" s="453">
        <v>8</v>
      </c>
      <c r="OA3" s="453">
        <v>8</v>
      </c>
      <c r="OB3" s="453">
        <v>9</v>
      </c>
      <c r="OC3" s="453">
        <v>9</v>
      </c>
      <c r="OD3" s="453">
        <v>10</v>
      </c>
      <c r="OE3" s="453">
        <v>10</v>
      </c>
      <c r="OF3" s="453">
        <v>11</v>
      </c>
      <c r="OG3" s="453">
        <v>11</v>
      </c>
      <c r="OH3" s="453">
        <v>12</v>
      </c>
      <c r="OI3" s="453">
        <v>12</v>
      </c>
      <c r="OJ3" s="453">
        <v>13</v>
      </c>
      <c r="OK3" s="453">
        <v>13</v>
      </c>
      <c r="OL3" s="453">
        <v>14</v>
      </c>
      <c r="OM3" s="453">
        <v>14</v>
      </c>
      <c r="ON3" s="453">
        <v>15</v>
      </c>
      <c r="OO3" s="453">
        <v>15</v>
      </c>
      <c r="OP3" s="453">
        <v>16</v>
      </c>
      <c r="OQ3" s="453">
        <v>16</v>
      </c>
      <c r="OR3" s="453">
        <v>17</v>
      </c>
      <c r="OS3" s="453">
        <v>17</v>
      </c>
      <c r="OT3" s="453">
        <v>18</v>
      </c>
      <c r="OU3" s="453">
        <v>18</v>
      </c>
      <c r="OV3" s="453">
        <v>19</v>
      </c>
      <c r="OW3" s="453">
        <v>19</v>
      </c>
      <c r="OX3" s="453">
        <v>20</v>
      </c>
      <c r="OY3" s="453">
        <v>20</v>
      </c>
      <c r="OZ3" s="453">
        <v>21</v>
      </c>
      <c r="PA3" s="453">
        <v>21</v>
      </c>
      <c r="PB3" s="453">
        <v>22</v>
      </c>
      <c r="PC3" s="453">
        <v>22</v>
      </c>
      <c r="PD3" s="453">
        <v>23</v>
      </c>
      <c r="PE3" s="453">
        <v>23</v>
      </c>
      <c r="PF3" s="453">
        <v>24</v>
      </c>
      <c r="PG3" s="453">
        <v>24</v>
      </c>
      <c r="PH3" s="453">
        <v>25</v>
      </c>
      <c r="PI3" s="453">
        <v>25</v>
      </c>
      <c r="PJ3" s="453">
        <v>26</v>
      </c>
      <c r="PK3" s="453">
        <v>26</v>
      </c>
      <c r="PL3" s="453"/>
      <c r="PM3" s="454">
        <v>1</v>
      </c>
      <c r="PN3" s="454">
        <v>1</v>
      </c>
      <c r="PO3" s="454">
        <v>2</v>
      </c>
      <c r="PP3" s="454">
        <v>2</v>
      </c>
      <c r="PQ3" s="454">
        <v>3</v>
      </c>
      <c r="PR3" s="454">
        <v>3</v>
      </c>
      <c r="PS3" s="454">
        <v>4</v>
      </c>
      <c r="PT3" s="454">
        <v>4</v>
      </c>
      <c r="PU3" s="454">
        <v>5</v>
      </c>
      <c r="PV3" s="454">
        <v>5</v>
      </c>
      <c r="PW3" s="454">
        <v>6</v>
      </c>
      <c r="PX3" s="454">
        <v>6</v>
      </c>
      <c r="PY3" s="454">
        <v>7</v>
      </c>
      <c r="PZ3" s="454">
        <v>7</v>
      </c>
      <c r="QA3" s="454">
        <v>8</v>
      </c>
      <c r="QB3" s="454">
        <v>8</v>
      </c>
      <c r="QC3" s="454">
        <v>9</v>
      </c>
      <c r="QD3" s="454">
        <v>9</v>
      </c>
      <c r="QE3" s="454">
        <v>10</v>
      </c>
      <c r="QF3" s="454">
        <v>10</v>
      </c>
      <c r="QG3" s="454">
        <v>11</v>
      </c>
      <c r="QH3" s="454">
        <v>11</v>
      </c>
      <c r="QI3" s="454">
        <v>12</v>
      </c>
      <c r="QJ3" s="454">
        <v>12</v>
      </c>
      <c r="QK3" s="454">
        <v>13</v>
      </c>
      <c r="QL3" s="454">
        <v>13</v>
      </c>
      <c r="QM3" s="454">
        <v>14</v>
      </c>
      <c r="QN3" s="454">
        <v>14</v>
      </c>
      <c r="QO3" s="454">
        <v>15</v>
      </c>
      <c r="QP3" s="454">
        <v>15</v>
      </c>
      <c r="QQ3" s="454">
        <v>16</v>
      </c>
      <c r="QR3" s="454">
        <v>16</v>
      </c>
      <c r="QS3" s="454">
        <v>17</v>
      </c>
      <c r="QT3" s="454">
        <v>17</v>
      </c>
      <c r="QU3" s="454">
        <v>18</v>
      </c>
      <c r="QV3" s="454">
        <v>18</v>
      </c>
      <c r="QW3" s="454">
        <v>19</v>
      </c>
      <c r="QX3" s="454">
        <v>19</v>
      </c>
      <c r="QY3" s="454">
        <v>20</v>
      </c>
      <c r="QZ3" s="454">
        <v>20</v>
      </c>
      <c r="RA3" s="454">
        <v>21</v>
      </c>
      <c r="RB3" s="454">
        <v>21</v>
      </c>
      <c r="RC3" s="454">
        <v>22</v>
      </c>
      <c r="RD3" s="454">
        <v>22</v>
      </c>
      <c r="RE3" s="454">
        <v>23</v>
      </c>
      <c r="RF3" s="454">
        <v>23</v>
      </c>
      <c r="RG3" s="454">
        <v>24</v>
      </c>
      <c r="RH3" s="454">
        <v>24</v>
      </c>
      <c r="RI3" s="454">
        <v>25</v>
      </c>
      <c r="RJ3" s="454">
        <v>25</v>
      </c>
      <c r="RK3" s="454">
        <v>26</v>
      </c>
      <c r="RL3" s="454">
        <v>26</v>
      </c>
      <c r="RM3" s="454"/>
      <c r="RN3" s="463" t="s">
        <v>243</v>
      </c>
      <c r="RO3" s="463" t="s">
        <v>243</v>
      </c>
      <c r="RP3" s="463" t="s">
        <v>243</v>
      </c>
      <c r="RQ3" s="463" t="s">
        <v>243</v>
      </c>
      <c r="RR3" s="463" t="s">
        <v>243</v>
      </c>
      <c r="RS3" s="463" t="s">
        <v>243</v>
      </c>
      <c r="RT3" s="463" t="s">
        <v>245</v>
      </c>
      <c r="RU3" s="463" t="s">
        <v>245</v>
      </c>
      <c r="RV3" s="463" t="s">
        <v>245</v>
      </c>
      <c r="RW3" s="463" t="s">
        <v>245</v>
      </c>
      <c r="RX3" s="463" t="s">
        <v>245</v>
      </c>
      <c r="RY3" s="463" t="s">
        <v>245</v>
      </c>
      <c r="RZ3" s="463" t="s">
        <v>247</v>
      </c>
      <c r="SA3" s="463" t="s">
        <v>247</v>
      </c>
      <c r="SB3" s="463" t="s">
        <v>247</v>
      </c>
      <c r="SC3" s="463" t="s">
        <v>247</v>
      </c>
      <c r="SD3" s="463" t="s">
        <v>247</v>
      </c>
      <c r="SE3" s="463" t="s">
        <v>247</v>
      </c>
      <c r="SF3" s="463" t="s">
        <v>249</v>
      </c>
      <c r="SG3" s="463" t="s">
        <v>249</v>
      </c>
      <c r="SH3" s="463" t="s">
        <v>249</v>
      </c>
      <c r="SI3" s="463" t="s">
        <v>249</v>
      </c>
      <c r="SJ3" s="463" t="s">
        <v>249</v>
      </c>
      <c r="SK3" s="463" t="s">
        <v>249</v>
      </c>
      <c r="SL3" s="463" t="s">
        <v>251</v>
      </c>
      <c r="SM3" s="463" t="s">
        <v>251</v>
      </c>
      <c r="SN3" s="463" t="s">
        <v>251</v>
      </c>
      <c r="SO3" s="463" t="s">
        <v>251</v>
      </c>
      <c r="SP3" s="463" t="s">
        <v>251</v>
      </c>
      <c r="SQ3" s="463" t="s">
        <v>251</v>
      </c>
      <c r="SR3" s="463" t="s">
        <v>253</v>
      </c>
      <c r="SS3" s="463" t="s">
        <v>253</v>
      </c>
      <c r="ST3" s="463" t="s">
        <v>253</v>
      </c>
      <c r="SU3" s="463" t="s">
        <v>253</v>
      </c>
      <c r="SV3" s="463" t="s">
        <v>253</v>
      </c>
      <c r="SW3" s="463" t="s">
        <v>253</v>
      </c>
      <c r="SX3" s="463" t="s">
        <v>255</v>
      </c>
      <c r="SY3" s="463" t="s">
        <v>255</v>
      </c>
      <c r="SZ3" s="463" t="s">
        <v>255</v>
      </c>
      <c r="TA3" s="463" t="s">
        <v>255</v>
      </c>
      <c r="TB3" s="463" t="s">
        <v>255</v>
      </c>
      <c r="TC3" s="463" t="s">
        <v>255</v>
      </c>
      <c r="TD3" s="463" t="s">
        <v>257</v>
      </c>
      <c r="TE3" s="463" t="s">
        <v>257</v>
      </c>
      <c r="TF3" s="463" t="s">
        <v>257</v>
      </c>
      <c r="TG3" s="463" t="s">
        <v>257</v>
      </c>
      <c r="TH3" s="463" t="s">
        <v>257</v>
      </c>
      <c r="TI3" s="463" t="s">
        <v>257</v>
      </c>
      <c r="TJ3" s="463" t="s">
        <v>259</v>
      </c>
      <c r="TK3" s="463" t="s">
        <v>259</v>
      </c>
      <c r="TL3" s="463" t="s">
        <v>259</v>
      </c>
      <c r="TM3" s="463" t="s">
        <v>259</v>
      </c>
      <c r="TN3" s="463" t="s">
        <v>259</v>
      </c>
      <c r="TO3" s="463" t="s">
        <v>259</v>
      </c>
      <c r="TP3" s="463" t="s">
        <v>262</v>
      </c>
      <c r="TQ3" s="463" t="s">
        <v>262</v>
      </c>
      <c r="TR3" s="463" t="s">
        <v>262</v>
      </c>
      <c r="TS3" s="463" t="s">
        <v>262</v>
      </c>
      <c r="TT3" s="463" t="s">
        <v>262</v>
      </c>
      <c r="TU3" s="463" t="s">
        <v>262</v>
      </c>
      <c r="TV3" s="463" t="s">
        <v>264</v>
      </c>
      <c r="TW3" s="463" t="s">
        <v>264</v>
      </c>
      <c r="TX3" s="463" t="s">
        <v>264</v>
      </c>
      <c r="TY3" s="463" t="s">
        <v>264</v>
      </c>
      <c r="TZ3" s="463" t="s">
        <v>264</v>
      </c>
      <c r="UA3" s="463" t="s">
        <v>264</v>
      </c>
      <c r="UB3" s="463" t="s">
        <v>266</v>
      </c>
      <c r="UC3" s="463" t="s">
        <v>268</v>
      </c>
      <c r="UD3" s="463" t="s">
        <v>270</v>
      </c>
      <c r="UE3" s="463" t="s">
        <v>272</v>
      </c>
      <c r="UF3" s="464"/>
      <c r="UG3" s="464"/>
      <c r="UH3" s="464"/>
      <c r="UI3" s="464"/>
      <c r="UJ3" s="464"/>
      <c r="UK3" s="464"/>
      <c r="UL3" s="464"/>
      <c r="UM3" s="464"/>
      <c r="UN3" s="464"/>
      <c r="UO3" s="464"/>
      <c r="UP3" s="464"/>
      <c r="UQ3" s="464"/>
      <c r="UR3" s="464"/>
      <c r="US3" s="464"/>
      <c r="UT3" s="464"/>
      <c r="UU3" s="464"/>
      <c r="UV3" s="464"/>
      <c r="UW3" s="464"/>
      <c r="UX3" s="464"/>
      <c r="UY3" s="464"/>
      <c r="UZ3" s="464"/>
      <c r="VA3" s="464"/>
      <c r="VB3" s="464"/>
      <c r="VC3" s="464"/>
      <c r="VD3" s="464"/>
      <c r="VE3" s="464"/>
      <c r="VF3" s="464"/>
      <c r="VG3" s="464"/>
      <c r="VH3" s="464"/>
      <c r="VI3" s="464"/>
      <c r="VJ3" s="464"/>
      <c r="VK3" s="464"/>
      <c r="VL3" s="464"/>
      <c r="VM3" s="464"/>
      <c r="VN3" s="464"/>
      <c r="VO3" s="464"/>
      <c r="VP3" s="464"/>
      <c r="VQ3" s="464"/>
      <c r="VR3" s="464"/>
      <c r="VS3" s="464"/>
      <c r="VT3" s="464"/>
      <c r="VU3" s="464"/>
      <c r="VV3" s="464"/>
      <c r="VW3" s="464"/>
      <c r="VX3" s="464"/>
      <c r="VY3" s="464"/>
      <c r="VZ3" s="464"/>
      <c r="WA3" s="464"/>
      <c r="WB3" s="464"/>
      <c r="WC3" s="464"/>
      <c r="WD3" s="464"/>
      <c r="WE3" s="464"/>
      <c r="WF3" s="464"/>
      <c r="WG3" s="464"/>
      <c r="WH3" s="464"/>
      <c r="WI3" s="464"/>
      <c r="WJ3" s="464"/>
      <c r="WK3" s="464"/>
      <c r="WL3" s="464"/>
      <c r="WM3" s="464"/>
      <c r="WN3" s="464"/>
      <c r="WO3" s="464"/>
      <c r="WP3" s="464"/>
      <c r="WQ3" s="464"/>
      <c r="WR3" s="464"/>
      <c r="WS3" s="464"/>
      <c r="WT3" s="464"/>
      <c r="WU3" s="464"/>
      <c r="WV3" s="464"/>
      <c r="WW3" s="464"/>
      <c r="WX3" s="464"/>
      <c r="WY3" s="464"/>
      <c r="WZ3" s="464"/>
      <c r="XA3" s="464"/>
      <c r="XB3" s="464"/>
      <c r="XC3" s="464"/>
      <c r="XD3" s="464"/>
      <c r="XE3" s="464"/>
      <c r="XF3" s="464"/>
      <c r="XG3" s="464"/>
      <c r="XH3" s="464"/>
      <c r="XI3" s="464"/>
      <c r="XJ3" s="464"/>
      <c r="XK3" s="464"/>
      <c r="XL3" s="464"/>
      <c r="XM3" s="464"/>
      <c r="XN3" s="464"/>
      <c r="XO3" s="464"/>
      <c r="XP3" s="464"/>
      <c r="XQ3" s="464"/>
      <c r="XR3" s="464"/>
      <c r="XS3" s="464"/>
      <c r="XT3" s="464"/>
      <c r="XU3" s="464"/>
      <c r="XV3" s="464"/>
      <c r="XW3" s="464"/>
      <c r="XX3" s="464"/>
      <c r="XY3" s="464"/>
      <c r="XZ3" s="464"/>
      <c r="YA3" s="464"/>
      <c r="YB3" s="464"/>
      <c r="YC3" s="464"/>
      <c r="YD3" s="464"/>
      <c r="YE3" s="464"/>
      <c r="YF3" s="464"/>
      <c r="YG3" s="464"/>
      <c r="YH3" s="464"/>
      <c r="YI3" s="464"/>
      <c r="YJ3" s="464"/>
      <c r="YK3" s="464"/>
      <c r="YL3" s="464"/>
      <c r="YM3" s="464"/>
      <c r="YN3" s="464"/>
      <c r="YO3" s="464"/>
      <c r="YP3" s="464"/>
      <c r="YQ3" s="464"/>
      <c r="YR3" s="464"/>
      <c r="YS3" s="464"/>
      <c r="YT3" s="464"/>
      <c r="YU3" s="464"/>
      <c r="YV3" s="464"/>
      <c r="YW3" s="464"/>
      <c r="YX3" s="464"/>
      <c r="YY3" s="464"/>
      <c r="YZ3" s="464"/>
      <c r="ZA3" s="464"/>
      <c r="ZB3" s="464"/>
      <c r="ZC3" s="464"/>
      <c r="ZD3" s="464"/>
      <c r="ZE3" s="464"/>
      <c r="ZF3" s="464"/>
      <c r="ZG3" s="464"/>
      <c r="ZH3" s="464"/>
      <c r="ZI3" s="464"/>
      <c r="ZJ3" s="464"/>
      <c r="ZK3" s="464"/>
      <c r="ZL3" s="464"/>
      <c r="ZM3" s="464"/>
      <c r="ZN3" s="464"/>
      <c r="ZO3" s="464"/>
      <c r="ZP3" s="464"/>
      <c r="ZQ3" s="464"/>
      <c r="ZR3" s="464"/>
      <c r="ZS3" s="464"/>
      <c r="ZT3" s="464"/>
      <c r="ZU3" s="464"/>
      <c r="ZV3" s="464"/>
      <c r="ZW3" s="464"/>
      <c r="ZX3" s="464"/>
      <c r="ZY3" s="464"/>
      <c r="ZZ3" s="464"/>
      <c r="AAA3" s="464"/>
      <c r="AAB3" s="464"/>
      <c r="AAC3" s="464"/>
      <c r="AAD3" s="464"/>
      <c r="AAE3" s="464"/>
      <c r="AAF3" s="464"/>
      <c r="AAG3" s="464"/>
      <c r="AAH3" s="464"/>
      <c r="AAI3" s="464"/>
      <c r="AAJ3" s="464"/>
      <c r="AAK3" s="464"/>
      <c r="AAL3" s="464"/>
      <c r="AAM3" s="464"/>
      <c r="AAN3" s="464"/>
      <c r="AAO3" s="464"/>
      <c r="AAP3" s="464"/>
      <c r="AAQ3" s="464"/>
      <c r="AAR3" s="464"/>
      <c r="AAS3" s="464"/>
      <c r="AAT3" s="464"/>
      <c r="AAU3" s="464"/>
      <c r="AAV3" s="464"/>
      <c r="AAW3" s="464"/>
      <c r="AAX3" s="464"/>
      <c r="AAY3" s="464"/>
      <c r="AAZ3" s="464"/>
      <c r="ABA3" s="464"/>
      <c r="ABB3" s="464"/>
      <c r="ABC3" s="464"/>
      <c r="ABD3" s="464"/>
      <c r="ABE3" s="464"/>
      <c r="ABF3" s="464"/>
      <c r="ABG3" s="464"/>
      <c r="ABH3" s="464"/>
      <c r="ABI3" s="464"/>
      <c r="ABJ3" s="464"/>
      <c r="ABK3" s="465" t="s">
        <v>282</v>
      </c>
      <c r="ABL3" s="465" t="s">
        <v>282</v>
      </c>
      <c r="ABM3" s="465" t="s">
        <v>282</v>
      </c>
      <c r="ABN3" s="465" t="s">
        <v>285</v>
      </c>
      <c r="ABO3" s="465" t="s">
        <v>285</v>
      </c>
      <c r="ABP3" s="465" t="s">
        <v>285</v>
      </c>
      <c r="ABQ3" s="465" t="s">
        <v>287</v>
      </c>
      <c r="ABR3" s="465" t="s">
        <v>287</v>
      </c>
      <c r="ABS3" s="465" t="s">
        <v>287</v>
      </c>
      <c r="ABT3" s="465" t="s">
        <v>289</v>
      </c>
      <c r="ABU3" s="465" t="s">
        <v>289</v>
      </c>
      <c r="ABV3" s="465" t="s">
        <v>289</v>
      </c>
      <c r="ABW3" s="465" t="s">
        <v>291</v>
      </c>
      <c r="ABX3" s="465" t="s">
        <v>291</v>
      </c>
      <c r="ABY3" s="465" t="s">
        <v>291</v>
      </c>
      <c r="ABZ3" s="465" t="s">
        <v>293</v>
      </c>
      <c r="ACA3" s="465" t="s">
        <v>295</v>
      </c>
      <c r="ACB3" s="465" t="s">
        <v>297</v>
      </c>
      <c r="ACC3" s="466"/>
      <c r="ACD3" s="466"/>
      <c r="ACE3" s="466"/>
      <c r="ACF3" s="466"/>
      <c r="ACG3" s="466" t="s">
        <v>94</v>
      </c>
      <c r="ACH3" s="466" t="s">
        <v>100</v>
      </c>
      <c r="ACI3" s="466" t="s">
        <v>126</v>
      </c>
      <c r="ACJ3" s="466" t="s">
        <v>128</v>
      </c>
      <c r="ACK3" s="466" t="s">
        <v>131</v>
      </c>
      <c r="ACL3" s="466" t="s">
        <v>133</v>
      </c>
      <c r="ACM3" s="466" t="s">
        <v>172</v>
      </c>
      <c r="ACN3" s="466" t="s">
        <v>172</v>
      </c>
      <c r="ACO3" s="466" t="s">
        <v>172</v>
      </c>
      <c r="ACP3" s="466" t="s">
        <v>172</v>
      </c>
      <c r="ACQ3" s="466" t="s">
        <v>172</v>
      </c>
      <c r="ACR3" s="466" t="s">
        <v>172</v>
      </c>
      <c r="ACS3" s="466" t="s">
        <v>313</v>
      </c>
      <c r="ACT3" s="466" t="s">
        <v>212</v>
      </c>
      <c r="ACU3" s="466" t="s">
        <v>215</v>
      </c>
      <c r="ACV3" s="466" t="s">
        <v>264</v>
      </c>
      <c r="ACW3" s="466" t="s">
        <v>264</v>
      </c>
      <c r="ACX3" s="466" t="s">
        <v>264</v>
      </c>
      <c r="ACY3" s="466" t="s">
        <v>264</v>
      </c>
      <c r="ACZ3" s="466" t="s">
        <v>264</v>
      </c>
      <c r="ADA3" s="466" t="s">
        <v>264</v>
      </c>
      <c r="ADB3" s="466" t="s">
        <v>320</v>
      </c>
      <c r="ADC3" s="466" t="s">
        <v>270</v>
      </c>
      <c r="ADD3" s="467" t="s">
        <v>282</v>
      </c>
      <c r="ADE3" s="467" t="s">
        <v>282</v>
      </c>
      <c r="ADF3" s="467" t="s">
        <v>282</v>
      </c>
      <c r="ADG3" s="467" t="s">
        <v>285</v>
      </c>
      <c r="ADH3" s="467" t="s">
        <v>285</v>
      </c>
      <c r="ADI3" s="467" t="s">
        <v>285</v>
      </c>
      <c r="ADJ3" s="467" t="s">
        <v>287</v>
      </c>
      <c r="ADK3" s="467" t="s">
        <v>287</v>
      </c>
      <c r="ADL3" s="467" t="s">
        <v>287</v>
      </c>
      <c r="ADM3" s="467" t="s">
        <v>289</v>
      </c>
      <c r="ADN3" s="467" t="s">
        <v>289</v>
      </c>
      <c r="ADO3" s="467" t="s">
        <v>289</v>
      </c>
      <c r="ADP3" s="467" t="s">
        <v>291</v>
      </c>
      <c r="ADQ3" s="467" t="s">
        <v>291</v>
      </c>
      <c r="ADR3" s="467" t="s">
        <v>291</v>
      </c>
      <c r="ADS3" s="466"/>
      <c r="ADT3" s="466"/>
      <c r="ADU3" s="466"/>
      <c r="ADV3" s="466"/>
      <c r="ADW3" s="466"/>
      <c r="ADX3" s="466"/>
      <c r="ADY3" s="466"/>
      <c r="ADZ3" s="466"/>
      <c r="AEA3" s="466"/>
      <c r="AEB3" s="466"/>
      <c r="AEC3" s="466"/>
      <c r="AED3" s="466"/>
      <c r="AEE3" s="466"/>
      <c r="AEF3" s="466"/>
      <c r="AEG3" s="466"/>
      <c r="AEH3" s="466"/>
      <c r="AEI3" s="466"/>
      <c r="AEJ3" s="466"/>
      <c r="AEK3" s="466"/>
      <c r="AEL3" s="466"/>
      <c r="AEM3" s="466"/>
    </row>
    <row r="4" spans="1:819" ht="52" x14ac:dyDescent="0.3">
      <c r="A4" s="445" t="str">
        <f>'General Information'!$C$18</f>
        <v>Select your provider name.</v>
      </c>
      <c r="B4" s="444">
        <f>'General Information'!$C$19</f>
        <v>0</v>
      </c>
      <c r="C4" s="445">
        <f>'General Information'!$C$20</f>
        <v>0</v>
      </c>
      <c r="D4" s="445">
        <f>'General Information'!$C$21</f>
        <v>0</v>
      </c>
      <c r="E4" s="445">
        <f>'General Information'!$C$22</f>
        <v>0</v>
      </c>
      <c r="F4" s="445">
        <f>'General Information'!$C$23</f>
        <v>0</v>
      </c>
      <c r="G4" s="445">
        <f>'General Information'!$C$24</f>
        <v>0</v>
      </c>
      <c r="H4" s="445">
        <f>'General Information'!$C$25</f>
        <v>0</v>
      </c>
      <c r="I4" s="444">
        <f>'General Information'!$C$26</f>
        <v>0</v>
      </c>
      <c r="J4" s="445">
        <f>'General Information'!$C$27</f>
        <v>0</v>
      </c>
      <c r="K4" s="445">
        <f>'General Information'!$C$29</f>
        <v>0</v>
      </c>
      <c r="L4" s="445">
        <f>'General Information'!$C$30</f>
        <v>0</v>
      </c>
      <c r="M4" s="444">
        <f>'General Information'!$C$31</f>
        <v>0</v>
      </c>
      <c r="N4" s="444">
        <f>'General Information'!$C$32</f>
        <v>0</v>
      </c>
      <c r="O4" s="445">
        <f>'General Information'!$C$33</f>
        <v>0</v>
      </c>
      <c r="P4" s="445">
        <f>'General Information'!$C$35</f>
        <v>0</v>
      </c>
      <c r="Q4" s="445">
        <f>'General Information'!$C$36</f>
        <v>0</v>
      </c>
      <c r="R4" s="445">
        <f>'General Information'!$C$37</f>
        <v>0</v>
      </c>
      <c r="S4" s="445">
        <f>'General Information'!$C$38</f>
        <v>0</v>
      </c>
      <c r="T4" s="445">
        <f>'General Information'!$C$39</f>
        <v>0</v>
      </c>
      <c r="U4" s="445">
        <f>'General Information'!$C$40</f>
        <v>0</v>
      </c>
      <c r="V4" s="445">
        <f>'General Information'!$C$41</f>
        <v>0</v>
      </c>
      <c r="W4" s="445">
        <f>'General Information'!$C$42</f>
        <v>0</v>
      </c>
      <c r="X4" s="445">
        <f>'General Information'!$C$43</f>
        <v>0</v>
      </c>
      <c r="Y4" s="445">
        <f>'General Information'!$C$44</f>
        <v>0</v>
      </c>
      <c r="Z4" s="445">
        <f>'General Information'!$C$45</f>
        <v>0</v>
      </c>
      <c r="AA4" s="445">
        <f>'General Information'!$C$46</f>
        <v>0</v>
      </c>
      <c r="AB4" s="447">
        <f>'General Information'!$C$48</f>
        <v>36526</v>
      </c>
      <c r="AC4" s="447">
        <f>'General Information'!$C$49</f>
        <v>36891</v>
      </c>
      <c r="AD4" s="446">
        <f>'A-Revenue'!$C$8</f>
        <v>0</v>
      </c>
      <c r="AE4" s="446">
        <f>'A-Revenue'!$C$9</f>
        <v>0</v>
      </c>
      <c r="AF4" s="446">
        <f>'A-Revenue'!$C$10</f>
        <v>0</v>
      </c>
      <c r="AG4" s="446">
        <f>'A-Revenue'!$C$11</f>
        <v>0</v>
      </c>
      <c r="AH4" s="446">
        <f>'A-Revenue'!$C$12</f>
        <v>0</v>
      </c>
      <c r="AI4" s="446">
        <f>'A-Revenue'!$C$13</f>
        <v>0</v>
      </c>
      <c r="AJ4" s="446">
        <f>'A-Revenue'!$C$14</f>
        <v>0</v>
      </c>
      <c r="AK4" s="446">
        <f>'A-Revenue'!$C$15</f>
        <v>0</v>
      </c>
      <c r="AL4" s="446">
        <f>'A-Revenue'!$C$16</f>
        <v>0</v>
      </c>
      <c r="AM4" s="446">
        <f>'A-Revenue'!$C$17</f>
        <v>0</v>
      </c>
      <c r="AN4" s="446">
        <f>'A-Revenue'!$C$18</f>
        <v>0</v>
      </c>
      <c r="AO4" s="446">
        <f>'A-Revenue'!$C$19</f>
        <v>0</v>
      </c>
      <c r="AP4" s="446">
        <f>'A-Revenue'!$C$20</f>
        <v>0</v>
      </c>
      <c r="AQ4" s="446">
        <f>'A-Revenue'!$C$21</f>
        <v>0</v>
      </c>
      <c r="AR4" s="446">
        <f>'A-Revenue'!$C$22</f>
        <v>0</v>
      </c>
      <c r="AS4" s="446">
        <f>'A-Revenue'!$C$23</f>
        <v>0</v>
      </c>
      <c r="AT4" s="446">
        <f>'A-Revenue'!$C$24</f>
        <v>0</v>
      </c>
      <c r="AU4" s="446">
        <f>'A-Revenue'!$C$25</f>
        <v>0</v>
      </c>
      <c r="AV4" s="446">
        <f>'A-Revenue'!$C$26</f>
        <v>0</v>
      </c>
      <c r="AW4" s="446">
        <f>'A-Revenue'!$C$27</f>
        <v>0</v>
      </c>
      <c r="AX4" s="446">
        <f>'A-Revenue'!$C$29</f>
        <v>0</v>
      </c>
      <c r="AY4" s="446">
        <f>'A-Revenue'!$C$30</f>
        <v>0</v>
      </c>
      <c r="AZ4" s="449">
        <f>'A1-Other Revenue'!$C$7</f>
        <v>0</v>
      </c>
      <c r="BA4" s="449">
        <f>'A1-Other Revenue'!$B$7</f>
        <v>0</v>
      </c>
      <c r="BB4" s="449">
        <f>'A1-Other Revenue'!$C$8</f>
        <v>0</v>
      </c>
      <c r="BC4" s="449">
        <f>'A1-Other Revenue'!$B$8</f>
        <v>0</v>
      </c>
      <c r="BD4" s="449">
        <f>'A1-Other Revenue'!$C$9</f>
        <v>0</v>
      </c>
      <c r="BE4" s="449">
        <f>'A1-Other Revenue'!$B$9</f>
        <v>0</v>
      </c>
      <c r="BF4" s="449">
        <f>'A1-Other Revenue'!$C$10</f>
        <v>0</v>
      </c>
      <c r="BG4" s="449">
        <f>'A1-Other Revenue'!$B$10</f>
        <v>0</v>
      </c>
      <c r="BH4" s="449">
        <f>'A1-Other Revenue'!$C$11</f>
        <v>0</v>
      </c>
      <c r="BI4" s="449">
        <f>'A1-Other Revenue'!$B$11</f>
        <v>0</v>
      </c>
      <c r="BJ4" s="449">
        <f>'A1-Other Revenue'!$C$12</f>
        <v>0</v>
      </c>
      <c r="BK4" s="449">
        <f>'A1-Other Revenue'!$B$12</f>
        <v>0</v>
      </c>
      <c r="BL4" s="449">
        <f>'A1-Other Revenue'!$C$13</f>
        <v>0</v>
      </c>
      <c r="BM4" s="449">
        <f>'A1-Other Revenue'!$B$13</f>
        <v>0</v>
      </c>
      <c r="BN4" s="449">
        <f>'A1-Other Revenue'!$C$14</f>
        <v>0</v>
      </c>
      <c r="BO4" s="449">
        <f>'A1-Other Revenue'!$B$14</f>
        <v>0</v>
      </c>
      <c r="BP4" s="449">
        <f>'A1-Other Revenue'!$C$15</f>
        <v>0</v>
      </c>
      <c r="BQ4" s="449">
        <f>'A1-Other Revenue'!$B$15</f>
        <v>0</v>
      </c>
      <c r="BR4" s="449">
        <f>'A1-Other Revenue'!$C$16</f>
        <v>0</v>
      </c>
      <c r="BS4" s="449">
        <f>'A1-Other Revenue'!$B$16</f>
        <v>0</v>
      </c>
      <c r="BT4" s="449">
        <f>'A1-Other Revenue'!$C$17</f>
        <v>0</v>
      </c>
      <c r="BU4" s="449">
        <f>'A1-Other Revenue'!$B$17</f>
        <v>0</v>
      </c>
      <c r="BV4" s="449">
        <f>'A1-Other Revenue'!$C$18</f>
        <v>0</v>
      </c>
      <c r="BW4" s="449">
        <f>'A1-Other Revenue'!$B$18</f>
        <v>0</v>
      </c>
      <c r="BX4" s="449">
        <f>'A1-Other Revenue'!$C$19</f>
        <v>0</v>
      </c>
      <c r="BY4" s="449">
        <f>'A1-Other Revenue'!$B$19</f>
        <v>0</v>
      </c>
      <c r="BZ4" s="449">
        <f>'A1-Other Revenue'!$C$20</f>
        <v>0</v>
      </c>
      <c r="CA4" s="449">
        <f>'A1-Other Revenue'!$B$20</f>
        <v>0</v>
      </c>
      <c r="CB4" s="449">
        <f>'A1-Other Revenue'!$C$21</f>
        <v>0</v>
      </c>
      <c r="CC4" s="449">
        <f>'A1-Other Revenue'!$B$21</f>
        <v>0</v>
      </c>
      <c r="CD4" s="449">
        <f>'A1-Other Revenue'!$C$22</f>
        <v>0</v>
      </c>
      <c r="CE4" s="449">
        <f>'A1-Other Revenue'!$B$22</f>
        <v>0</v>
      </c>
      <c r="CF4" s="449">
        <f>'A1-Other Revenue'!$C$23</f>
        <v>0</v>
      </c>
      <c r="CG4" s="449">
        <f>'A1-Other Revenue'!$B$23</f>
        <v>0</v>
      </c>
      <c r="CH4" s="449">
        <f>'A1-Other Revenue'!$C$24</f>
        <v>0</v>
      </c>
      <c r="CI4" s="449">
        <f>'A1-Other Revenue'!$B$24</f>
        <v>0</v>
      </c>
      <c r="CJ4" s="449">
        <f>'A1-Other Revenue'!$C$25</f>
        <v>0</v>
      </c>
      <c r="CK4" s="449">
        <f>'A1-Other Revenue'!$B$25</f>
        <v>0</v>
      </c>
      <c r="CL4" s="449">
        <f>'A1-Other Revenue'!$C$26</f>
        <v>0</v>
      </c>
      <c r="CM4" s="449">
        <f>'A1-Other Revenue'!$B$26</f>
        <v>0</v>
      </c>
      <c r="CN4" s="449">
        <f>'A1-Other Revenue'!$C$27</f>
        <v>0</v>
      </c>
      <c r="CO4" s="449">
        <f>'A1-Other Revenue'!$B$27</f>
        <v>0</v>
      </c>
      <c r="CP4" s="449">
        <f>'A1-Other Revenue'!$C$28</f>
        <v>0</v>
      </c>
      <c r="CQ4" s="449">
        <f>'A1-Other Revenue'!$B$28</f>
        <v>0</v>
      </c>
      <c r="CR4" s="449">
        <f>'A1-Other Revenue'!$C$29</f>
        <v>0</v>
      </c>
      <c r="CS4" s="449">
        <f>'A1-Other Revenue'!$B$29</f>
        <v>0</v>
      </c>
      <c r="CT4" s="449">
        <f>'A1-Other Revenue'!$C$30</f>
        <v>0</v>
      </c>
      <c r="CU4" s="449">
        <f>'A1-Other Revenue'!$B$30</f>
        <v>0</v>
      </c>
      <c r="CV4" s="449">
        <f>'A1-Other Revenue'!$C$31</f>
        <v>0</v>
      </c>
      <c r="CW4" s="449">
        <f>'A1-Other Revenue'!$B$31</f>
        <v>0</v>
      </c>
      <c r="CX4" s="449">
        <f>'A1-Other Revenue'!$C$32</f>
        <v>0</v>
      </c>
      <c r="CY4" s="449">
        <f>'A1-Other Revenue'!$B$32</f>
        <v>0</v>
      </c>
      <c r="CZ4" s="468">
        <f>'A1-Other Revenue'!$C$33</f>
        <v>0</v>
      </c>
      <c r="DA4" s="489">
        <f>'B-Administrative Expenses'!C6</f>
        <v>0</v>
      </c>
      <c r="DB4" s="450">
        <f>'B-Administrative Expenses'!$C$10</f>
        <v>0</v>
      </c>
      <c r="DC4" s="450">
        <f>'B-Administrative Expenses'!$D$10</f>
        <v>0</v>
      </c>
      <c r="DD4" s="450">
        <f>'B-Administrative Expenses'!$E$10</f>
        <v>0</v>
      </c>
      <c r="DE4" s="450">
        <f>'B-Administrative Expenses'!$F$10</f>
        <v>0</v>
      </c>
      <c r="DF4" s="450">
        <f>'B-Administrative Expenses'!$G$10</f>
        <v>0</v>
      </c>
      <c r="DG4" s="450">
        <f>'B-Administrative Expenses'!$H$10</f>
        <v>0</v>
      </c>
      <c r="DH4" s="450">
        <f>'B-Administrative Expenses'!$C$11</f>
        <v>0</v>
      </c>
      <c r="DI4" s="450">
        <f>'B-Administrative Expenses'!$D$11</f>
        <v>0</v>
      </c>
      <c r="DJ4" s="450">
        <f>'B-Administrative Expenses'!$E$11</f>
        <v>0</v>
      </c>
      <c r="DK4" s="450">
        <f>'B-Administrative Expenses'!$F$11</f>
        <v>0</v>
      </c>
      <c r="DL4" s="450">
        <f>'B-Administrative Expenses'!$G$11</f>
        <v>0</v>
      </c>
      <c r="DM4" s="450">
        <f>'B-Administrative Expenses'!$H$11</f>
        <v>0</v>
      </c>
      <c r="DN4" s="450">
        <f>'B-Administrative Expenses'!$C$12</f>
        <v>0</v>
      </c>
      <c r="DO4" s="450">
        <f>'B-Administrative Expenses'!$D$12</f>
        <v>0</v>
      </c>
      <c r="DP4" s="450">
        <f>'B-Administrative Expenses'!$E$12</f>
        <v>0</v>
      </c>
      <c r="DQ4" s="450">
        <f>'B-Administrative Expenses'!$F$12</f>
        <v>0</v>
      </c>
      <c r="DR4" s="450">
        <f>'B-Administrative Expenses'!$G$12</f>
        <v>0</v>
      </c>
      <c r="DS4" s="450">
        <f>'B-Administrative Expenses'!$H$12</f>
        <v>0</v>
      </c>
      <c r="DT4" s="450">
        <f>'B-Administrative Expenses'!$C$13</f>
        <v>0</v>
      </c>
      <c r="DU4" s="450">
        <f>'B-Administrative Expenses'!$D$13</f>
        <v>0</v>
      </c>
      <c r="DV4" s="450">
        <f>'B-Administrative Expenses'!$E$13</f>
        <v>0</v>
      </c>
      <c r="DW4" s="450">
        <f>'B-Administrative Expenses'!$F$13</f>
        <v>0</v>
      </c>
      <c r="DX4" s="450">
        <f>'B-Administrative Expenses'!$G$13</f>
        <v>0</v>
      </c>
      <c r="DY4" s="450">
        <f>'B-Administrative Expenses'!$H$13</f>
        <v>0</v>
      </c>
      <c r="DZ4" s="450">
        <f>'B-Administrative Expenses'!$C$14</f>
        <v>0</v>
      </c>
      <c r="EA4" s="450">
        <f>'B-Administrative Expenses'!$D$14</f>
        <v>0</v>
      </c>
      <c r="EB4" s="450">
        <f>'B-Administrative Expenses'!$E$14</f>
        <v>0</v>
      </c>
      <c r="EC4" s="450">
        <f>'B-Administrative Expenses'!$F$14</f>
        <v>0</v>
      </c>
      <c r="ED4" s="450">
        <f>'B-Administrative Expenses'!$G$14</f>
        <v>0</v>
      </c>
      <c r="EE4" s="450">
        <f>'B-Administrative Expenses'!$H$14</f>
        <v>0</v>
      </c>
      <c r="EF4" s="450">
        <f>'B-Administrative Expenses'!$C$15</f>
        <v>0</v>
      </c>
      <c r="EG4" s="450">
        <f>'B-Administrative Expenses'!$D$15</f>
        <v>0</v>
      </c>
      <c r="EH4" s="450">
        <f>'B-Administrative Expenses'!$E$15</f>
        <v>0</v>
      </c>
      <c r="EI4" s="450">
        <f>'B-Administrative Expenses'!$F$15</f>
        <v>0</v>
      </c>
      <c r="EJ4" s="450">
        <f>'B-Administrative Expenses'!$G$15</f>
        <v>0</v>
      </c>
      <c r="EK4" s="450">
        <f>'B-Administrative Expenses'!$H$15</f>
        <v>0</v>
      </c>
      <c r="EL4" s="450">
        <f>'B-Administrative Expenses'!$C$16</f>
        <v>0</v>
      </c>
      <c r="EM4" s="450">
        <f>'B-Administrative Expenses'!$D$16</f>
        <v>0</v>
      </c>
      <c r="EN4" s="450">
        <f>'B-Administrative Expenses'!$E$16</f>
        <v>0</v>
      </c>
      <c r="EO4" s="450">
        <f>'B-Administrative Expenses'!$F$16</f>
        <v>0</v>
      </c>
      <c r="EP4" s="450">
        <f>'B-Administrative Expenses'!$G$16</f>
        <v>0</v>
      </c>
      <c r="EQ4" s="450">
        <f>'B-Administrative Expenses'!$H$16</f>
        <v>0</v>
      </c>
      <c r="ER4" s="450">
        <f>'B-Administrative Expenses'!$C$18</f>
        <v>0</v>
      </c>
      <c r="ES4" s="450">
        <f>'B-Administrative Expenses'!$D$18</f>
        <v>0</v>
      </c>
      <c r="ET4" s="450">
        <f>'B-Administrative Expenses'!$E$18</f>
        <v>0</v>
      </c>
      <c r="EU4" s="450">
        <f>'B-Administrative Expenses'!$F$18</f>
        <v>0</v>
      </c>
      <c r="EV4" s="450">
        <f>'B-Administrative Expenses'!$G$18</f>
        <v>0</v>
      </c>
      <c r="EW4" s="450">
        <f>'B-Administrative Expenses'!$H$18</f>
        <v>0</v>
      </c>
      <c r="EX4" s="450">
        <f>'B-Administrative Expenses'!$C$19</f>
        <v>0</v>
      </c>
      <c r="EY4" s="450">
        <f>'B-Administrative Expenses'!$D$19</f>
        <v>0</v>
      </c>
      <c r="EZ4" s="450">
        <f>'B-Administrative Expenses'!$E$19</f>
        <v>0</v>
      </c>
      <c r="FA4" s="450">
        <f>'B-Administrative Expenses'!$F$19</f>
        <v>0</v>
      </c>
      <c r="FB4" s="450">
        <f>'B-Administrative Expenses'!$G$19</f>
        <v>0</v>
      </c>
      <c r="FC4" s="450">
        <f>'B-Administrative Expenses'!$H$19</f>
        <v>0</v>
      </c>
      <c r="FD4" s="450">
        <f>'B-Administrative Expenses'!$C$23</f>
        <v>0</v>
      </c>
      <c r="FE4" s="450">
        <f>'B-Administrative Expenses'!$C$24</f>
        <v>0</v>
      </c>
      <c r="FF4" s="450">
        <f>'B-Administrative Expenses'!$C$25</f>
        <v>0</v>
      </c>
      <c r="FG4" s="450">
        <f>'B-Administrative Expenses'!$C$26</f>
        <v>0</v>
      </c>
      <c r="FH4" s="450">
        <f>'B-Administrative Expenses'!$C$27</f>
        <v>0</v>
      </c>
      <c r="FI4" s="450">
        <f>'B-Administrative Expenses'!$C$28</f>
        <v>0</v>
      </c>
      <c r="FJ4" s="450">
        <f>'B-Administrative Expenses'!$C$29</f>
        <v>0</v>
      </c>
      <c r="FK4" s="450">
        <f>'B-Administrative Expenses'!$C$30</f>
        <v>0</v>
      </c>
      <c r="FL4" s="450">
        <f>'B-Administrative Expenses'!$C$31</f>
        <v>0</v>
      </c>
      <c r="FM4" s="450">
        <f>'B-Administrative Expenses'!$C$32</f>
        <v>0</v>
      </c>
      <c r="FN4" s="450">
        <f>'B-Administrative Expenses'!$C$33</f>
        <v>0</v>
      </c>
      <c r="FO4" s="450">
        <f>'B-Administrative Expenses'!$C$34</f>
        <v>0</v>
      </c>
      <c r="FP4" s="450">
        <f>'B-Administrative Expenses'!$C$35</f>
        <v>0</v>
      </c>
      <c r="FQ4" s="450">
        <f>'B-Administrative Expenses'!$C$36</f>
        <v>0</v>
      </c>
      <c r="FR4" s="450">
        <f>'B-Administrative Expenses'!$C$37</f>
        <v>0</v>
      </c>
      <c r="FS4" s="450">
        <f>'B-Administrative Expenses'!$C$38</f>
        <v>0</v>
      </c>
      <c r="FT4" s="450">
        <f>'B-Administrative Expenses'!$C$40</f>
        <v>0</v>
      </c>
      <c r="FU4" s="450">
        <f>'B-Administrative Expenses'!$C$41</f>
        <v>0</v>
      </c>
      <c r="FV4" s="450">
        <f>'B-Administrative Expenses'!$C$42</f>
        <v>0</v>
      </c>
      <c r="FW4" s="469">
        <f>'B-Administrative Expenses'!$C$45</f>
        <v>0</v>
      </c>
      <c r="FX4" s="451">
        <f>'B1-Other Indirect Staffing'!$B$7</f>
        <v>0</v>
      </c>
      <c r="FY4" s="451">
        <f>'B1-Other Indirect Staffing'!$C$7</f>
        <v>0</v>
      </c>
      <c r="FZ4" s="451">
        <f>'B1-Other Indirect Staffing'!$D$7</f>
        <v>0</v>
      </c>
      <c r="GA4" s="451">
        <f>'B1-Other Indirect Staffing'!$E$7</f>
        <v>0</v>
      </c>
      <c r="GB4" s="451">
        <f>'B1-Other Indirect Staffing'!$F$7</f>
        <v>0</v>
      </c>
      <c r="GC4" s="451">
        <f>'B1-Other Indirect Staffing'!$G$7</f>
        <v>0</v>
      </c>
      <c r="GD4" s="451">
        <f>'B1-Other Indirect Staffing'!$H$7</f>
        <v>0</v>
      </c>
      <c r="GE4" s="451">
        <f>'B1-Other Indirect Staffing'!$B$8</f>
        <v>0</v>
      </c>
      <c r="GF4" s="451">
        <f>'B1-Other Indirect Staffing'!$C$8</f>
        <v>0</v>
      </c>
      <c r="GG4" s="451">
        <f>'B1-Other Indirect Staffing'!$D$8</f>
        <v>0</v>
      </c>
      <c r="GH4" s="451">
        <f>'B1-Other Indirect Staffing'!$E$8</f>
        <v>0</v>
      </c>
      <c r="GI4" s="451">
        <f>'B1-Other Indirect Staffing'!$F$8</f>
        <v>0</v>
      </c>
      <c r="GJ4" s="451">
        <f>'B1-Other Indirect Staffing'!$G$8</f>
        <v>0</v>
      </c>
      <c r="GK4" s="451">
        <f>'B1-Other Indirect Staffing'!$H$8</f>
        <v>0</v>
      </c>
      <c r="GL4" s="451">
        <f>'B1-Other Indirect Staffing'!$B$9</f>
        <v>0</v>
      </c>
      <c r="GM4" s="451">
        <f>'B1-Other Indirect Staffing'!$C$9</f>
        <v>0</v>
      </c>
      <c r="GN4" s="451">
        <f>'B1-Other Indirect Staffing'!$D$9</f>
        <v>0</v>
      </c>
      <c r="GO4" s="451">
        <f>'B1-Other Indirect Staffing'!$E$9</f>
        <v>0</v>
      </c>
      <c r="GP4" s="451">
        <f>'B1-Other Indirect Staffing'!$F$9</f>
        <v>0</v>
      </c>
      <c r="GQ4" s="451">
        <f>'B1-Other Indirect Staffing'!$G$9</f>
        <v>0</v>
      </c>
      <c r="GR4" s="451">
        <f>'B1-Other Indirect Staffing'!$H$9</f>
        <v>0</v>
      </c>
      <c r="GS4" s="451">
        <f>'B1-Other Indirect Staffing'!$B$10</f>
        <v>0</v>
      </c>
      <c r="GT4" s="451">
        <f>'B1-Other Indirect Staffing'!$C$10</f>
        <v>0</v>
      </c>
      <c r="GU4" s="451">
        <f>'B1-Other Indirect Staffing'!$D$10</f>
        <v>0</v>
      </c>
      <c r="GV4" s="451">
        <f>'B1-Other Indirect Staffing'!$E$10</f>
        <v>0</v>
      </c>
      <c r="GW4" s="451">
        <f>'B1-Other Indirect Staffing'!$F$10</f>
        <v>0</v>
      </c>
      <c r="GX4" s="451">
        <f>'B1-Other Indirect Staffing'!$G$10</f>
        <v>0</v>
      </c>
      <c r="GY4" s="451">
        <f>'B1-Other Indirect Staffing'!$H$10</f>
        <v>0</v>
      </c>
      <c r="GZ4" s="451">
        <f>'B1-Other Indirect Staffing'!$B$11</f>
        <v>0</v>
      </c>
      <c r="HA4" s="451">
        <f>'B1-Other Indirect Staffing'!$C$11</f>
        <v>0</v>
      </c>
      <c r="HB4" s="451">
        <f>'B1-Other Indirect Staffing'!$D$11</f>
        <v>0</v>
      </c>
      <c r="HC4" s="451">
        <f>'B1-Other Indirect Staffing'!$E$11</f>
        <v>0</v>
      </c>
      <c r="HD4" s="451">
        <f>'B1-Other Indirect Staffing'!$F$11</f>
        <v>0</v>
      </c>
      <c r="HE4" s="451">
        <f>'B1-Other Indirect Staffing'!$G$11</f>
        <v>0</v>
      </c>
      <c r="HF4" s="451">
        <f>'B1-Other Indirect Staffing'!$H$11</f>
        <v>0</v>
      </c>
      <c r="HG4" s="451">
        <f>'B1-Other Indirect Staffing'!$B$12</f>
        <v>0</v>
      </c>
      <c r="HH4" s="451">
        <f>'B1-Other Indirect Staffing'!$C$12</f>
        <v>0</v>
      </c>
      <c r="HI4" s="451">
        <f>'B1-Other Indirect Staffing'!$D$12</f>
        <v>0</v>
      </c>
      <c r="HJ4" s="451">
        <f>'B1-Other Indirect Staffing'!$E$12</f>
        <v>0</v>
      </c>
      <c r="HK4" s="451">
        <f>'B1-Other Indirect Staffing'!$F$12</f>
        <v>0</v>
      </c>
      <c r="HL4" s="451">
        <f>'B1-Other Indirect Staffing'!$G$12</f>
        <v>0</v>
      </c>
      <c r="HM4" s="451">
        <f>'B1-Other Indirect Staffing'!$H$12</f>
        <v>0</v>
      </c>
      <c r="HN4" s="451">
        <f>'B1-Other Indirect Staffing'!$B$13</f>
        <v>0</v>
      </c>
      <c r="HO4" s="451">
        <f>'B1-Other Indirect Staffing'!$C$13</f>
        <v>0</v>
      </c>
      <c r="HP4" s="451">
        <f>'B1-Other Indirect Staffing'!$D$13</f>
        <v>0</v>
      </c>
      <c r="HQ4" s="451">
        <f>'B1-Other Indirect Staffing'!$E$13</f>
        <v>0</v>
      </c>
      <c r="HR4" s="451">
        <f>'B1-Other Indirect Staffing'!$F$13</f>
        <v>0</v>
      </c>
      <c r="HS4" s="451">
        <f>'B1-Other Indirect Staffing'!$G$13</f>
        <v>0</v>
      </c>
      <c r="HT4" s="451">
        <f>'B1-Other Indirect Staffing'!$H$13</f>
        <v>0</v>
      </c>
      <c r="HU4" s="451">
        <f>'B1-Other Indirect Staffing'!$B$14</f>
        <v>0</v>
      </c>
      <c r="HV4" s="451">
        <f>'B1-Other Indirect Staffing'!$C$14</f>
        <v>0</v>
      </c>
      <c r="HW4" s="451">
        <f>'B1-Other Indirect Staffing'!$D$14</f>
        <v>0</v>
      </c>
      <c r="HX4" s="451">
        <f>'B1-Other Indirect Staffing'!$E$14</f>
        <v>0</v>
      </c>
      <c r="HY4" s="451">
        <f>'B1-Other Indirect Staffing'!$F$14</f>
        <v>0</v>
      </c>
      <c r="HZ4" s="451">
        <f>'B1-Other Indirect Staffing'!$G$14</f>
        <v>0</v>
      </c>
      <c r="IA4" s="451">
        <f>'B1-Other Indirect Staffing'!$H$14</f>
        <v>0</v>
      </c>
      <c r="IB4" s="451">
        <f>'B1-Other Indirect Staffing'!$B$15</f>
        <v>0</v>
      </c>
      <c r="IC4" s="451">
        <f>'B1-Other Indirect Staffing'!$C$15</f>
        <v>0</v>
      </c>
      <c r="ID4" s="451">
        <f>'B1-Other Indirect Staffing'!$D$15</f>
        <v>0</v>
      </c>
      <c r="IE4" s="451">
        <f>'B1-Other Indirect Staffing'!$E$15</f>
        <v>0</v>
      </c>
      <c r="IF4" s="451">
        <f>'B1-Other Indirect Staffing'!$F$15</f>
        <v>0</v>
      </c>
      <c r="IG4" s="451">
        <f>'B1-Other Indirect Staffing'!$G$15</f>
        <v>0</v>
      </c>
      <c r="IH4" s="451">
        <f>'B1-Other Indirect Staffing'!$H$15</f>
        <v>0</v>
      </c>
      <c r="II4" s="451">
        <f>'B1-Other Indirect Staffing'!$B$16</f>
        <v>0</v>
      </c>
      <c r="IJ4" s="451">
        <f>'B1-Other Indirect Staffing'!$C$16</f>
        <v>0</v>
      </c>
      <c r="IK4" s="451">
        <f>'B1-Other Indirect Staffing'!$D$16</f>
        <v>0</v>
      </c>
      <c r="IL4" s="451">
        <f>'B1-Other Indirect Staffing'!$E$16</f>
        <v>0</v>
      </c>
      <c r="IM4" s="451">
        <f>'B1-Other Indirect Staffing'!$F$16</f>
        <v>0</v>
      </c>
      <c r="IN4" s="451">
        <f>'B1-Other Indirect Staffing'!$G$16</f>
        <v>0</v>
      </c>
      <c r="IO4" s="451">
        <f>'B1-Other Indirect Staffing'!$H$16</f>
        <v>0</v>
      </c>
      <c r="IP4" s="451">
        <f>'B1-Other Indirect Staffing'!$B$17</f>
        <v>0</v>
      </c>
      <c r="IQ4" s="451">
        <f>'B1-Other Indirect Staffing'!$C$17</f>
        <v>0</v>
      </c>
      <c r="IR4" s="451">
        <f>'B1-Other Indirect Staffing'!$D$17</f>
        <v>0</v>
      </c>
      <c r="IS4" s="451">
        <f>'B1-Other Indirect Staffing'!$E$17</f>
        <v>0</v>
      </c>
      <c r="IT4" s="451">
        <f>'B1-Other Indirect Staffing'!$F$17</f>
        <v>0</v>
      </c>
      <c r="IU4" s="451">
        <f>'B1-Other Indirect Staffing'!$G$17</f>
        <v>0</v>
      </c>
      <c r="IV4" s="451">
        <f>'B1-Other Indirect Staffing'!$H$17</f>
        <v>0</v>
      </c>
      <c r="IW4" s="451">
        <f>'B1-Other Indirect Staffing'!$B$18</f>
        <v>0</v>
      </c>
      <c r="IX4" s="451">
        <f>'B1-Other Indirect Staffing'!$C$18</f>
        <v>0</v>
      </c>
      <c r="IY4" s="451">
        <f>'B1-Other Indirect Staffing'!$D$18</f>
        <v>0</v>
      </c>
      <c r="IZ4" s="451">
        <f>'B1-Other Indirect Staffing'!$E$18</f>
        <v>0</v>
      </c>
      <c r="JA4" s="451">
        <f>'B1-Other Indirect Staffing'!$F$18</f>
        <v>0</v>
      </c>
      <c r="JB4" s="451">
        <f>'B1-Other Indirect Staffing'!$G$18</f>
        <v>0</v>
      </c>
      <c r="JC4" s="451">
        <f>'B1-Other Indirect Staffing'!$H$18</f>
        <v>0</v>
      </c>
      <c r="JD4" s="451">
        <f>'B1-Other Indirect Staffing'!$B$19</f>
        <v>0</v>
      </c>
      <c r="JE4" s="451">
        <f>'B1-Other Indirect Staffing'!$C$19</f>
        <v>0</v>
      </c>
      <c r="JF4" s="451">
        <f>'B1-Other Indirect Staffing'!$D$19</f>
        <v>0</v>
      </c>
      <c r="JG4" s="451">
        <f>'B1-Other Indirect Staffing'!$E$19</f>
        <v>0</v>
      </c>
      <c r="JH4" s="451">
        <f>'B1-Other Indirect Staffing'!$F$19</f>
        <v>0</v>
      </c>
      <c r="JI4" s="451">
        <f>'B1-Other Indirect Staffing'!$G$19</f>
        <v>0</v>
      </c>
      <c r="JJ4" s="451">
        <f>'B1-Other Indirect Staffing'!$H$19</f>
        <v>0</v>
      </c>
      <c r="JK4" s="451">
        <f>'B1-Other Indirect Staffing'!$B$20</f>
        <v>0</v>
      </c>
      <c r="JL4" s="451">
        <f>'B1-Other Indirect Staffing'!$C$20</f>
        <v>0</v>
      </c>
      <c r="JM4" s="451">
        <f>'B1-Other Indirect Staffing'!$D$20</f>
        <v>0</v>
      </c>
      <c r="JN4" s="451">
        <f>'B1-Other Indirect Staffing'!$E$20</f>
        <v>0</v>
      </c>
      <c r="JO4" s="451">
        <f>'B1-Other Indirect Staffing'!$F$20</f>
        <v>0</v>
      </c>
      <c r="JP4" s="451">
        <f>'B1-Other Indirect Staffing'!$G$20</f>
        <v>0</v>
      </c>
      <c r="JQ4" s="451">
        <f>'B1-Other Indirect Staffing'!$H$20</f>
        <v>0</v>
      </c>
      <c r="JR4" s="451">
        <f>'B1-Other Indirect Staffing'!$B$21</f>
        <v>0</v>
      </c>
      <c r="JS4" s="451">
        <f>'B1-Other Indirect Staffing'!$C$21</f>
        <v>0</v>
      </c>
      <c r="JT4" s="451">
        <f>'B1-Other Indirect Staffing'!$D$21</f>
        <v>0</v>
      </c>
      <c r="JU4" s="451">
        <f>'B1-Other Indirect Staffing'!$E$21</f>
        <v>0</v>
      </c>
      <c r="JV4" s="451">
        <f>'B1-Other Indirect Staffing'!$F$21</f>
        <v>0</v>
      </c>
      <c r="JW4" s="451">
        <f>'B1-Other Indirect Staffing'!$G$21</f>
        <v>0</v>
      </c>
      <c r="JX4" s="451">
        <f>'B1-Other Indirect Staffing'!$H$21</f>
        <v>0</v>
      </c>
      <c r="JY4" s="451">
        <f>'B1-Other Indirect Staffing'!$B$22</f>
        <v>0</v>
      </c>
      <c r="JZ4" s="451">
        <f>'B1-Other Indirect Staffing'!$C$22</f>
        <v>0</v>
      </c>
      <c r="KA4" s="451">
        <f>'B1-Other Indirect Staffing'!$D$22</f>
        <v>0</v>
      </c>
      <c r="KB4" s="451">
        <f>'B1-Other Indirect Staffing'!$E$22</f>
        <v>0</v>
      </c>
      <c r="KC4" s="451">
        <f>'B1-Other Indirect Staffing'!$F$22</f>
        <v>0</v>
      </c>
      <c r="KD4" s="451">
        <f>'B1-Other Indirect Staffing'!$G$22</f>
        <v>0</v>
      </c>
      <c r="KE4" s="451">
        <f>'B1-Other Indirect Staffing'!$H$22</f>
        <v>0</v>
      </c>
      <c r="KF4" s="451">
        <f>'B1-Other Indirect Staffing'!$B$23</f>
        <v>0</v>
      </c>
      <c r="KG4" s="451">
        <f>'B1-Other Indirect Staffing'!$C$23</f>
        <v>0</v>
      </c>
      <c r="KH4" s="451">
        <f>'B1-Other Indirect Staffing'!$D$23</f>
        <v>0</v>
      </c>
      <c r="KI4" s="451">
        <f>'B1-Other Indirect Staffing'!$E$23</f>
        <v>0</v>
      </c>
      <c r="KJ4" s="451">
        <f>'B1-Other Indirect Staffing'!$F$23</f>
        <v>0</v>
      </c>
      <c r="KK4" s="451">
        <f>'B1-Other Indirect Staffing'!$G$23</f>
        <v>0</v>
      </c>
      <c r="KL4" s="451">
        <f>'B1-Other Indirect Staffing'!$H$23</f>
        <v>0</v>
      </c>
      <c r="KM4" s="451">
        <f>'B1-Other Indirect Staffing'!$B$24</f>
        <v>0</v>
      </c>
      <c r="KN4" s="451">
        <f>'B1-Other Indirect Staffing'!$C$24</f>
        <v>0</v>
      </c>
      <c r="KO4" s="451">
        <f>'B1-Other Indirect Staffing'!$D$24</f>
        <v>0</v>
      </c>
      <c r="KP4" s="451">
        <f>'B1-Other Indirect Staffing'!$E$24</f>
        <v>0</v>
      </c>
      <c r="KQ4" s="451">
        <f>'B1-Other Indirect Staffing'!$F$24</f>
        <v>0</v>
      </c>
      <c r="KR4" s="451">
        <f>'B1-Other Indirect Staffing'!$G$24</f>
        <v>0</v>
      </c>
      <c r="KS4" s="451">
        <f>'B1-Other Indirect Staffing'!$H$24</f>
        <v>0</v>
      </c>
      <c r="KT4" s="451">
        <f>'B1-Other Indirect Staffing'!$B$25</f>
        <v>0</v>
      </c>
      <c r="KU4" s="451">
        <f>'B1-Other Indirect Staffing'!$C$25</f>
        <v>0</v>
      </c>
      <c r="KV4" s="451">
        <f>'B1-Other Indirect Staffing'!$D$25</f>
        <v>0</v>
      </c>
      <c r="KW4" s="451">
        <f>'B1-Other Indirect Staffing'!$E$25</f>
        <v>0</v>
      </c>
      <c r="KX4" s="451">
        <f>'B1-Other Indirect Staffing'!$F$25</f>
        <v>0</v>
      </c>
      <c r="KY4" s="451">
        <f>'B1-Other Indirect Staffing'!$G$25</f>
        <v>0</v>
      </c>
      <c r="KZ4" s="451">
        <f>'B1-Other Indirect Staffing'!$H$25</f>
        <v>0</v>
      </c>
      <c r="LA4" s="451">
        <f>'B1-Other Indirect Staffing'!$B$26</f>
        <v>0</v>
      </c>
      <c r="LB4" s="451">
        <f>'B1-Other Indirect Staffing'!$C$26</f>
        <v>0</v>
      </c>
      <c r="LC4" s="451">
        <f>'B1-Other Indirect Staffing'!$D$26</f>
        <v>0</v>
      </c>
      <c r="LD4" s="451">
        <f>'B1-Other Indirect Staffing'!$E$26</f>
        <v>0</v>
      </c>
      <c r="LE4" s="451">
        <f>'B1-Other Indirect Staffing'!$F$26</f>
        <v>0</v>
      </c>
      <c r="LF4" s="451">
        <f>'B1-Other Indirect Staffing'!$G$26</f>
        <v>0</v>
      </c>
      <c r="LG4" s="451">
        <f>'B1-Other Indirect Staffing'!$H$26</f>
        <v>0</v>
      </c>
      <c r="LH4" s="451">
        <f>'B1-Other Indirect Staffing'!$B$27</f>
        <v>0</v>
      </c>
      <c r="LI4" s="451">
        <f>'B1-Other Indirect Staffing'!$C$27</f>
        <v>0</v>
      </c>
      <c r="LJ4" s="451">
        <f>'B1-Other Indirect Staffing'!$D$27</f>
        <v>0</v>
      </c>
      <c r="LK4" s="451">
        <f>'B1-Other Indirect Staffing'!$E$27</f>
        <v>0</v>
      </c>
      <c r="LL4" s="451">
        <f>'B1-Other Indirect Staffing'!$F$27</f>
        <v>0</v>
      </c>
      <c r="LM4" s="451">
        <f>'B1-Other Indirect Staffing'!$G$27</f>
        <v>0</v>
      </c>
      <c r="LN4" s="451">
        <f>'B1-Other Indirect Staffing'!$H$27</f>
        <v>0</v>
      </c>
      <c r="LO4" s="451">
        <f>'B1-Other Indirect Staffing'!$B$28</f>
        <v>0</v>
      </c>
      <c r="LP4" s="451">
        <f>'B1-Other Indirect Staffing'!$C$28</f>
        <v>0</v>
      </c>
      <c r="LQ4" s="451">
        <f>'B1-Other Indirect Staffing'!$D$28</f>
        <v>0</v>
      </c>
      <c r="LR4" s="451">
        <f>'B1-Other Indirect Staffing'!$E$28</f>
        <v>0</v>
      </c>
      <c r="LS4" s="451">
        <f>'B1-Other Indirect Staffing'!$F$28</f>
        <v>0</v>
      </c>
      <c r="LT4" s="451">
        <f>'B1-Other Indirect Staffing'!$G$28</f>
        <v>0</v>
      </c>
      <c r="LU4" s="451">
        <f>'B1-Other Indirect Staffing'!$H$28</f>
        <v>0</v>
      </c>
      <c r="LV4" s="451">
        <f>'B1-Other Indirect Staffing'!$B$29</f>
        <v>0</v>
      </c>
      <c r="LW4" s="451">
        <f>'B1-Other Indirect Staffing'!$C$29</f>
        <v>0</v>
      </c>
      <c r="LX4" s="451">
        <f>'B1-Other Indirect Staffing'!$D$29</f>
        <v>0</v>
      </c>
      <c r="LY4" s="451">
        <f>'B1-Other Indirect Staffing'!$E$29</f>
        <v>0</v>
      </c>
      <c r="LZ4" s="451">
        <f>'B1-Other Indirect Staffing'!$F$29</f>
        <v>0</v>
      </c>
      <c r="MA4" s="451">
        <f>'B1-Other Indirect Staffing'!$G$29</f>
        <v>0</v>
      </c>
      <c r="MB4" s="451">
        <f>'B1-Other Indirect Staffing'!$H$29</f>
        <v>0</v>
      </c>
      <c r="MC4" s="451">
        <f>'B1-Other Indirect Staffing'!$B$30</f>
        <v>0</v>
      </c>
      <c r="MD4" s="451">
        <f>'B1-Other Indirect Staffing'!$C$30</f>
        <v>0</v>
      </c>
      <c r="ME4" s="451">
        <f>'B1-Other Indirect Staffing'!$D$30</f>
        <v>0</v>
      </c>
      <c r="MF4" s="451">
        <f>'B1-Other Indirect Staffing'!$E$30</f>
        <v>0</v>
      </c>
      <c r="MG4" s="451">
        <f>'B1-Other Indirect Staffing'!$F$30</f>
        <v>0</v>
      </c>
      <c r="MH4" s="451">
        <f>'B1-Other Indirect Staffing'!$G$30</f>
        <v>0</v>
      </c>
      <c r="MI4" s="451">
        <f>'B1-Other Indirect Staffing'!$H$30</f>
        <v>0</v>
      </c>
      <c r="MJ4" s="451">
        <f>'B1-Other Indirect Staffing'!$B$31</f>
        <v>0</v>
      </c>
      <c r="MK4" s="451">
        <f>'B1-Other Indirect Staffing'!$C$31</f>
        <v>0</v>
      </c>
      <c r="ML4" s="451">
        <f>'B1-Other Indirect Staffing'!$D$31</f>
        <v>0</v>
      </c>
      <c r="MM4" s="451">
        <f>'B1-Other Indirect Staffing'!$E$31</f>
        <v>0</v>
      </c>
      <c r="MN4" s="451">
        <f>'B1-Other Indirect Staffing'!$F$31</f>
        <v>0</v>
      </c>
      <c r="MO4" s="451">
        <f>'B1-Other Indirect Staffing'!$G$31</f>
        <v>0</v>
      </c>
      <c r="MP4" s="451">
        <f>'B1-Other Indirect Staffing'!$H$31</f>
        <v>0</v>
      </c>
      <c r="MQ4" s="451">
        <f>'B1-Other Indirect Staffing'!$B$32</f>
        <v>0</v>
      </c>
      <c r="MR4" s="451">
        <f>'B1-Other Indirect Staffing'!$C$32</f>
        <v>0</v>
      </c>
      <c r="MS4" s="451">
        <f>'B1-Other Indirect Staffing'!$D$32</f>
        <v>0</v>
      </c>
      <c r="MT4" s="451">
        <f>'B1-Other Indirect Staffing'!$E$32</f>
        <v>0</v>
      </c>
      <c r="MU4" s="451">
        <f>'B1-Other Indirect Staffing'!$F$32</f>
        <v>0</v>
      </c>
      <c r="MV4" s="451">
        <f>'B1-Other Indirect Staffing'!$G$32</f>
        <v>0</v>
      </c>
      <c r="MW4" s="451">
        <f>'B1-Other Indirect Staffing'!$H$32</f>
        <v>0</v>
      </c>
      <c r="MX4" s="486">
        <f>'B1-Other Indirect Staffing'!$D$33</f>
        <v>0</v>
      </c>
      <c r="MY4" s="451">
        <f>'B1-Other Indirect Staffing'!$E$33</f>
        <v>0</v>
      </c>
      <c r="MZ4" s="451">
        <f>'B1-Other Indirect Staffing'!$F$33</f>
        <v>0</v>
      </c>
      <c r="NA4" s="451">
        <f>'B1-Other Indirect Staffing'!$G$33</f>
        <v>0</v>
      </c>
      <c r="NB4" s="451">
        <f>'B1-Other Indirect Staffing'!$H$33</f>
        <v>0</v>
      </c>
      <c r="NC4" s="452">
        <f>'B2-Occupancy Expenses'!$C$7</f>
        <v>0</v>
      </c>
      <c r="ND4" s="452">
        <f>'B2-Occupancy Expenses'!$C$8</f>
        <v>0</v>
      </c>
      <c r="NE4" s="452">
        <f>'B2-Occupancy Expenses'!$C$9</f>
        <v>0</v>
      </c>
      <c r="NF4" s="452">
        <f>'B2-Occupancy Expenses'!$C$10</f>
        <v>0</v>
      </c>
      <c r="NG4" s="452">
        <f>'B2-Occupancy Expenses'!$C$11</f>
        <v>0</v>
      </c>
      <c r="NH4" s="452">
        <f>'B2-Occupancy Expenses'!$C$12</f>
        <v>0</v>
      </c>
      <c r="NI4" s="452">
        <f>'B2-Occupancy Expenses'!$C$13</f>
        <v>0</v>
      </c>
      <c r="NJ4" s="452">
        <f>'B2-Occupancy Expenses'!$C$14</f>
        <v>0</v>
      </c>
      <c r="NK4" s="452">
        <f>'B2-Occupancy Expenses'!$C$15</f>
        <v>0</v>
      </c>
      <c r="NL4" s="470">
        <f>'B3-Other Admin Expenses'!$C$7</f>
        <v>0</v>
      </c>
      <c r="NM4" s="453">
        <f>'B3-Other Admin Expenses'!$B$7</f>
        <v>0</v>
      </c>
      <c r="NN4" s="470">
        <f>'B3-Other Admin Expenses'!$C$8</f>
        <v>0</v>
      </c>
      <c r="NO4" s="453">
        <f>'B3-Other Admin Expenses'!$B$8</f>
        <v>0</v>
      </c>
      <c r="NP4" s="470">
        <f>'B3-Other Admin Expenses'!$C$9</f>
        <v>0</v>
      </c>
      <c r="NQ4" s="453">
        <f>'B3-Other Admin Expenses'!$B$9</f>
        <v>0</v>
      </c>
      <c r="NR4" s="470">
        <f>'B3-Other Admin Expenses'!$C$10</f>
        <v>0</v>
      </c>
      <c r="NS4" s="453">
        <f>'B3-Other Admin Expenses'!$B$10</f>
        <v>0</v>
      </c>
      <c r="NT4" s="470">
        <f>'B3-Other Admin Expenses'!$C$11</f>
        <v>0</v>
      </c>
      <c r="NU4" s="453">
        <f>'B3-Other Admin Expenses'!$B$11</f>
        <v>0</v>
      </c>
      <c r="NV4" s="470">
        <f>'B3-Other Admin Expenses'!$C$12</f>
        <v>0</v>
      </c>
      <c r="NW4" s="453">
        <f>'B3-Other Admin Expenses'!$B$12</f>
        <v>0</v>
      </c>
      <c r="NX4" s="470">
        <f>'B3-Other Admin Expenses'!$C$13</f>
        <v>0</v>
      </c>
      <c r="NY4" s="453">
        <f>'B3-Other Admin Expenses'!$B$13</f>
        <v>0</v>
      </c>
      <c r="NZ4" s="470">
        <f>'B3-Other Admin Expenses'!$C$14</f>
        <v>0</v>
      </c>
      <c r="OA4" s="453">
        <f>'B3-Other Admin Expenses'!$B$14</f>
        <v>0</v>
      </c>
      <c r="OB4" s="470">
        <f>'B3-Other Admin Expenses'!$C$15</f>
        <v>0</v>
      </c>
      <c r="OC4" s="453">
        <f>'B3-Other Admin Expenses'!$B$15</f>
        <v>0</v>
      </c>
      <c r="OD4" s="470">
        <f>'B3-Other Admin Expenses'!$C$16</f>
        <v>0</v>
      </c>
      <c r="OE4" s="453">
        <f>'B3-Other Admin Expenses'!$B$16</f>
        <v>0</v>
      </c>
      <c r="OF4" s="470">
        <f>'B3-Other Admin Expenses'!$C$17</f>
        <v>0</v>
      </c>
      <c r="OG4" s="453">
        <f>'B3-Other Admin Expenses'!$B$17</f>
        <v>0</v>
      </c>
      <c r="OH4" s="470">
        <f>'B3-Other Admin Expenses'!$C$18</f>
        <v>0</v>
      </c>
      <c r="OI4" s="453">
        <f>'B3-Other Admin Expenses'!$B$18</f>
        <v>0</v>
      </c>
      <c r="OJ4" s="470">
        <f>'B3-Other Admin Expenses'!$C$19</f>
        <v>0</v>
      </c>
      <c r="OK4" s="453">
        <f>'B3-Other Admin Expenses'!$B$19</f>
        <v>0</v>
      </c>
      <c r="OL4" s="470">
        <f>'B3-Other Admin Expenses'!$C$20</f>
        <v>0</v>
      </c>
      <c r="OM4" s="453">
        <f>'B3-Other Admin Expenses'!$B$20</f>
        <v>0</v>
      </c>
      <c r="ON4" s="470">
        <f>'B3-Other Admin Expenses'!$C$21</f>
        <v>0</v>
      </c>
      <c r="OO4" s="453">
        <f>'B3-Other Admin Expenses'!$B$21</f>
        <v>0</v>
      </c>
      <c r="OP4" s="470">
        <f>'B3-Other Admin Expenses'!$C$22</f>
        <v>0</v>
      </c>
      <c r="OQ4" s="453">
        <f>'B3-Other Admin Expenses'!$B$22</f>
        <v>0</v>
      </c>
      <c r="OR4" s="470">
        <f>'B3-Other Admin Expenses'!$C$23</f>
        <v>0</v>
      </c>
      <c r="OS4" s="453">
        <f>'B3-Other Admin Expenses'!$B$23</f>
        <v>0</v>
      </c>
      <c r="OT4" s="470">
        <f>'B3-Other Admin Expenses'!$C$24</f>
        <v>0</v>
      </c>
      <c r="OU4" s="453">
        <f>'B3-Other Admin Expenses'!$B$24</f>
        <v>0</v>
      </c>
      <c r="OV4" s="470">
        <f>'B3-Other Admin Expenses'!$C$25</f>
        <v>0</v>
      </c>
      <c r="OW4" s="453">
        <f>'B3-Other Admin Expenses'!$B$25</f>
        <v>0</v>
      </c>
      <c r="OX4" s="470">
        <f>'B3-Other Admin Expenses'!$C$26</f>
        <v>0</v>
      </c>
      <c r="OY4" s="453">
        <f>'B3-Other Admin Expenses'!$B$26</f>
        <v>0</v>
      </c>
      <c r="OZ4" s="470">
        <f>'B3-Other Admin Expenses'!$C$27</f>
        <v>0</v>
      </c>
      <c r="PA4" s="453">
        <f>'B3-Other Admin Expenses'!$B$27</f>
        <v>0</v>
      </c>
      <c r="PB4" s="470">
        <f>'B3-Other Admin Expenses'!$C$28</f>
        <v>0</v>
      </c>
      <c r="PC4" s="453">
        <f>'B3-Other Admin Expenses'!$B$28</f>
        <v>0</v>
      </c>
      <c r="PD4" s="470">
        <f>'B3-Other Admin Expenses'!$C$29</f>
        <v>0</v>
      </c>
      <c r="PE4" s="453">
        <f>'B3-Other Admin Expenses'!$B$29</f>
        <v>0</v>
      </c>
      <c r="PF4" s="470">
        <f>'B3-Other Admin Expenses'!$C$30</f>
        <v>0</v>
      </c>
      <c r="PG4" s="453">
        <f>'B3-Other Admin Expenses'!$B$30</f>
        <v>0</v>
      </c>
      <c r="PH4" s="470">
        <f>'B3-Other Admin Expenses'!$C$31</f>
        <v>0</v>
      </c>
      <c r="PI4" s="453">
        <f>'B3-Other Admin Expenses'!$B$31</f>
        <v>0</v>
      </c>
      <c r="PJ4" s="470">
        <f>'B3-Other Admin Expenses'!$C$32</f>
        <v>0</v>
      </c>
      <c r="PK4" s="453">
        <f>'B3-Other Admin Expenses'!$B$32</f>
        <v>0</v>
      </c>
      <c r="PL4" s="470">
        <f>'B3-Other Admin Expenses'!$C$33</f>
        <v>0</v>
      </c>
      <c r="PM4" s="471">
        <f>'B4-Non-Reimbursable Expense'!$C$7</f>
        <v>0</v>
      </c>
      <c r="PN4" s="472">
        <f>'B4-Non-Reimbursable Expense'!$B$7</f>
        <v>0</v>
      </c>
      <c r="PO4" s="471">
        <f>'B4-Non-Reimbursable Expense'!$C$8</f>
        <v>0</v>
      </c>
      <c r="PP4" s="472">
        <f>'B4-Non-Reimbursable Expense'!$B$8</f>
        <v>0</v>
      </c>
      <c r="PQ4" s="471">
        <f>'B4-Non-Reimbursable Expense'!$C$9</f>
        <v>0</v>
      </c>
      <c r="PR4" s="472">
        <f>'B4-Non-Reimbursable Expense'!$B$9</f>
        <v>0</v>
      </c>
      <c r="PS4" s="471">
        <f>'B4-Non-Reimbursable Expense'!$C$10</f>
        <v>0</v>
      </c>
      <c r="PT4" s="472">
        <f>'B4-Non-Reimbursable Expense'!$B$10</f>
        <v>0</v>
      </c>
      <c r="PU4" s="471">
        <f>'B4-Non-Reimbursable Expense'!$C$11</f>
        <v>0</v>
      </c>
      <c r="PV4" s="472">
        <f>'B4-Non-Reimbursable Expense'!$B$11</f>
        <v>0</v>
      </c>
      <c r="PW4" s="471">
        <f>'B4-Non-Reimbursable Expense'!$C$12</f>
        <v>0</v>
      </c>
      <c r="PX4" s="472">
        <f>'B4-Non-Reimbursable Expense'!$B$12</f>
        <v>0</v>
      </c>
      <c r="PY4" s="471">
        <f>'B4-Non-Reimbursable Expense'!$C$13</f>
        <v>0</v>
      </c>
      <c r="PZ4" s="472">
        <f>'B4-Non-Reimbursable Expense'!$B$13</f>
        <v>0</v>
      </c>
      <c r="QA4" s="471">
        <f>'B4-Non-Reimbursable Expense'!$C$14</f>
        <v>0</v>
      </c>
      <c r="QB4" s="472">
        <f>'B4-Non-Reimbursable Expense'!$B$14</f>
        <v>0</v>
      </c>
      <c r="QC4" s="471">
        <f>'B4-Non-Reimbursable Expense'!$C$15</f>
        <v>0</v>
      </c>
      <c r="QD4" s="472">
        <f>'B4-Non-Reimbursable Expense'!$B$15</f>
        <v>0</v>
      </c>
      <c r="QE4" s="471">
        <f>'B4-Non-Reimbursable Expense'!$C$16</f>
        <v>0</v>
      </c>
      <c r="QF4" s="472">
        <f>'B4-Non-Reimbursable Expense'!$B$16</f>
        <v>0</v>
      </c>
      <c r="QG4" s="471">
        <f>'B4-Non-Reimbursable Expense'!$C$17</f>
        <v>0</v>
      </c>
      <c r="QH4" s="472">
        <f>'B4-Non-Reimbursable Expense'!$B$17</f>
        <v>0</v>
      </c>
      <c r="QI4" s="471">
        <f>'B4-Non-Reimbursable Expense'!$C$18</f>
        <v>0</v>
      </c>
      <c r="QJ4" s="472">
        <f>'B4-Non-Reimbursable Expense'!$B$18</f>
        <v>0</v>
      </c>
      <c r="QK4" s="471">
        <f>'B4-Non-Reimbursable Expense'!$C$19</f>
        <v>0</v>
      </c>
      <c r="QL4" s="472">
        <f>'B4-Non-Reimbursable Expense'!$B$19</f>
        <v>0</v>
      </c>
      <c r="QM4" s="471">
        <f>'B4-Non-Reimbursable Expense'!$C$20</f>
        <v>0</v>
      </c>
      <c r="QN4" s="472">
        <f>'B4-Non-Reimbursable Expense'!$B$20</f>
        <v>0</v>
      </c>
      <c r="QO4" s="471">
        <f>'B4-Non-Reimbursable Expense'!$C$21</f>
        <v>0</v>
      </c>
      <c r="QP4" s="472">
        <f>'B4-Non-Reimbursable Expense'!$B$21</f>
        <v>0</v>
      </c>
      <c r="QQ4" s="471">
        <f>'B4-Non-Reimbursable Expense'!$C$22</f>
        <v>0</v>
      </c>
      <c r="QR4" s="472">
        <f>'B4-Non-Reimbursable Expense'!$B$22</f>
        <v>0</v>
      </c>
      <c r="QS4" s="471">
        <f>'B4-Non-Reimbursable Expense'!$C$23</f>
        <v>0</v>
      </c>
      <c r="QT4" s="472">
        <f>'B4-Non-Reimbursable Expense'!$B$23</f>
        <v>0</v>
      </c>
      <c r="QU4" s="471">
        <f>'B4-Non-Reimbursable Expense'!$C$24</f>
        <v>0</v>
      </c>
      <c r="QV4" s="472">
        <f>'B4-Non-Reimbursable Expense'!$B$24</f>
        <v>0</v>
      </c>
      <c r="QW4" s="471">
        <f>'B4-Non-Reimbursable Expense'!$C$25</f>
        <v>0</v>
      </c>
      <c r="QX4" s="472">
        <f>'B4-Non-Reimbursable Expense'!$B$25</f>
        <v>0</v>
      </c>
      <c r="QY4" s="471">
        <f>'B4-Non-Reimbursable Expense'!$C$26</f>
        <v>0</v>
      </c>
      <c r="QZ4" s="472">
        <f>'B4-Non-Reimbursable Expense'!$B$26</f>
        <v>0</v>
      </c>
      <c r="RA4" s="471">
        <f>'B4-Non-Reimbursable Expense'!$C$27</f>
        <v>0</v>
      </c>
      <c r="RB4" s="472">
        <f>'B4-Non-Reimbursable Expense'!$B$27</f>
        <v>0</v>
      </c>
      <c r="RC4" s="471">
        <f>'B4-Non-Reimbursable Expense'!$C$28</f>
        <v>0</v>
      </c>
      <c r="RD4" s="472">
        <f>'B4-Non-Reimbursable Expense'!$B$28</f>
        <v>0</v>
      </c>
      <c r="RE4" s="471">
        <f>'B4-Non-Reimbursable Expense'!$C$29</f>
        <v>0</v>
      </c>
      <c r="RF4" s="472">
        <f>'B4-Non-Reimbursable Expense'!$B$29</f>
        <v>0</v>
      </c>
      <c r="RG4" s="471">
        <f>'B4-Non-Reimbursable Expense'!$C$30</f>
        <v>0</v>
      </c>
      <c r="RH4" s="472">
        <f>'B4-Non-Reimbursable Expense'!$B$30</f>
        <v>0</v>
      </c>
      <c r="RI4" s="471">
        <f>'B4-Non-Reimbursable Expense'!$C$31</f>
        <v>0</v>
      </c>
      <c r="RJ4" s="472">
        <f>'B4-Non-Reimbursable Expense'!$B$31</f>
        <v>0</v>
      </c>
      <c r="RK4" s="471">
        <f>'B4-Non-Reimbursable Expense'!$C$32</f>
        <v>0</v>
      </c>
      <c r="RL4" s="472">
        <f>'B4-Non-Reimbursable Expense'!$B$32</f>
        <v>0</v>
      </c>
      <c r="RM4" s="471">
        <f>'B4-Non-Reimbursable Expense'!$C$33</f>
        <v>0</v>
      </c>
      <c r="RN4" s="473">
        <f>'C-Direct Care Expenses'!$C$7</f>
        <v>0</v>
      </c>
      <c r="RO4" s="474">
        <f>'C-Direct Care Expenses'!$D$7</f>
        <v>0</v>
      </c>
      <c r="RP4" s="475">
        <f>'C-Direct Care Expenses'!$E$7</f>
        <v>0</v>
      </c>
      <c r="RQ4" s="475">
        <f>'C-Direct Care Expenses'!$F$7</f>
        <v>0</v>
      </c>
      <c r="RR4" s="475">
        <f>'C-Direct Care Expenses'!$G$7</f>
        <v>0</v>
      </c>
      <c r="RS4" s="475">
        <f>'C-Direct Care Expenses'!$H$7</f>
        <v>0</v>
      </c>
      <c r="RT4" s="473">
        <f>'C-Direct Care Expenses'!$C$8</f>
        <v>0</v>
      </c>
      <c r="RU4" s="474">
        <f>'C-Direct Care Expenses'!$D$8</f>
        <v>0</v>
      </c>
      <c r="RV4" s="475">
        <f>'C-Direct Care Expenses'!$E$8</f>
        <v>0</v>
      </c>
      <c r="RW4" s="475">
        <f>'C-Direct Care Expenses'!$F$8</f>
        <v>0</v>
      </c>
      <c r="RX4" s="475">
        <f>'C-Direct Care Expenses'!$G$8</f>
        <v>0</v>
      </c>
      <c r="RY4" s="475">
        <f>'C-Direct Care Expenses'!$H$8</f>
        <v>0</v>
      </c>
      <c r="RZ4" s="473">
        <f>'C-Direct Care Expenses'!$C$9</f>
        <v>0</v>
      </c>
      <c r="SA4" s="474">
        <f>'C-Direct Care Expenses'!$D$9</f>
        <v>0</v>
      </c>
      <c r="SB4" s="475">
        <f>'C-Direct Care Expenses'!$E$9</f>
        <v>0</v>
      </c>
      <c r="SC4" s="475">
        <f>'C-Direct Care Expenses'!$F$9</f>
        <v>0</v>
      </c>
      <c r="SD4" s="475">
        <f>'C-Direct Care Expenses'!$G$9</f>
        <v>0</v>
      </c>
      <c r="SE4" s="475">
        <f>'C-Direct Care Expenses'!$H$9</f>
        <v>0</v>
      </c>
      <c r="SF4" s="473">
        <f>'C-Direct Care Expenses'!$C$10</f>
        <v>0</v>
      </c>
      <c r="SG4" s="474">
        <f>'C-Direct Care Expenses'!$D$10</f>
        <v>0</v>
      </c>
      <c r="SH4" s="475">
        <f>'C-Direct Care Expenses'!$E$10</f>
        <v>0</v>
      </c>
      <c r="SI4" s="475">
        <f>'C-Direct Care Expenses'!$F$10</f>
        <v>0</v>
      </c>
      <c r="SJ4" s="475">
        <f>'C-Direct Care Expenses'!$G$10</f>
        <v>0</v>
      </c>
      <c r="SK4" s="475">
        <f>'C-Direct Care Expenses'!$H$10</f>
        <v>0</v>
      </c>
      <c r="SL4" s="473">
        <f>'C-Direct Care Expenses'!$C$11</f>
        <v>0</v>
      </c>
      <c r="SM4" s="474">
        <f>'C-Direct Care Expenses'!$D$11</f>
        <v>0</v>
      </c>
      <c r="SN4" s="475">
        <f>'C-Direct Care Expenses'!$E$11</f>
        <v>0</v>
      </c>
      <c r="SO4" s="475">
        <f>'C-Direct Care Expenses'!$F$11</f>
        <v>0</v>
      </c>
      <c r="SP4" s="475">
        <f>'C-Direct Care Expenses'!$G$11</f>
        <v>0</v>
      </c>
      <c r="SQ4" s="475">
        <f>'C-Direct Care Expenses'!$H$11</f>
        <v>0</v>
      </c>
      <c r="SR4" s="473">
        <f>'C-Direct Care Expenses'!$C$12</f>
        <v>0</v>
      </c>
      <c r="SS4" s="474">
        <f>'C-Direct Care Expenses'!$D$12</f>
        <v>0</v>
      </c>
      <c r="ST4" s="475">
        <f>'C-Direct Care Expenses'!$E$12</f>
        <v>0</v>
      </c>
      <c r="SU4" s="475">
        <f>'C-Direct Care Expenses'!$F$12</f>
        <v>0</v>
      </c>
      <c r="SV4" s="475">
        <f>'C-Direct Care Expenses'!$G$12</f>
        <v>0</v>
      </c>
      <c r="SW4" s="475">
        <f>'C-Direct Care Expenses'!$H$12</f>
        <v>0</v>
      </c>
      <c r="SX4" s="473">
        <f>'C-Direct Care Expenses'!$C$13</f>
        <v>0</v>
      </c>
      <c r="SY4" s="474">
        <f>'C-Direct Care Expenses'!$D$13</f>
        <v>0</v>
      </c>
      <c r="SZ4" s="475">
        <f>'C-Direct Care Expenses'!$E$13</f>
        <v>0</v>
      </c>
      <c r="TA4" s="475">
        <f>'C-Direct Care Expenses'!$F$13</f>
        <v>0</v>
      </c>
      <c r="TB4" s="475">
        <f>'C-Direct Care Expenses'!$G$13</f>
        <v>0</v>
      </c>
      <c r="TC4" s="475">
        <f>'C-Direct Care Expenses'!$H$13</f>
        <v>0</v>
      </c>
      <c r="TD4" s="473">
        <f>'C-Direct Care Expenses'!$C$14</f>
        <v>0</v>
      </c>
      <c r="TE4" s="474">
        <f>'C-Direct Care Expenses'!$D$14</f>
        <v>0</v>
      </c>
      <c r="TF4" s="475">
        <f>'C-Direct Care Expenses'!$E$14</f>
        <v>0</v>
      </c>
      <c r="TG4" s="475">
        <f>'C-Direct Care Expenses'!$F$14</f>
        <v>0</v>
      </c>
      <c r="TH4" s="475">
        <f>'C-Direct Care Expenses'!$G$14</f>
        <v>0</v>
      </c>
      <c r="TI4" s="475">
        <f>'C-Direct Care Expenses'!$H$14</f>
        <v>0</v>
      </c>
      <c r="TJ4" s="473">
        <f>'C-Direct Care Expenses'!$C$15</f>
        <v>0</v>
      </c>
      <c r="TK4" s="474">
        <f>'C-Direct Care Expenses'!$D$15</f>
        <v>0</v>
      </c>
      <c r="TL4" s="475">
        <f>'C-Direct Care Expenses'!$E$15</f>
        <v>0</v>
      </c>
      <c r="TM4" s="475">
        <f>'C-Direct Care Expenses'!$F$15</f>
        <v>0</v>
      </c>
      <c r="TN4" s="475">
        <f>'C-Direct Care Expenses'!$G$15</f>
        <v>0</v>
      </c>
      <c r="TO4" s="475">
        <f>'C-Direct Care Expenses'!$H$15</f>
        <v>0</v>
      </c>
      <c r="TP4" s="473">
        <f>'C-Direct Care Expenses'!$C$17</f>
        <v>0</v>
      </c>
      <c r="TQ4" s="474">
        <f>'C-Direct Care Expenses'!$D$17</f>
        <v>0</v>
      </c>
      <c r="TR4" s="475">
        <f>'C-Direct Care Expenses'!$E$17</f>
        <v>0</v>
      </c>
      <c r="TS4" s="475">
        <f>'C-Direct Care Expenses'!$F$17</f>
        <v>0</v>
      </c>
      <c r="TT4" s="475">
        <f>'C-Direct Care Expenses'!$G$17</f>
        <v>0</v>
      </c>
      <c r="TU4" s="475">
        <f>'C-Direct Care Expenses'!$H$17</f>
        <v>0</v>
      </c>
      <c r="TV4" s="473">
        <f>'C-Direct Care Expenses'!$C$18</f>
        <v>0</v>
      </c>
      <c r="TW4" s="474">
        <f>'C-Direct Care Expenses'!$D$18</f>
        <v>0</v>
      </c>
      <c r="TX4" s="475">
        <f>'C-Direct Care Expenses'!$E$18</f>
        <v>0</v>
      </c>
      <c r="TY4" s="475">
        <f>'C-Direct Care Expenses'!$F$18</f>
        <v>0</v>
      </c>
      <c r="TZ4" s="475">
        <f>'C-Direct Care Expenses'!$G$18</f>
        <v>0</v>
      </c>
      <c r="UA4" s="475">
        <f>'C-Direct Care Expenses'!$H$18</f>
        <v>0</v>
      </c>
      <c r="UB4" s="473">
        <f>'C-Direct Care Expenses'!$C$20</f>
        <v>0</v>
      </c>
      <c r="UC4" s="473">
        <f>'C-Direct Care Expenses'!$C$21</f>
        <v>0</v>
      </c>
      <c r="UD4" s="473">
        <f>'C-Direct Care Expenses'!$C$23</f>
        <v>0</v>
      </c>
      <c r="UE4" s="463">
        <f>'C-Direct Care Expenses'!$C$26</f>
        <v>0</v>
      </c>
      <c r="UF4" s="476">
        <f>'C1-Other Direct Staffing'!$B$7</f>
        <v>0</v>
      </c>
      <c r="UG4" s="477">
        <f>'C1-Other Direct Staffing'!$C$7</f>
        <v>0</v>
      </c>
      <c r="UH4" s="478">
        <f>'C1-Other Direct Staffing'!$D$7</f>
        <v>0</v>
      </c>
      <c r="UI4" s="477">
        <f>'C1-Other Direct Staffing'!$E$7</f>
        <v>0</v>
      </c>
      <c r="UJ4" s="477">
        <f>'C1-Other Direct Staffing'!$F$7</f>
        <v>0</v>
      </c>
      <c r="UK4" s="477">
        <f>'C1-Other Direct Staffing'!$G$7</f>
        <v>0</v>
      </c>
      <c r="UL4" s="464">
        <f>'C1-Other Direct Staffing'!$H$7</f>
        <v>0</v>
      </c>
      <c r="UM4" s="476">
        <f>'C1-Other Direct Staffing'!$B$8</f>
        <v>0</v>
      </c>
      <c r="UN4" s="477">
        <f>'C1-Other Direct Staffing'!$C$8</f>
        <v>0</v>
      </c>
      <c r="UO4" s="478">
        <f>'C1-Other Direct Staffing'!$D$8</f>
        <v>0</v>
      </c>
      <c r="UP4" s="477">
        <f>'C1-Other Direct Staffing'!$E$8</f>
        <v>0</v>
      </c>
      <c r="UQ4" s="477">
        <f>'C1-Other Direct Staffing'!$F$8</f>
        <v>0</v>
      </c>
      <c r="UR4" s="477">
        <f>'C1-Other Direct Staffing'!$G$8</f>
        <v>0</v>
      </c>
      <c r="US4" s="477">
        <f>'C1-Other Direct Staffing'!$H$8</f>
        <v>0</v>
      </c>
      <c r="UT4" s="476">
        <f>'C1-Other Direct Staffing'!$B$9</f>
        <v>0</v>
      </c>
      <c r="UU4" s="477">
        <f>'C1-Other Direct Staffing'!$C$9</f>
        <v>0</v>
      </c>
      <c r="UV4" s="478">
        <f>'C1-Other Direct Staffing'!$D$9</f>
        <v>0</v>
      </c>
      <c r="UW4" s="477">
        <f>'C1-Other Direct Staffing'!$E$9</f>
        <v>0</v>
      </c>
      <c r="UX4" s="477">
        <f>'C1-Other Direct Staffing'!$F$9</f>
        <v>0</v>
      </c>
      <c r="UY4" s="477">
        <f>'C1-Other Direct Staffing'!$G$9</f>
        <v>0</v>
      </c>
      <c r="UZ4" s="477">
        <f>'C1-Other Direct Staffing'!$H$9</f>
        <v>0</v>
      </c>
      <c r="VA4" s="476">
        <f>'C1-Other Direct Staffing'!$B$10</f>
        <v>0</v>
      </c>
      <c r="VB4" s="477">
        <f>'C1-Other Direct Staffing'!$C$10</f>
        <v>0</v>
      </c>
      <c r="VC4" s="478">
        <f>'C1-Other Direct Staffing'!$D$10</f>
        <v>0</v>
      </c>
      <c r="VD4" s="477">
        <f>'C1-Other Direct Staffing'!$E$10</f>
        <v>0</v>
      </c>
      <c r="VE4" s="477">
        <f>'C1-Other Direct Staffing'!$F$10</f>
        <v>0</v>
      </c>
      <c r="VF4" s="477">
        <f>'C1-Other Direct Staffing'!$G$10</f>
        <v>0</v>
      </c>
      <c r="VG4" s="477">
        <f>'C1-Other Direct Staffing'!$H$10</f>
        <v>0</v>
      </c>
      <c r="VH4" s="476">
        <f>'C1-Other Direct Staffing'!$B$11</f>
        <v>0</v>
      </c>
      <c r="VI4" s="477">
        <f>'C1-Other Direct Staffing'!$C$11</f>
        <v>0</v>
      </c>
      <c r="VJ4" s="478">
        <f>'C1-Other Direct Staffing'!$D$11</f>
        <v>0</v>
      </c>
      <c r="VK4" s="477">
        <f>'C1-Other Direct Staffing'!$E$11</f>
        <v>0</v>
      </c>
      <c r="VL4" s="477">
        <f>'C1-Other Direct Staffing'!$F$11</f>
        <v>0</v>
      </c>
      <c r="VM4" s="477">
        <f>'C1-Other Direct Staffing'!$G$11</f>
        <v>0</v>
      </c>
      <c r="VN4" s="477">
        <f>'C1-Other Direct Staffing'!$H$11</f>
        <v>0</v>
      </c>
      <c r="VO4" s="476">
        <f>'C1-Other Direct Staffing'!$B$12</f>
        <v>0</v>
      </c>
      <c r="VP4" s="477">
        <f>'C1-Other Direct Staffing'!$C$12</f>
        <v>0</v>
      </c>
      <c r="VQ4" s="478">
        <f>'C1-Other Direct Staffing'!$D$12</f>
        <v>0</v>
      </c>
      <c r="VR4" s="477">
        <f>'C1-Other Direct Staffing'!$E$12</f>
        <v>0</v>
      </c>
      <c r="VS4" s="477">
        <f>'C1-Other Direct Staffing'!$F$12</f>
        <v>0</v>
      </c>
      <c r="VT4" s="477">
        <f>'C1-Other Direct Staffing'!$G$12</f>
        <v>0</v>
      </c>
      <c r="VU4" s="477">
        <f>'C1-Other Direct Staffing'!$H$12</f>
        <v>0</v>
      </c>
      <c r="VV4" s="476">
        <f>'C1-Other Direct Staffing'!$B$13</f>
        <v>0</v>
      </c>
      <c r="VW4" s="477">
        <f>'C1-Other Direct Staffing'!$C$13</f>
        <v>0</v>
      </c>
      <c r="VX4" s="478">
        <f>'C1-Other Direct Staffing'!$D$13</f>
        <v>0</v>
      </c>
      <c r="VY4" s="477">
        <f>'C1-Other Direct Staffing'!$E$13</f>
        <v>0</v>
      </c>
      <c r="VZ4" s="477">
        <f>'C1-Other Direct Staffing'!$F$13</f>
        <v>0</v>
      </c>
      <c r="WA4" s="477">
        <f>'C1-Other Direct Staffing'!$G$13</f>
        <v>0</v>
      </c>
      <c r="WB4" s="477">
        <f>'C1-Other Direct Staffing'!$H$13</f>
        <v>0</v>
      </c>
      <c r="WC4" s="476">
        <f>'C1-Other Direct Staffing'!$B$14</f>
        <v>0</v>
      </c>
      <c r="WD4" s="477">
        <f>'C1-Other Direct Staffing'!$C$14</f>
        <v>0</v>
      </c>
      <c r="WE4" s="478">
        <f>'C1-Other Direct Staffing'!$D$14</f>
        <v>0</v>
      </c>
      <c r="WF4" s="477">
        <f>'C1-Other Direct Staffing'!$E$14</f>
        <v>0</v>
      </c>
      <c r="WG4" s="477">
        <f>'C1-Other Direct Staffing'!$F$14</f>
        <v>0</v>
      </c>
      <c r="WH4" s="477">
        <f>'C1-Other Direct Staffing'!$G$14</f>
        <v>0</v>
      </c>
      <c r="WI4" s="477">
        <f>'C1-Other Direct Staffing'!$H$14</f>
        <v>0</v>
      </c>
      <c r="WJ4" s="476">
        <f>'C1-Other Direct Staffing'!$B$15</f>
        <v>0</v>
      </c>
      <c r="WK4" s="477">
        <f>'C1-Other Direct Staffing'!$C$15</f>
        <v>0</v>
      </c>
      <c r="WL4" s="478">
        <f>'C1-Other Direct Staffing'!$D$15</f>
        <v>0</v>
      </c>
      <c r="WM4" s="477">
        <f>'C1-Other Direct Staffing'!$E$15</f>
        <v>0</v>
      </c>
      <c r="WN4" s="477">
        <f>'C1-Other Direct Staffing'!$F$15</f>
        <v>0</v>
      </c>
      <c r="WO4" s="477">
        <f>'C1-Other Direct Staffing'!$G$15</f>
        <v>0</v>
      </c>
      <c r="WP4" s="477">
        <f>'C1-Other Direct Staffing'!$H$15</f>
        <v>0</v>
      </c>
      <c r="WQ4" s="476">
        <f>'C1-Other Direct Staffing'!$B$16</f>
        <v>0</v>
      </c>
      <c r="WR4" s="477">
        <f>'C1-Other Direct Staffing'!$C$16</f>
        <v>0</v>
      </c>
      <c r="WS4" s="478">
        <f>'C1-Other Direct Staffing'!$D$16</f>
        <v>0</v>
      </c>
      <c r="WT4" s="477">
        <f>'C1-Other Direct Staffing'!$E$16</f>
        <v>0</v>
      </c>
      <c r="WU4" s="477">
        <f>'C1-Other Direct Staffing'!$F$16</f>
        <v>0</v>
      </c>
      <c r="WV4" s="477">
        <f>'C1-Other Direct Staffing'!$G$16</f>
        <v>0</v>
      </c>
      <c r="WW4" s="477">
        <f>'C1-Other Direct Staffing'!$H$16</f>
        <v>0</v>
      </c>
      <c r="WX4" s="476">
        <f>'C1-Other Direct Staffing'!$B$17</f>
        <v>0</v>
      </c>
      <c r="WY4" s="477">
        <f>'C1-Other Direct Staffing'!$C$17</f>
        <v>0</v>
      </c>
      <c r="WZ4" s="478">
        <f>'C1-Other Direct Staffing'!$D$17</f>
        <v>0</v>
      </c>
      <c r="XA4" s="477">
        <f>'C1-Other Direct Staffing'!$E$17</f>
        <v>0</v>
      </c>
      <c r="XB4" s="477">
        <f>'C1-Other Direct Staffing'!$F$17</f>
        <v>0</v>
      </c>
      <c r="XC4" s="477">
        <f>'C1-Other Direct Staffing'!$G$17</f>
        <v>0</v>
      </c>
      <c r="XD4" s="477">
        <f>'C1-Other Direct Staffing'!$H$17</f>
        <v>0</v>
      </c>
      <c r="XE4" s="476">
        <f>'C1-Other Direct Staffing'!$B$18</f>
        <v>0</v>
      </c>
      <c r="XF4" s="477">
        <f>'C1-Other Direct Staffing'!$C$18</f>
        <v>0</v>
      </c>
      <c r="XG4" s="478">
        <f>'C1-Other Direct Staffing'!$D$18</f>
        <v>0</v>
      </c>
      <c r="XH4" s="477">
        <f>'C1-Other Direct Staffing'!$E$18</f>
        <v>0</v>
      </c>
      <c r="XI4" s="477">
        <f>'C1-Other Direct Staffing'!$F$18</f>
        <v>0</v>
      </c>
      <c r="XJ4" s="477">
        <f>'C1-Other Direct Staffing'!$G$18</f>
        <v>0</v>
      </c>
      <c r="XK4" s="477">
        <f>'C1-Other Direct Staffing'!$H$18</f>
        <v>0</v>
      </c>
      <c r="XL4" s="476">
        <f>'C1-Other Direct Staffing'!$B$19</f>
        <v>0</v>
      </c>
      <c r="XM4" s="477">
        <f>'C1-Other Direct Staffing'!$C$19</f>
        <v>0</v>
      </c>
      <c r="XN4" s="478">
        <f>'C1-Other Direct Staffing'!$D$19</f>
        <v>0</v>
      </c>
      <c r="XO4" s="477">
        <f>'C1-Other Direct Staffing'!$E$19</f>
        <v>0</v>
      </c>
      <c r="XP4" s="477">
        <f>'C1-Other Direct Staffing'!$F$19</f>
        <v>0</v>
      </c>
      <c r="XQ4" s="477">
        <f>'C1-Other Direct Staffing'!$G$19</f>
        <v>0</v>
      </c>
      <c r="XR4" s="477">
        <f>'C1-Other Direct Staffing'!$H$19</f>
        <v>0</v>
      </c>
      <c r="XS4" s="476">
        <f>'C1-Other Direct Staffing'!$B$20</f>
        <v>0</v>
      </c>
      <c r="XT4" s="477">
        <f>'C1-Other Direct Staffing'!$C$20</f>
        <v>0</v>
      </c>
      <c r="XU4" s="478">
        <f>'C1-Other Direct Staffing'!$D$20</f>
        <v>0</v>
      </c>
      <c r="XV4" s="477">
        <f>'C1-Other Direct Staffing'!$E$20</f>
        <v>0</v>
      </c>
      <c r="XW4" s="477">
        <f>'C1-Other Direct Staffing'!$F$20</f>
        <v>0</v>
      </c>
      <c r="XX4" s="477">
        <f>'C1-Other Direct Staffing'!$G$20</f>
        <v>0</v>
      </c>
      <c r="XY4" s="477">
        <f>'C1-Other Direct Staffing'!$H$20</f>
        <v>0</v>
      </c>
      <c r="XZ4" s="485">
        <f>'C1-Other Direct Staffing'!$B$21</f>
        <v>0</v>
      </c>
      <c r="YA4" s="477">
        <f>'C1-Other Direct Staffing'!$C$21</f>
        <v>0</v>
      </c>
      <c r="YB4" s="478">
        <f>'C1-Other Direct Staffing'!$D$21</f>
        <v>0</v>
      </c>
      <c r="YC4" s="477">
        <f>'C1-Other Direct Staffing'!$E$21</f>
        <v>0</v>
      </c>
      <c r="YD4" s="477">
        <f>'C1-Other Direct Staffing'!$F$21</f>
        <v>0</v>
      </c>
      <c r="YE4" s="477">
        <f>'C1-Other Direct Staffing'!$G$21</f>
        <v>0</v>
      </c>
      <c r="YF4" s="477">
        <f>'C1-Other Direct Staffing'!$H$21</f>
        <v>0</v>
      </c>
      <c r="YG4" s="476">
        <f>'C1-Other Direct Staffing'!$B$22</f>
        <v>0</v>
      </c>
      <c r="YH4" s="477">
        <f>'C1-Other Direct Staffing'!$C$22</f>
        <v>0</v>
      </c>
      <c r="YI4" s="478">
        <f>'C1-Other Direct Staffing'!$D$22</f>
        <v>0</v>
      </c>
      <c r="YJ4" s="477">
        <f>'C1-Other Direct Staffing'!$E$22</f>
        <v>0</v>
      </c>
      <c r="YK4" s="477">
        <f>'C1-Other Direct Staffing'!$F$22</f>
        <v>0</v>
      </c>
      <c r="YL4" s="477">
        <f>'C1-Other Direct Staffing'!$G$22</f>
        <v>0</v>
      </c>
      <c r="YM4" s="477">
        <f>'C1-Other Direct Staffing'!$H$22</f>
        <v>0</v>
      </c>
      <c r="YN4" s="476">
        <f>'C1-Other Direct Staffing'!$B$23</f>
        <v>0</v>
      </c>
      <c r="YO4" s="477">
        <f>'C1-Other Direct Staffing'!$C$23</f>
        <v>0</v>
      </c>
      <c r="YP4" s="478">
        <f>'C1-Other Direct Staffing'!$D$23</f>
        <v>0</v>
      </c>
      <c r="YQ4" s="477">
        <f>'C1-Other Direct Staffing'!$E$23</f>
        <v>0</v>
      </c>
      <c r="YR4" s="477">
        <f>'C1-Other Direct Staffing'!$F$23</f>
        <v>0</v>
      </c>
      <c r="YS4" s="477">
        <f>'C1-Other Direct Staffing'!$G$23</f>
        <v>0</v>
      </c>
      <c r="YT4" s="477">
        <f>'C1-Other Direct Staffing'!$H$23</f>
        <v>0</v>
      </c>
      <c r="YU4" s="476">
        <f>'C1-Other Direct Staffing'!$B$24</f>
        <v>0</v>
      </c>
      <c r="YV4" s="477">
        <f>'C1-Other Direct Staffing'!$C$24</f>
        <v>0</v>
      </c>
      <c r="YW4" s="478">
        <f>'C1-Other Direct Staffing'!$D$24</f>
        <v>0</v>
      </c>
      <c r="YX4" s="477">
        <f>'C1-Other Direct Staffing'!$E$24</f>
        <v>0</v>
      </c>
      <c r="YY4" s="477">
        <f>'C1-Other Direct Staffing'!$F$24</f>
        <v>0</v>
      </c>
      <c r="YZ4" s="477">
        <f>'C1-Other Direct Staffing'!$G$24</f>
        <v>0</v>
      </c>
      <c r="ZA4" s="477">
        <f>'C1-Other Direct Staffing'!$H$24</f>
        <v>0</v>
      </c>
      <c r="ZB4" s="476">
        <f>'C1-Other Direct Staffing'!$B$25</f>
        <v>0</v>
      </c>
      <c r="ZC4" s="477">
        <f>'C1-Other Direct Staffing'!$C$25</f>
        <v>0</v>
      </c>
      <c r="ZD4" s="478">
        <f>'C1-Other Direct Staffing'!$D$25</f>
        <v>0</v>
      </c>
      <c r="ZE4" s="477">
        <f>'C1-Other Direct Staffing'!$E$25</f>
        <v>0</v>
      </c>
      <c r="ZF4" s="477">
        <f>'C1-Other Direct Staffing'!$F$25</f>
        <v>0</v>
      </c>
      <c r="ZG4" s="477">
        <f>'C1-Other Direct Staffing'!$G$25</f>
        <v>0</v>
      </c>
      <c r="ZH4" s="477">
        <f>'C1-Other Direct Staffing'!$H$25</f>
        <v>0</v>
      </c>
      <c r="ZI4" s="476">
        <f>'C1-Other Direct Staffing'!$B$26</f>
        <v>0</v>
      </c>
      <c r="ZJ4" s="477">
        <f>'C1-Other Direct Staffing'!$C$26</f>
        <v>0</v>
      </c>
      <c r="ZK4" s="478">
        <f>'C1-Other Direct Staffing'!$D$26</f>
        <v>0</v>
      </c>
      <c r="ZL4" s="477">
        <f>'C1-Other Direct Staffing'!$E$26</f>
        <v>0</v>
      </c>
      <c r="ZM4" s="477">
        <f>'C1-Other Direct Staffing'!$F$26</f>
        <v>0</v>
      </c>
      <c r="ZN4" s="477">
        <f>'C1-Other Direct Staffing'!$G$26</f>
        <v>0</v>
      </c>
      <c r="ZO4" s="477">
        <f>'C1-Other Direct Staffing'!$H$26</f>
        <v>0</v>
      </c>
      <c r="ZP4" s="476">
        <f>'C1-Other Direct Staffing'!$B$27</f>
        <v>0</v>
      </c>
      <c r="ZQ4" s="477">
        <f>'C1-Other Direct Staffing'!$C$27</f>
        <v>0</v>
      </c>
      <c r="ZR4" s="478">
        <f>'C1-Other Direct Staffing'!$D$27</f>
        <v>0</v>
      </c>
      <c r="ZS4" s="477">
        <f>'C1-Other Direct Staffing'!$E$27</f>
        <v>0</v>
      </c>
      <c r="ZT4" s="477">
        <f>'C1-Other Direct Staffing'!$F$27</f>
        <v>0</v>
      </c>
      <c r="ZU4" s="477">
        <f>'C1-Other Direct Staffing'!$G$27</f>
        <v>0</v>
      </c>
      <c r="ZV4" s="477">
        <f>'C1-Other Direct Staffing'!$H$27</f>
        <v>0</v>
      </c>
      <c r="ZW4" s="476">
        <f>'C1-Other Direct Staffing'!$B$28</f>
        <v>0</v>
      </c>
      <c r="ZX4" s="477">
        <f>'C1-Other Direct Staffing'!$C$28</f>
        <v>0</v>
      </c>
      <c r="ZY4" s="478">
        <f>'C1-Other Direct Staffing'!$D$28</f>
        <v>0</v>
      </c>
      <c r="ZZ4" s="477">
        <f>'C1-Other Direct Staffing'!$E$28</f>
        <v>0</v>
      </c>
      <c r="AAA4" s="477">
        <f>'C1-Other Direct Staffing'!$F$28</f>
        <v>0</v>
      </c>
      <c r="AAB4" s="477">
        <f>'C1-Other Direct Staffing'!$G$28</f>
        <v>0</v>
      </c>
      <c r="AAC4" s="477">
        <f>'C1-Other Direct Staffing'!$H$28</f>
        <v>0</v>
      </c>
      <c r="AAD4" s="476">
        <f>'C1-Other Direct Staffing'!$B$29</f>
        <v>0</v>
      </c>
      <c r="AAE4" s="477">
        <f>'C1-Other Direct Staffing'!$C$29</f>
        <v>0</v>
      </c>
      <c r="AAF4" s="478">
        <f>'C1-Other Direct Staffing'!$D$29</f>
        <v>0</v>
      </c>
      <c r="AAG4" s="477">
        <f>'C1-Other Direct Staffing'!$E$29</f>
        <v>0</v>
      </c>
      <c r="AAH4" s="477">
        <f>'C1-Other Direct Staffing'!$F$29</f>
        <v>0</v>
      </c>
      <c r="AAI4" s="477">
        <f>'C1-Other Direct Staffing'!$G$29</f>
        <v>0</v>
      </c>
      <c r="AAJ4" s="477">
        <f>'C1-Other Direct Staffing'!$H$29</f>
        <v>0</v>
      </c>
      <c r="AAK4" s="476">
        <f>'C1-Other Direct Staffing'!$B$30</f>
        <v>0</v>
      </c>
      <c r="AAL4" s="477">
        <f>'C1-Other Direct Staffing'!$C$30</f>
        <v>0</v>
      </c>
      <c r="AAM4" s="478">
        <f>'C1-Other Direct Staffing'!$D$30</f>
        <v>0</v>
      </c>
      <c r="AAN4" s="477">
        <f>'C1-Other Direct Staffing'!$E$30</f>
        <v>0</v>
      </c>
      <c r="AAO4" s="477">
        <f>'C1-Other Direct Staffing'!$F$30</f>
        <v>0</v>
      </c>
      <c r="AAP4" s="477">
        <f>'C1-Other Direct Staffing'!$G$30</f>
        <v>0</v>
      </c>
      <c r="AAQ4" s="477">
        <f>'C1-Other Direct Staffing'!$H$30</f>
        <v>0</v>
      </c>
      <c r="AAR4" s="476">
        <f>'C1-Other Direct Staffing'!$B$31</f>
        <v>0</v>
      </c>
      <c r="AAS4" s="477">
        <f>'C1-Other Direct Staffing'!$C$31</f>
        <v>0</v>
      </c>
      <c r="AAT4" s="478">
        <f>'C1-Other Direct Staffing'!$D$31</f>
        <v>0</v>
      </c>
      <c r="AAU4" s="477">
        <f>'C1-Other Direct Staffing'!$E$31</f>
        <v>0</v>
      </c>
      <c r="AAV4" s="477">
        <f>'C1-Other Direct Staffing'!$F$31</f>
        <v>0</v>
      </c>
      <c r="AAW4" s="477">
        <f>'C1-Other Direct Staffing'!$G$31</f>
        <v>0</v>
      </c>
      <c r="AAX4" s="477">
        <f>'C1-Other Direct Staffing'!$H$31</f>
        <v>0</v>
      </c>
      <c r="AAY4" s="476">
        <f>'C1-Other Direct Staffing'!$B$32</f>
        <v>0</v>
      </c>
      <c r="AAZ4" s="477">
        <f>'C1-Other Direct Staffing'!$C$32</f>
        <v>0</v>
      </c>
      <c r="ABA4" s="478">
        <f>'C1-Other Direct Staffing'!$D$32</f>
        <v>0</v>
      </c>
      <c r="ABB4" s="477">
        <f>'C1-Other Direct Staffing'!$E$32</f>
        <v>0</v>
      </c>
      <c r="ABC4" s="477">
        <f>'C1-Other Direct Staffing'!$F$32</f>
        <v>0</v>
      </c>
      <c r="ABD4" s="477">
        <f>'C1-Other Direct Staffing'!$G$32</f>
        <v>0</v>
      </c>
      <c r="ABE4" s="477">
        <f>'C1-Other Direct Staffing'!$H$32</f>
        <v>0</v>
      </c>
      <c r="ABF4" s="478">
        <f>'C1-Other Direct Staffing'!$D$33</f>
        <v>0</v>
      </c>
      <c r="ABG4" s="477">
        <f>'C1-Other Direct Staffing'!$E$33</f>
        <v>0</v>
      </c>
      <c r="ABH4" s="477">
        <f>'C1-Other Direct Staffing'!$F$33</f>
        <v>0</v>
      </c>
      <c r="ABI4" s="477">
        <f>'C1-Other Direct Staffing'!$G$33</f>
        <v>0</v>
      </c>
      <c r="ABJ4" s="477">
        <f>'C1-Other Direct Staffing'!$H$33</f>
        <v>0</v>
      </c>
      <c r="ABK4" s="479">
        <f>'CA-Caregiver Stipends'!$C$7</f>
        <v>0</v>
      </c>
      <c r="ABL4" s="480">
        <f>'CA-Caregiver Stipends'!$D$7</f>
        <v>0</v>
      </c>
      <c r="ABM4" s="480">
        <f>'CA-Caregiver Stipends'!$E$7</f>
        <v>0</v>
      </c>
      <c r="ABN4" s="479">
        <f>'CA-Caregiver Stipends'!$C$8</f>
        <v>0</v>
      </c>
      <c r="ABO4" s="480">
        <f>'CA-Caregiver Stipends'!$D$8</f>
        <v>0</v>
      </c>
      <c r="ABP4" s="480">
        <f>'CA-Caregiver Stipends'!$E$8</f>
        <v>0</v>
      </c>
      <c r="ABQ4" s="479">
        <f>'CA-Caregiver Stipends'!$C$9</f>
        <v>0</v>
      </c>
      <c r="ABR4" s="480">
        <f>'CA-Caregiver Stipends'!$D$9</f>
        <v>0</v>
      </c>
      <c r="ABS4" s="480">
        <f>'CA-Caregiver Stipends'!$E$9</f>
        <v>0</v>
      </c>
      <c r="ABT4" s="479">
        <f>'CA-Caregiver Stipends'!$C$10</f>
        <v>0</v>
      </c>
      <c r="ABU4" s="480">
        <f>'CA-Caregiver Stipends'!$D$10</f>
        <v>0</v>
      </c>
      <c r="ABV4" s="480">
        <f>'CA-Caregiver Stipends'!$E$10</f>
        <v>0</v>
      </c>
      <c r="ABW4" s="479">
        <f>'CA-Caregiver Stipends'!$C$11</f>
        <v>0</v>
      </c>
      <c r="ABX4" s="480">
        <f>'CA-Caregiver Stipends'!$D$11</f>
        <v>0</v>
      </c>
      <c r="ABY4" s="480">
        <f>'CA-Caregiver Stipends'!$E$11</f>
        <v>0</v>
      </c>
      <c r="ABZ4" s="479">
        <f>'CA-Caregiver Stipends'!$C$16</f>
        <v>0</v>
      </c>
      <c r="ACA4" s="479">
        <f>'CA-Caregiver Stipends'!$C$17</f>
        <v>0</v>
      </c>
      <c r="ACB4" s="490">
        <f>'CA-Caregiver Stipends'!$C$19</f>
        <v>0</v>
      </c>
      <c r="ACC4" s="466" t="str">
        <f>Summary!$C$9</f>
        <v>Select your provider name.</v>
      </c>
      <c r="ACD4" s="481" t="str">
        <f>Summary!$C$10</f>
        <v>You MUST enter your MassHealth ID and suffix(es) in the General Information tab, line items G2-3.</v>
      </c>
      <c r="ACE4" s="491" t="str">
        <f>Summary!$C$11</f>
        <v>Enter your FY dates in the General Info. tab</v>
      </c>
      <c r="ACF4" s="491" t="str">
        <f>Summary!$C$12</f>
        <v>Enter your FY dates in the General Info. tab</v>
      </c>
      <c r="ACG4" s="482">
        <f>Summary!$C$16</f>
        <v>0</v>
      </c>
      <c r="ACH4" s="482">
        <f>Summary!$C$17</f>
        <v>0</v>
      </c>
      <c r="ACI4" s="482">
        <f>Summary!$C$18</f>
        <v>0</v>
      </c>
      <c r="ACJ4" s="482">
        <f>Summary!$C$19</f>
        <v>0</v>
      </c>
      <c r="ACK4" s="482">
        <f>Summary!$C$20</f>
        <v>0</v>
      </c>
      <c r="ACL4" s="482">
        <f>Summary!$C$22</f>
        <v>0</v>
      </c>
      <c r="ACM4" s="482">
        <f>Summary!$C$26</f>
        <v>0</v>
      </c>
      <c r="ACN4" s="492">
        <f>Summary!$D$26</f>
        <v>0</v>
      </c>
      <c r="ACO4" s="482">
        <f>Summary!$E$26</f>
        <v>0</v>
      </c>
      <c r="ACP4" s="482">
        <f>Summary!$C$27</f>
        <v>0</v>
      </c>
      <c r="ACQ4" s="482">
        <f>Summary!$C$28</f>
        <v>0</v>
      </c>
      <c r="ACR4" s="482">
        <f>Summary!$C$29</f>
        <v>0</v>
      </c>
      <c r="ACS4" s="482">
        <f>Summary!$C$30</f>
        <v>0</v>
      </c>
      <c r="ACT4" s="482">
        <f>Summary!$C$32</f>
        <v>0</v>
      </c>
      <c r="ACU4" s="482">
        <f>Summary!$C$34</f>
        <v>0</v>
      </c>
      <c r="ACV4" s="482">
        <f>Summary!$C$38</f>
        <v>0</v>
      </c>
      <c r="ACW4" s="492">
        <f>Summary!$D$38</f>
        <v>0</v>
      </c>
      <c r="ACX4" s="482">
        <f>Summary!$E$38</f>
        <v>0</v>
      </c>
      <c r="ACY4" s="482">
        <f>Summary!$C$39</f>
        <v>0</v>
      </c>
      <c r="ACZ4" s="482">
        <f>Summary!$C$40</f>
        <v>0</v>
      </c>
      <c r="ADA4" s="482">
        <f>Summary!$C$41</f>
        <v>0</v>
      </c>
      <c r="ADB4" s="482">
        <f>Summary!$C$42</f>
        <v>0</v>
      </c>
      <c r="ADC4" s="482">
        <f>Summary!$C$44</f>
        <v>0</v>
      </c>
      <c r="ADD4" s="482">
        <f>Summary!$C$48</f>
        <v>0</v>
      </c>
      <c r="ADE4" s="483">
        <f>Summary!$D$48</f>
        <v>0</v>
      </c>
      <c r="ADF4" s="483">
        <f>Summary!$E$48</f>
        <v>0</v>
      </c>
      <c r="ADG4" s="482">
        <f>Summary!$C$49</f>
        <v>0</v>
      </c>
      <c r="ADH4" s="483">
        <f>Summary!$D$49</f>
        <v>0</v>
      </c>
      <c r="ADI4" s="483">
        <f>Summary!$E$49</f>
        <v>0</v>
      </c>
      <c r="ADJ4" s="482">
        <f>Summary!$C$50</f>
        <v>0</v>
      </c>
      <c r="ADK4" s="483">
        <f>Summary!$D$50</f>
        <v>0</v>
      </c>
      <c r="ADL4" s="483">
        <f>Summary!$E$50</f>
        <v>0</v>
      </c>
      <c r="ADM4" s="482">
        <f>Summary!$C$51</f>
        <v>0</v>
      </c>
      <c r="ADN4" s="483">
        <f>Summary!$D$51</f>
        <v>0</v>
      </c>
      <c r="ADO4" s="483">
        <f>Summary!$E$51</f>
        <v>0</v>
      </c>
      <c r="ADP4" s="482">
        <f>Summary!$C$53</f>
        <v>0</v>
      </c>
      <c r="ADQ4" s="483">
        <f>Summary!$D$53</f>
        <v>0</v>
      </c>
      <c r="ADR4" s="483">
        <f>Summary!$E$53</f>
        <v>0</v>
      </c>
      <c r="ADS4" s="482">
        <f>Summary!$C$57</f>
        <v>0</v>
      </c>
      <c r="ADT4" s="482">
        <f>Summary!$C$61</f>
        <v>0</v>
      </c>
      <c r="ADU4" s="484">
        <f>Summary!$C$63</f>
        <v>0</v>
      </c>
      <c r="ADV4" s="482">
        <f>Summary!$D$67</f>
        <v>0</v>
      </c>
      <c r="ADW4" s="482">
        <f>Summary!$D$68</f>
        <v>0</v>
      </c>
      <c r="ADX4" s="482">
        <f>Summary!$D$69</f>
        <v>0</v>
      </c>
      <c r="ADY4" s="482">
        <f>Summary!$D$71</f>
        <v>0</v>
      </c>
      <c r="ADZ4" s="482">
        <f>Summary!$D$72</f>
        <v>0</v>
      </c>
      <c r="AEA4" s="482">
        <f>Summary!$D$73</f>
        <v>0</v>
      </c>
      <c r="AEB4" s="466" t="str">
        <f>Summary!$B$75</f>
        <v>Reconciling Item: Explain</v>
      </c>
      <c r="AEC4" s="482">
        <f>Summary!$D$75</f>
        <v>0</v>
      </c>
      <c r="AED4" s="466" t="str">
        <f>Summary!$B$76</f>
        <v>Reconciling Item: Explain</v>
      </c>
      <c r="AEE4" s="482">
        <f>Summary!$D$76</f>
        <v>0</v>
      </c>
      <c r="AEF4" s="466" t="str">
        <f>Summary!$B$77</f>
        <v>Reconciling Item: Explain</v>
      </c>
      <c r="AEG4" s="482">
        <f>Summary!$D$77</f>
        <v>0</v>
      </c>
      <c r="AEH4" s="466" t="str">
        <f>Summary!$B$78</f>
        <v>Reconciling Item: Explain</v>
      </c>
      <c r="AEI4" s="482">
        <f>Summary!$D$78</f>
        <v>0</v>
      </c>
      <c r="AEJ4" s="466" t="str">
        <f>Summary!$B$79</f>
        <v>Reconciling Item: Explain</v>
      </c>
      <c r="AEK4" s="482">
        <f>Summary!$D$79</f>
        <v>0</v>
      </c>
      <c r="AEL4" s="482">
        <f>Summary!$D$80</f>
        <v>0</v>
      </c>
      <c r="AEM4" s="482">
        <f>Summary!$D$82</f>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S24"/>
  <sheetViews>
    <sheetView zoomScaleNormal="100" zoomScaleSheetLayoutView="10" workbookViewId="0">
      <pane xSplit="1" topLeftCell="B1" activePane="topRight" state="frozen"/>
      <selection sqref="A1:E1"/>
      <selection pane="topRight" sqref="A1:E1"/>
    </sheetView>
  </sheetViews>
  <sheetFormatPr defaultColWidth="9.1796875" defaultRowHeight="12.5" x14ac:dyDescent="0.25"/>
  <cols>
    <col min="1" max="1" width="26.453125" bestFit="1" customWidth="1"/>
    <col min="2" max="2" width="5.1796875" bestFit="1" customWidth="1"/>
    <col min="3" max="3" width="23.453125" bestFit="1" customWidth="1"/>
    <col min="4" max="4" width="13.453125" bestFit="1" customWidth="1"/>
    <col min="5" max="5" width="16.54296875" bestFit="1" customWidth="1"/>
    <col min="6" max="6" width="13.54296875" bestFit="1" customWidth="1"/>
    <col min="7" max="7" width="22.81640625" bestFit="1" customWidth="1"/>
    <col min="8" max="8" width="5.1796875" bestFit="1" customWidth="1"/>
    <col min="9" max="9" width="16.1796875" bestFit="1" customWidth="1"/>
    <col min="10" max="10" width="4.453125" bestFit="1" customWidth="1"/>
    <col min="11" max="11" width="5.54296875" bestFit="1" customWidth="1"/>
    <col min="12" max="12" width="8.1796875" bestFit="1" customWidth="1"/>
    <col min="13" max="13" width="14.453125" bestFit="1" customWidth="1"/>
    <col min="14" max="14" width="11.81640625" bestFit="1" customWidth="1"/>
    <col min="15" max="15" width="13.81640625" bestFit="1" customWidth="1"/>
    <col min="16" max="16" width="23" bestFit="1" customWidth="1"/>
    <col min="17" max="17" width="13.1796875" bestFit="1" customWidth="1"/>
    <col min="18" max="18" width="10.81640625" bestFit="1" customWidth="1"/>
    <col min="19" max="19" width="6.453125" bestFit="1" customWidth="1"/>
    <col min="20" max="20" width="10.81640625" bestFit="1" customWidth="1"/>
    <col min="21" max="21" width="6.453125" bestFit="1" customWidth="1"/>
    <col min="22" max="22" width="10.81640625" bestFit="1" customWidth="1"/>
    <col min="23" max="23" width="6.453125" bestFit="1" customWidth="1"/>
    <col min="24" max="24" width="10.81640625" bestFit="1" customWidth="1"/>
    <col min="25" max="25" width="6.453125" bestFit="1" customWidth="1"/>
    <col min="26" max="26" width="10.81640625" bestFit="1" customWidth="1"/>
    <col min="27" max="27" width="6.453125" bestFit="1" customWidth="1"/>
    <col min="28" max="28" width="10.81640625" bestFit="1" customWidth="1"/>
    <col min="29" max="29" width="6.453125" bestFit="1" customWidth="1"/>
    <col min="30" max="30" width="11.54296875" bestFit="1" customWidth="1"/>
    <col min="31" max="31" width="10.1796875" bestFit="1" customWidth="1"/>
    <col min="32" max="32" width="35.453125" bestFit="1" customWidth="1"/>
    <col min="33" max="33" width="33.453125" bestFit="1" customWidth="1"/>
    <col min="34" max="34" width="35.453125" bestFit="1" customWidth="1"/>
    <col min="35" max="35" width="33.1796875" bestFit="1" customWidth="1"/>
    <col min="36" max="36" width="33.453125" bestFit="1" customWidth="1"/>
    <col min="37" max="37" width="38.453125" bestFit="1" customWidth="1"/>
    <col min="38" max="38" width="46.453125" bestFit="1" customWidth="1"/>
    <col min="39" max="39" width="43.453125" bestFit="1" customWidth="1"/>
    <col min="40" max="40" width="42.453125" bestFit="1" customWidth="1"/>
    <col min="41" max="41" width="46.453125" bestFit="1" customWidth="1"/>
    <col min="42" max="42" width="43.453125" bestFit="1" customWidth="1"/>
    <col min="43" max="43" width="45" bestFit="1" customWidth="1"/>
    <col min="44" max="44" width="40.81640625" bestFit="1" customWidth="1"/>
    <col min="45" max="45" width="40.453125" bestFit="1" customWidth="1"/>
    <col min="46" max="46" width="52.54296875" bestFit="1" customWidth="1"/>
    <col min="47" max="47" width="51.54296875" bestFit="1" customWidth="1"/>
    <col min="48" max="48" width="52.453125" bestFit="1" customWidth="1"/>
    <col min="49" max="49" width="46.453125" bestFit="1" customWidth="1"/>
    <col min="50" max="50" width="35.81640625" bestFit="1" customWidth="1"/>
    <col min="51" max="51" width="33.1796875" bestFit="1" customWidth="1"/>
    <col min="52" max="52" width="35.1796875" bestFit="1" customWidth="1"/>
    <col min="53" max="53" width="36.453125" bestFit="1" customWidth="1"/>
    <col min="54" max="54" width="38" bestFit="1" customWidth="1"/>
    <col min="55" max="55" width="42.81640625" bestFit="1" customWidth="1"/>
    <col min="56" max="56" width="37.54296875" bestFit="1" customWidth="1"/>
    <col min="57" max="57" width="46.453125" bestFit="1" customWidth="1"/>
    <col min="58" max="58" width="43.453125" bestFit="1" customWidth="1"/>
    <col min="59" max="59" width="42.453125" bestFit="1" customWidth="1"/>
    <col min="60" max="60" width="46.453125" bestFit="1" customWidth="1"/>
    <col min="61" max="61" width="45.54296875" bestFit="1" customWidth="1"/>
    <col min="62" max="62" width="42.453125" bestFit="1" customWidth="1"/>
    <col min="63" max="63" width="40.81640625" bestFit="1" customWidth="1"/>
    <col min="64" max="64" width="40.453125" bestFit="1" customWidth="1"/>
    <col min="65" max="65" width="42.1796875" bestFit="1" customWidth="1"/>
    <col min="66" max="66" width="43.453125" bestFit="1" customWidth="1"/>
    <col min="67" max="67" width="47.453125" bestFit="1" customWidth="1"/>
    <col min="68" max="68" width="31.81640625" bestFit="1" customWidth="1"/>
    <col min="69" max="69" width="25.81640625" bestFit="1" customWidth="1"/>
    <col min="70" max="70" width="33" bestFit="1" customWidth="1"/>
    <col min="71" max="71" width="34.453125" bestFit="1" customWidth="1"/>
    <col min="72" max="72" width="35.81640625" bestFit="1" customWidth="1"/>
    <col min="73" max="73" width="40.54296875" bestFit="1" customWidth="1"/>
    <col min="74" max="74" width="36.54296875" bestFit="1" customWidth="1"/>
    <col min="75" max="75" width="27.54296875" bestFit="1" customWidth="1"/>
    <col min="76" max="76" width="29.1796875" bestFit="1" customWidth="1"/>
    <col min="77" max="77" width="30.453125" bestFit="1" customWidth="1"/>
    <col min="78" max="78" width="35.453125" bestFit="1" customWidth="1"/>
    <col min="79" max="80" width="27.453125" bestFit="1" customWidth="1"/>
    <col min="81" max="81" width="28.54296875" bestFit="1" customWidth="1"/>
    <col min="82" max="82" width="30.1796875" bestFit="1" customWidth="1"/>
    <col min="83" max="83" width="35" bestFit="1" customWidth="1"/>
    <col min="84" max="84" width="35.1796875" bestFit="1" customWidth="1"/>
    <col min="85" max="85" width="21.81640625" bestFit="1" customWidth="1"/>
    <col min="86" max="86" width="33" bestFit="1" customWidth="1"/>
    <col min="87" max="87" width="24.1796875" bestFit="1" customWidth="1"/>
    <col min="88" max="88" width="25.453125" bestFit="1" customWidth="1"/>
    <col min="89" max="89" width="30.453125" bestFit="1" customWidth="1"/>
    <col min="90" max="90" width="19.453125" bestFit="1" customWidth="1"/>
    <col min="91" max="91" width="32.453125" bestFit="1" customWidth="1"/>
    <col min="92" max="92" width="25.453125" bestFit="1" customWidth="1"/>
    <col min="93" max="93" width="32.453125" bestFit="1" customWidth="1"/>
    <col min="94" max="94" width="35.54296875" bestFit="1" customWidth="1"/>
    <col min="95" max="95" width="31.81640625" bestFit="1" customWidth="1"/>
    <col min="96" max="96" width="15.81640625" bestFit="1" customWidth="1"/>
    <col min="97" max="97" width="36.453125" bestFit="1" customWidth="1"/>
    <col min="98" max="98" width="24.453125" bestFit="1" customWidth="1"/>
    <col min="99" max="99" width="11.54296875" bestFit="1" customWidth="1"/>
    <col min="100" max="100" width="23.54296875" bestFit="1" customWidth="1"/>
    <col min="101" max="101" width="24.453125" bestFit="1" customWidth="1"/>
    <col min="102" max="102" width="24.1796875" bestFit="1" customWidth="1"/>
    <col min="103" max="103" width="35" bestFit="1" customWidth="1"/>
    <col min="104" max="104" width="19.54296875" customWidth="1"/>
    <col min="105" max="105" width="15.81640625" bestFit="1" customWidth="1"/>
    <col min="106" max="106" width="36.453125" bestFit="1" customWidth="1"/>
    <col min="107" max="107" width="38" bestFit="1" customWidth="1"/>
    <col min="108" max="108" width="42.81640625" bestFit="1" customWidth="1"/>
    <col min="109" max="109" width="37.54296875" bestFit="1" customWidth="1"/>
    <col min="110" max="110" width="31.54296875" bestFit="1" customWidth="1"/>
    <col min="111" max="111" width="39" bestFit="1" customWidth="1"/>
    <col min="112" max="112" width="40.453125" bestFit="1" customWidth="1"/>
    <col min="113" max="113" width="41.54296875" bestFit="1" customWidth="1"/>
    <col min="114" max="114" width="45.54296875" bestFit="1" customWidth="1"/>
    <col min="115" max="115" width="26" bestFit="1" customWidth="1"/>
    <col min="116" max="116" width="33.1796875" bestFit="1" customWidth="1"/>
    <col min="117" max="117" width="34.54296875" bestFit="1" customWidth="1"/>
    <col min="118" max="118" width="36" bestFit="1" customWidth="1"/>
    <col min="119" max="119" width="40" bestFit="1" customWidth="1"/>
    <col min="120" max="120" width="23.453125" bestFit="1" customWidth="1"/>
    <col min="121" max="121" width="30.54296875" bestFit="1" customWidth="1"/>
    <col min="122" max="122" width="32.1796875" bestFit="1" customWidth="1"/>
    <col min="123" max="123" width="33.453125" bestFit="1" customWidth="1"/>
    <col min="124" max="124" width="38.453125" bestFit="1" customWidth="1"/>
    <col min="125" max="125" width="44.453125" bestFit="1" customWidth="1"/>
    <col min="126" max="126" width="51.54296875" bestFit="1" customWidth="1"/>
    <col min="127" max="127" width="53.1796875" bestFit="1" customWidth="1"/>
    <col min="128" max="128" width="54.453125" bestFit="1" customWidth="1"/>
    <col min="129" max="129" width="59.453125" bestFit="1" customWidth="1"/>
    <col min="130" max="130" width="9.54296875" bestFit="1" customWidth="1"/>
    <col min="131" max="131" width="10.81640625" bestFit="1" customWidth="1"/>
    <col min="132" max="132" width="15.81640625" bestFit="1" customWidth="1"/>
    <col min="133" max="133" width="41.54296875" bestFit="1" customWidth="1"/>
    <col min="134" max="134" width="45.54296875" bestFit="1" customWidth="1"/>
    <col min="135" max="135" width="29.453125" bestFit="1" customWidth="1"/>
    <col min="136" max="136" width="23.453125" bestFit="1" customWidth="1"/>
    <col min="137" max="137" width="30.54296875" bestFit="1" customWidth="1"/>
    <col min="138" max="138" width="32.1796875" bestFit="1" customWidth="1"/>
    <col min="139" max="139" width="33.453125" bestFit="1" customWidth="1"/>
    <col min="140" max="140" width="37.453125" bestFit="1" customWidth="1"/>
    <col min="141" max="141" width="29.453125" bestFit="1" customWidth="1"/>
    <col min="142" max="142" width="23.453125" bestFit="1" customWidth="1"/>
    <col min="143" max="143" width="30.54296875" bestFit="1" customWidth="1"/>
    <col min="144" max="144" width="32.1796875" bestFit="1" customWidth="1"/>
    <col min="145" max="145" width="33.453125" bestFit="1" customWidth="1"/>
    <col min="146" max="146" width="37.453125" bestFit="1" customWidth="1"/>
    <col min="147" max="147" width="38.1796875" bestFit="1" customWidth="1"/>
    <col min="148" max="148" width="32" bestFit="1" customWidth="1"/>
    <col min="149" max="149" width="39.453125" bestFit="1" customWidth="1"/>
    <col min="150" max="150" width="40.54296875" bestFit="1" customWidth="1"/>
    <col min="151" max="151" width="42.1796875" bestFit="1" customWidth="1"/>
    <col min="152" max="152" width="46" bestFit="1" customWidth="1"/>
    <col min="153" max="153" width="38.1796875" bestFit="1" customWidth="1"/>
    <col min="154" max="154" width="32" bestFit="1" customWidth="1"/>
    <col min="155" max="155" width="39.453125" bestFit="1" customWidth="1"/>
    <col min="156" max="156" width="40.54296875" bestFit="1" customWidth="1"/>
    <col min="157" max="157" width="42.1796875" bestFit="1" customWidth="1"/>
    <col min="158" max="158" width="46" bestFit="1" customWidth="1"/>
    <col min="159" max="159" width="38.54296875" bestFit="1" customWidth="1"/>
    <col min="160" max="160" width="32.453125" bestFit="1" customWidth="1"/>
    <col min="161" max="161" width="39.81640625" bestFit="1" customWidth="1"/>
    <col min="162" max="162" width="41.453125" bestFit="1" customWidth="1"/>
    <col min="163" max="163" width="42.54296875" bestFit="1" customWidth="1"/>
    <col min="164" max="164" width="46.54296875" bestFit="1" customWidth="1"/>
    <col min="165" max="165" width="41.453125" bestFit="1" customWidth="1"/>
    <col min="166" max="166" width="35.453125" bestFit="1" customWidth="1"/>
    <col min="167" max="167" width="42.81640625" bestFit="1" customWidth="1"/>
    <col min="168" max="168" width="44.453125" bestFit="1" customWidth="1"/>
    <col min="169" max="169" width="45.453125" bestFit="1" customWidth="1"/>
    <col min="170" max="170" width="49.453125" bestFit="1" customWidth="1"/>
    <col min="171" max="171" width="39.453125" bestFit="1" customWidth="1"/>
    <col min="172" max="172" width="33.453125" bestFit="1" customWidth="1"/>
    <col min="173" max="173" width="40.54296875" bestFit="1" customWidth="1"/>
    <col min="174" max="174" width="42.453125" bestFit="1" customWidth="1"/>
    <col min="175" max="175" width="43.453125" bestFit="1" customWidth="1"/>
    <col min="176" max="177" width="47.453125" bestFit="1" customWidth="1"/>
    <col min="178" max="178" width="41.1796875" bestFit="1" customWidth="1"/>
    <col min="179" max="179" width="48.453125" bestFit="1" customWidth="1"/>
    <col min="180" max="180" width="49.81640625" bestFit="1" customWidth="1"/>
    <col min="181" max="181" width="51.453125" bestFit="1" customWidth="1"/>
    <col min="182" max="182" width="55.453125" bestFit="1" customWidth="1"/>
    <col min="183" max="183" width="55.1796875" bestFit="1" customWidth="1"/>
    <col min="184" max="184" width="49" bestFit="1" customWidth="1"/>
    <col min="185" max="185" width="56.453125" bestFit="1" customWidth="1"/>
    <col min="186" max="186" width="57.54296875" bestFit="1" customWidth="1"/>
    <col min="187" max="187" width="59.1796875" bestFit="1" customWidth="1"/>
    <col min="188" max="188" width="63.1796875" bestFit="1" customWidth="1"/>
    <col min="189" max="189" width="41.81640625" bestFit="1" customWidth="1"/>
    <col min="190" max="190" width="35.81640625" bestFit="1" customWidth="1"/>
    <col min="191" max="191" width="43.1796875" bestFit="1" customWidth="1"/>
    <col min="192" max="192" width="44.453125" bestFit="1" customWidth="1"/>
    <col min="193" max="193" width="45.81640625" bestFit="1" customWidth="1"/>
    <col min="194" max="194" width="49.81640625" bestFit="1" customWidth="1"/>
    <col min="195" max="195" width="32" bestFit="1" customWidth="1"/>
    <col min="196" max="196" width="26" bestFit="1" customWidth="1"/>
    <col min="197" max="197" width="33.1796875" bestFit="1" customWidth="1"/>
    <col min="198" max="198" width="34.54296875" bestFit="1" customWidth="1"/>
    <col min="199" max="199" width="36" bestFit="1" customWidth="1"/>
    <col min="200" max="200" width="40" bestFit="1" customWidth="1"/>
    <col min="201" max="201" width="29.453125" bestFit="1" customWidth="1"/>
    <col min="202" max="202" width="23.453125" bestFit="1" customWidth="1"/>
    <col min="203" max="203" width="30.54296875" bestFit="1" customWidth="1"/>
    <col min="204" max="204" width="32.1796875" bestFit="1" customWidth="1"/>
    <col min="205" max="205" width="33.453125" bestFit="1" customWidth="1"/>
    <col min="206" max="206" width="38.453125" bestFit="1" customWidth="1"/>
    <col min="207" max="207" width="50.453125" bestFit="1" customWidth="1"/>
    <col min="208" max="208" width="44.453125" bestFit="1" customWidth="1"/>
    <col min="209" max="209" width="51.54296875" bestFit="1" customWidth="1"/>
    <col min="210" max="210" width="53.1796875" bestFit="1" customWidth="1"/>
    <col min="211" max="211" width="54.453125" bestFit="1" customWidth="1"/>
    <col min="212" max="212" width="59.453125" bestFit="1" customWidth="1"/>
    <col min="213" max="213" width="53.81640625" customWidth="1"/>
    <col min="214" max="214" width="44.453125" bestFit="1" customWidth="1"/>
    <col min="215" max="216" width="47.81640625" bestFit="1" customWidth="1"/>
    <col min="217" max="217" width="35.54296875" bestFit="1" customWidth="1"/>
    <col min="218" max="219" width="15.453125" bestFit="1" customWidth="1"/>
    <col min="220" max="221" width="30" bestFit="1" customWidth="1"/>
    <col min="222" max="222" width="36.453125" bestFit="1" customWidth="1"/>
    <col min="223" max="224" width="20.54296875" bestFit="1" customWidth="1"/>
    <col min="225" max="226" width="35.453125" bestFit="1" customWidth="1"/>
    <col min="227" max="227" width="10.81640625" bestFit="1" customWidth="1"/>
    <col min="228" max="228" width="15.81640625" bestFit="1" customWidth="1"/>
    <col min="232" max="232" width="14.81640625" bestFit="1" customWidth="1"/>
  </cols>
  <sheetData>
    <row r="1" spans="1:208" s="1" customFormat="1" ht="13" x14ac:dyDescent="0.3">
      <c r="A1" s="1" t="s">
        <v>478</v>
      </c>
      <c r="B1" s="10" t="s">
        <v>479</v>
      </c>
      <c r="C1" s="10" t="s">
        <v>12</v>
      </c>
      <c r="D1" s="10" t="s">
        <v>480</v>
      </c>
      <c r="E1" s="10" t="s">
        <v>481</v>
      </c>
      <c r="F1" s="10" t="s">
        <v>482</v>
      </c>
      <c r="G1" s="10" t="s">
        <v>483</v>
      </c>
      <c r="H1" s="10" t="s">
        <v>484</v>
      </c>
      <c r="I1" s="10" t="s">
        <v>485</v>
      </c>
      <c r="J1" s="10" t="s">
        <v>486</v>
      </c>
      <c r="K1" s="10" t="s">
        <v>487</v>
      </c>
      <c r="L1" s="10" t="s">
        <v>488</v>
      </c>
      <c r="M1" s="10" t="s">
        <v>489</v>
      </c>
      <c r="N1" s="10" t="s">
        <v>490</v>
      </c>
      <c r="O1" s="10" t="s">
        <v>491</v>
      </c>
      <c r="P1" s="10" t="s">
        <v>492</v>
      </c>
      <c r="Q1" s="10" t="s">
        <v>493</v>
      </c>
      <c r="R1" s="10" t="s">
        <v>494</v>
      </c>
      <c r="S1" s="10" t="s">
        <v>495</v>
      </c>
      <c r="T1" s="10" t="s">
        <v>496</v>
      </c>
      <c r="U1" s="10" t="s">
        <v>497</v>
      </c>
      <c r="V1" s="10" t="s">
        <v>498</v>
      </c>
      <c r="W1" s="10" t="s">
        <v>499</v>
      </c>
      <c r="X1" s="10" t="s">
        <v>500</v>
      </c>
      <c r="Y1" s="10" t="s">
        <v>501</v>
      </c>
      <c r="Z1" s="10" t="s">
        <v>502</v>
      </c>
      <c r="AA1" s="10" t="s">
        <v>503</v>
      </c>
      <c r="AB1" s="10" t="s">
        <v>504</v>
      </c>
      <c r="AC1" s="10" t="s">
        <v>505</v>
      </c>
      <c r="AD1" s="10" t="s">
        <v>506</v>
      </c>
      <c r="AE1" s="10" t="s">
        <v>507</v>
      </c>
      <c r="AF1" s="10" t="s">
        <v>508</v>
      </c>
      <c r="AG1" s="10" t="s">
        <v>509</v>
      </c>
    </row>
    <row r="2" spans="1:208" s="2" customFormat="1" x14ac:dyDescent="0.25">
      <c r="A2" s="69"/>
      <c r="B2" s="180">
        <f>YEAR('General Information'!C49)</f>
        <v>2000</v>
      </c>
      <c r="C2" s="415" t="str">
        <f>'General Information'!C18</f>
        <v>Select your provider name.</v>
      </c>
      <c r="D2" s="180">
        <f>'General Information'!C19</f>
        <v>0</v>
      </c>
      <c r="E2" s="180">
        <f>'General Information'!C20</f>
        <v>0</v>
      </c>
      <c r="F2" s="180">
        <f>'General Information'!C26</f>
        <v>0</v>
      </c>
      <c r="G2" s="180">
        <f>'General Information'!C27</f>
        <v>0</v>
      </c>
      <c r="H2" s="415">
        <f>'General Information'!C21</f>
        <v>0</v>
      </c>
      <c r="I2" s="415">
        <f>'General Information'!C22</f>
        <v>0</v>
      </c>
      <c r="J2" s="415">
        <f>'General Information'!C23</f>
        <v>0</v>
      </c>
      <c r="K2" s="415">
        <f>'General Information'!C24</f>
        <v>0</v>
      </c>
      <c r="L2" s="415">
        <f>'General Information'!C25</f>
        <v>0</v>
      </c>
      <c r="M2" s="415">
        <f>'General Information'!C29</f>
        <v>0</v>
      </c>
      <c r="N2" s="415">
        <f>'General Information'!C30</f>
        <v>0</v>
      </c>
      <c r="O2" s="180">
        <f>'General Information'!C32</f>
        <v>0</v>
      </c>
      <c r="P2" s="180">
        <f>'General Information'!C33</f>
        <v>0</v>
      </c>
      <c r="Q2" s="180">
        <f>'General Information'!C31</f>
        <v>0</v>
      </c>
      <c r="R2" s="180">
        <f>'General Information'!C35</f>
        <v>0</v>
      </c>
      <c r="S2" s="415">
        <f>'General Information'!C36</f>
        <v>0</v>
      </c>
      <c r="T2" s="180">
        <f>'General Information'!C37</f>
        <v>0</v>
      </c>
      <c r="U2" s="415">
        <f>'General Information'!C38</f>
        <v>0</v>
      </c>
      <c r="V2" s="180">
        <f>'General Information'!C39</f>
        <v>0</v>
      </c>
      <c r="W2" s="415">
        <f>'General Information'!C40</f>
        <v>0</v>
      </c>
      <c r="X2" s="180">
        <f>'General Information'!C41</f>
        <v>0</v>
      </c>
      <c r="Y2" s="415">
        <f>'General Information'!C42</f>
        <v>0</v>
      </c>
      <c r="Z2" s="180">
        <f>'General Information'!C43</f>
        <v>0</v>
      </c>
      <c r="AA2" s="415">
        <f>'General Information'!C44</f>
        <v>0</v>
      </c>
      <c r="AB2" s="180">
        <f>'General Information'!C45</f>
        <v>0</v>
      </c>
      <c r="AC2" s="415">
        <f>'General Information'!C46</f>
        <v>0</v>
      </c>
      <c r="AD2" s="416">
        <f>'General Information'!C48</f>
        <v>36526</v>
      </c>
      <c r="AE2" s="416">
        <f>'General Information'!C49</f>
        <v>36891</v>
      </c>
      <c r="AF2" s="417" t="s">
        <v>510</v>
      </c>
      <c r="AG2" s="418">
        <f ca="1">NOW()</f>
        <v>45742.486961111113</v>
      </c>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c r="FQ2" s="69"/>
      <c r="FR2" s="69"/>
      <c r="FS2" s="69"/>
      <c r="FT2" s="69"/>
      <c r="FU2" s="69"/>
      <c r="FV2" s="69"/>
      <c r="FW2" s="69"/>
      <c r="FX2" s="69"/>
      <c r="FY2" s="69"/>
      <c r="FZ2" s="69"/>
      <c r="GA2" s="69"/>
      <c r="GB2" s="69"/>
      <c r="GC2" s="69"/>
      <c r="GD2" s="69"/>
      <c r="GE2" s="69"/>
      <c r="GF2" s="69"/>
      <c r="GG2" s="69"/>
      <c r="GH2" s="69"/>
      <c r="GI2" s="69"/>
      <c r="GJ2" s="69"/>
      <c r="GK2" s="69"/>
      <c r="GL2" s="69"/>
      <c r="GM2" s="69"/>
      <c r="GN2" s="69"/>
      <c r="GO2" s="69"/>
      <c r="GP2" s="69"/>
      <c r="GQ2" s="69"/>
      <c r="GR2" s="69"/>
      <c r="GS2" s="69"/>
      <c r="GT2" s="69"/>
      <c r="GU2" s="69"/>
      <c r="GV2" s="69"/>
      <c r="GW2" s="69"/>
      <c r="GX2" s="69"/>
      <c r="GY2" s="69"/>
      <c r="GZ2" s="69"/>
    </row>
    <row r="3" spans="1:208" ht="13" x14ac:dyDescent="0.3">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208" s="10" customFormat="1" ht="13" x14ac:dyDescent="0.3">
      <c r="A4" s="10" t="s">
        <v>511</v>
      </c>
      <c r="B4" s="10" t="s">
        <v>479</v>
      </c>
      <c r="C4" s="10" t="s">
        <v>12</v>
      </c>
      <c r="D4" s="10" t="s">
        <v>480</v>
      </c>
      <c r="E4" s="10" t="s">
        <v>481</v>
      </c>
      <c r="F4" s="10" t="s">
        <v>482</v>
      </c>
      <c r="G4" s="10" t="s">
        <v>483</v>
      </c>
      <c r="H4" s="10" t="s">
        <v>484</v>
      </c>
      <c r="I4" s="10" t="s">
        <v>485</v>
      </c>
      <c r="J4" s="10" t="s">
        <v>486</v>
      </c>
      <c r="K4" s="10" t="s">
        <v>487</v>
      </c>
      <c r="L4" s="10" t="s">
        <v>488</v>
      </c>
      <c r="M4" s="10" t="s">
        <v>489</v>
      </c>
      <c r="N4" s="10" t="s">
        <v>490</v>
      </c>
      <c r="O4" s="10" t="s">
        <v>491</v>
      </c>
      <c r="P4" s="10" t="s">
        <v>492</v>
      </c>
      <c r="Q4" s="10" t="s">
        <v>493</v>
      </c>
      <c r="R4" s="10" t="s">
        <v>494</v>
      </c>
      <c r="S4" s="10" t="s">
        <v>495</v>
      </c>
      <c r="T4" s="10" t="s">
        <v>496</v>
      </c>
      <c r="U4" s="10" t="s">
        <v>497</v>
      </c>
      <c r="V4" s="10" t="s">
        <v>498</v>
      </c>
      <c r="W4" s="10" t="s">
        <v>499</v>
      </c>
      <c r="X4" s="10" t="s">
        <v>500</v>
      </c>
      <c r="Y4" s="10" t="s">
        <v>501</v>
      </c>
      <c r="Z4" s="10" t="s">
        <v>502</v>
      </c>
      <c r="AA4" s="10" t="s">
        <v>503</v>
      </c>
      <c r="AB4" s="10" t="s">
        <v>504</v>
      </c>
      <c r="AC4" s="10" t="s">
        <v>505</v>
      </c>
      <c r="AD4" s="10" t="s">
        <v>506</v>
      </c>
      <c r="AE4" s="10" t="s">
        <v>507</v>
      </c>
      <c r="AF4" s="10" t="s">
        <v>512</v>
      </c>
      <c r="AG4" s="10" t="s">
        <v>513</v>
      </c>
      <c r="AH4" s="1" t="s">
        <v>514</v>
      </c>
      <c r="AI4" s="10" t="s">
        <v>515</v>
      </c>
      <c r="AJ4" s="10" t="s">
        <v>516</v>
      </c>
      <c r="AK4" s="10" t="s">
        <v>517</v>
      </c>
      <c r="AL4" s="10" t="s">
        <v>518</v>
      </c>
      <c r="AM4" s="10" t="s">
        <v>519</v>
      </c>
      <c r="AN4" s="10" t="s">
        <v>520</v>
      </c>
      <c r="AO4" s="10" t="s">
        <v>521</v>
      </c>
      <c r="AP4" s="10" t="s">
        <v>522</v>
      </c>
      <c r="AQ4" s="10" t="s">
        <v>523</v>
      </c>
      <c r="AR4" s="10" t="s">
        <v>524</v>
      </c>
      <c r="AS4" s="10" t="s">
        <v>525</v>
      </c>
      <c r="AT4" s="10" t="s">
        <v>526</v>
      </c>
      <c r="AU4" s="10" t="s">
        <v>527</v>
      </c>
      <c r="AV4" s="10" t="s">
        <v>528</v>
      </c>
      <c r="AW4" s="10" t="s">
        <v>529</v>
      </c>
      <c r="AX4" s="10" t="s">
        <v>530</v>
      </c>
      <c r="AY4" s="10" t="s">
        <v>531</v>
      </c>
      <c r="AZ4" s="10" t="s">
        <v>532</v>
      </c>
      <c r="BA4" s="10" t="s">
        <v>533</v>
      </c>
      <c r="BB4" s="10" t="s">
        <v>508</v>
      </c>
      <c r="BC4" s="10" t="s">
        <v>509</v>
      </c>
    </row>
    <row r="5" spans="1:208" s="14" customFormat="1" x14ac:dyDescent="0.25">
      <c r="A5" s="33"/>
      <c r="B5" s="141">
        <f>B2</f>
        <v>2000</v>
      </c>
      <c r="C5" s="419" t="str">
        <f t="shared" ref="C5:AE5" si="0">C2</f>
        <v>Select your provider name.</v>
      </c>
      <c r="D5" s="141">
        <f t="shared" si="0"/>
        <v>0</v>
      </c>
      <c r="E5" s="141">
        <f t="shared" si="0"/>
        <v>0</v>
      </c>
      <c r="F5" s="141">
        <f t="shared" si="0"/>
        <v>0</v>
      </c>
      <c r="G5" s="141">
        <f t="shared" si="0"/>
        <v>0</v>
      </c>
      <c r="H5" s="419">
        <f t="shared" si="0"/>
        <v>0</v>
      </c>
      <c r="I5" s="419">
        <f t="shared" si="0"/>
        <v>0</v>
      </c>
      <c r="J5" s="419">
        <f t="shared" si="0"/>
        <v>0</v>
      </c>
      <c r="K5" s="419">
        <f t="shared" si="0"/>
        <v>0</v>
      </c>
      <c r="L5" s="419">
        <f t="shared" si="0"/>
        <v>0</v>
      </c>
      <c r="M5" s="419">
        <f t="shared" si="0"/>
        <v>0</v>
      </c>
      <c r="N5" s="419">
        <f t="shared" si="0"/>
        <v>0</v>
      </c>
      <c r="O5" s="141">
        <f t="shared" si="0"/>
        <v>0</v>
      </c>
      <c r="P5" s="141">
        <f t="shared" si="0"/>
        <v>0</v>
      </c>
      <c r="Q5" s="141">
        <f t="shared" si="0"/>
        <v>0</v>
      </c>
      <c r="R5" s="141">
        <f t="shared" si="0"/>
        <v>0</v>
      </c>
      <c r="S5" s="141">
        <f t="shared" si="0"/>
        <v>0</v>
      </c>
      <c r="T5" s="141">
        <f t="shared" si="0"/>
        <v>0</v>
      </c>
      <c r="U5" s="141">
        <f t="shared" si="0"/>
        <v>0</v>
      </c>
      <c r="V5" s="141">
        <f t="shared" si="0"/>
        <v>0</v>
      </c>
      <c r="W5" s="141">
        <f t="shared" si="0"/>
        <v>0</v>
      </c>
      <c r="X5" s="141">
        <f t="shared" si="0"/>
        <v>0</v>
      </c>
      <c r="Y5" s="141">
        <f t="shared" si="0"/>
        <v>0</v>
      </c>
      <c r="Z5" s="141">
        <f t="shared" si="0"/>
        <v>0</v>
      </c>
      <c r="AA5" s="141">
        <f t="shared" si="0"/>
        <v>0</v>
      </c>
      <c r="AB5" s="141">
        <f t="shared" si="0"/>
        <v>0</v>
      </c>
      <c r="AC5" s="141">
        <f t="shared" si="0"/>
        <v>0</v>
      </c>
      <c r="AD5" s="420">
        <f t="shared" si="0"/>
        <v>36526</v>
      </c>
      <c r="AE5" s="420">
        <f t="shared" si="0"/>
        <v>36891</v>
      </c>
      <c r="AF5" s="66">
        <f>'A-Revenue'!$C$8</f>
        <v>0</v>
      </c>
      <c r="AG5" s="66">
        <f>'A-Revenue'!$C$9</f>
        <v>0</v>
      </c>
      <c r="AH5" s="66">
        <f>'A-Revenue'!$C$10</f>
        <v>0</v>
      </c>
      <c r="AI5" s="66">
        <f>'A-Revenue'!$C$11</f>
        <v>0</v>
      </c>
      <c r="AJ5" s="66">
        <f>'A-Revenue'!$C$12</f>
        <v>0</v>
      </c>
      <c r="AK5" s="66">
        <f>'A-Revenue'!$C$13</f>
        <v>0</v>
      </c>
      <c r="AL5" s="66">
        <f>'A-Revenue'!$C$14</f>
        <v>0</v>
      </c>
      <c r="AM5" s="66">
        <f>'A-Revenue'!$C$15</f>
        <v>0</v>
      </c>
      <c r="AN5" s="66">
        <f>'A-Revenue'!$C$16</f>
        <v>0</v>
      </c>
      <c r="AO5" s="66">
        <f>'A-Revenue'!$C$17</f>
        <v>0</v>
      </c>
      <c r="AP5" s="66">
        <f>'A-Revenue'!$C$18</f>
        <v>0</v>
      </c>
      <c r="AQ5" s="66">
        <f>'A-Revenue'!$C$19</f>
        <v>0</v>
      </c>
      <c r="AR5" s="66">
        <f>'A-Revenue'!$C$20</f>
        <v>0</v>
      </c>
      <c r="AS5" s="66">
        <f>'A-Revenue'!$C$21</f>
        <v>0</v>
      </c>
      <c r="AT5" s="66">
        <f>'A-Revenue'!$C$22</f>
        <v>0</v>
      </c>
      <c r="AU5" s="66">
        <f>'A-Revenue'!$C$23</f>
        <v>0</v>
      </c>
      <c r="AV5" s="66">
        <f>'A-Revenue'!$C$24</f>
        <v>0</v>
      </c>
      <c r="AW5" s="66">
        <f>'A-Revenue'!$C$25</f>
        <v>0</v>
      </c>
      <c r="AX5" s="66">
        <f>'A-Revenue'!C$26</f>
        <v>0</v>
      </c>
      <c r="AY5" s="421">
        <f>'A-Revenue'!C27</f>
        <v>0</v>
      </c>
      <c r="AZ5" s="66">
        <f>'A-Revenue'!C29</f>
        <v>0</v>
      </c>
      <c r="BA5" s="66">
        <f>'A-Revenue'!C$30</f>
        <v>0</v>
      </c>
      <c r="BB5" s="180" t="str">
        <f>$AF$2</f>
        <v>tfaiella</v>
      </c>
      <c r="BC5" s="182">
        <f ca="1">$AG$2</f>
        <v>45742.486961111113</v>
      </c>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row>
    <row r="6" spans="1:208" s="33" customFormat="1" x14ac:dyDescent="0.25"/>
    <row r="7" spans="1:208" s="10" customFormat="1" ht="13" x14ac:dyDescent="0.3">
      <c r="A7" s="10" t="s">
        <v>534</v>
      </c>
      <c r="B7" s="10" t="s">
        <v>479</v>
      </c>
      <c r="C7" s="10" t="s">
        <v>12</v>
      </c>
      <c r="D7" s="10" t="s">
        <v>480</v>
      </c>
      <c r="E7" s="10" t="s">
        <v>481</v>
      </c>
      <c r="F7" s="10" t="s">
        <v>482</v>
      </c>
      <c r="G7" s="10" t="s">
        <v>483</v>
      </c>
      <c r="H7" s="10" t="s">
        <v>484</v>
      </c>
      <c r="I7" s="10" t="s">
        <v>485</v>
      </c>
      <c r="J7" s="10" t="s">
        <v>486</v>
      </c>
      <c r="K7" s="10" t="s">
        <v>487</v>
      </c>
      <c r="L7" s="10" t="s">
        <v>488</v>
      </c>
      <c r="M7" s="10" t="s">
        <v>489</v>
      </c>
      <c r="N7" s="10" t="s">
        <v>490</v>
      </c>
      <c r="O7" s="10" t="s">
        <v>491</v>
      </c>
      <c r="P7" s="10" t="s">
        <v>492</v>
      </c>
      <c r="Q7" s="10" t="s">
        <v>493</v>
      </c>
      <c r="R7" s="10" t="s">
        <v>494</v>
      </c>
      <c r="S7" s="10" t="s">
        <v>495</v>
      </c>
      <c r="T7" s="10" t="s">
        <v>496</v>
      </c>
      <c r="U7" s="10" t="s">
        <v>497</v>
      </c>
      <c r="V7" s="10" t="s">
        <v>498</v>
      </c>
      <c r="W7" s="10" t="s">
        <v>499</v>
      </c>
      <c r="X7" s="10" t="s">
        <v>500</v>
      </c>
      <c r="Y7" s="10" t="s">
        <v>501</v>
      </c>
      <c r="Z7" s="10" t="s">
        <v>502</v>
      </c>
      <c r="AA7" s="10" t="s">
        <v>503</v>
      </c>
      <c r="AB7" s="10" t="s">
        <v>504</v>
      </c>
      <c r="AC7" s="10" t="s">
        <v>505</v>
      </c>
      <c r="AD7" s="10" t="s">
        <v>506</v>
      </c>
      <c r="AE7" s="10" t="s">
        <v>507</v>
      </c>
      <c r="AF7" s="10" t="s">
        <v>535</v>
      </c>
      <c r="AG7" s="10" t="s">
        <v>536</v>
      </c>
      <c r="AH7" s="10" t="s">
        <v>537</v>
      </c>
      <c r="AI7" s="10" t="s">
        <v>538</v>
      </c>
      <c r="AJ7" s="10" t="s">
        <v>539</v>
      </c>
      <c r="AK7" s="10" t="s">
        <v>540</v>
      </c>
      <c r="AL7" s="10" t="s">
        <v>541</v>
      </c>
      <c r="AM7" s="10" t="s">
        <v>542</v>
      </c>
      <c r="AN7" s="10" t="s">
        <v>543</v>
      </c>
      <c r="AO7" s="10" t="s">
        <v>544</v>
      </c>
      <c r="AP7" s="10" t="s">
        <v>545</v>
      </c>
      <c r="AQ7" s="10" t="s">
        <v>546</v>
      </c>
      <c r="AR7" s="10" t="s">
        <v>547</v>
      </c>
      <c r="AS7" s="10" t="s">
        <v>548</v>
      </c>
      <c r="AT7" s="10" t="s">
        <v>549</v>
      </c>
      <c r="AU7" s="10" t="s">
        <v>550</v>
      </c>
      <c r="AV7" s="10" t="s">
        <v>551</v>
      </c>
      <c r="AW7" s="10" t="s">
        <v>552</v>
      </c>
      <c r="AX7" s="1" t="s">
        <v>553</v>
      </c>
      <c r="AY7" s="1" t="s">
        <v>554</v>
      </c>
      <c r="AZ7" s="1" t="s">
        <v>555</v>
      </c>
      <c r="BA7" s="1" t="s">
        <v>556</v>
      </c>
      <c r="BB7" s="1" t="s">
        <v>557</v>
      </c>
      <c r="BC7" s="1" t="s">
        <v>558</v>
      </c>
      <c r="BD7" s="10" t="s">
        <v>559</v>
      </c>
      <c r="BE7" s="10" t="s">
        <v>560</v>
      </c>
      <c r="BF7" s="10" t="s">
        <v>561</v>
      </c>
      <c r="BG7" s="10" t="s">
        <v>562</v>
      </c>
      <c r="BH7" s="10" t="s">
        <v>563</v>
      </c>
      <c r="BI7" s="10" t="s">
        <v>564</v>
      </c>
      <c r="BJ7" s="10" t="s">
        <v>565</v>
      </c>
      <c r="BK7" s="10" t="s">
        <v>566</v>
      </c>
      <c r="BL7" s="10" t="s">
        <v>567</v>
      </c>
      <c r="BM7" s="10" t="s">
        <v>568</v>
      </c>
      <c r="BN7" s="10" t="s">
        <v>569</v>
      </c>
      <c r="BO7" s="10" t="s">
        <v>570</v>
      </c>
      <c r="BP7" s="10" t="s">
        <v>571</v>
      </c>
      <c r="BQ7" s="10" t="s">
        <v>572</v>
      </c>
      <c r="BR7" s="10" t="s">
        <v>573</v>
      </c>
      <c r="BS7" s="10" t="s">
        <v>574</v>
      </c>
      <c r="BT7" s="10" t="s">
        <v>575</v>
      </c>
      <c r="BU7" s="10" t="s">
        <v>576</v>
      </c>
      <c r="BV7" s="10" t="s">
        <v>577</v>
      </c>
      <c r="BW7" s="10" t="s">
        <v>578</v>
      </c>
      <c r="BX7" s="10" t="s">
        <v>579</v>
      </c>
      <c r="BY7" s="10" t="s">
        <v>580</v>
      </c>
      <c r="BZ7" s="10" t="s">
        <v>581</v>
      </c>
      <c r="CA7" s="10" t="s">
        <v>582</v>
      </c>
      <c r="CB7" s="10" t="s">
        <v>583</v>
      </c>
      <c r="CC7" s="10" t="s">
        <v>584</v>
      </c>
      <c r="CD7" s="10" t="s">
        <v>585</v>
      </c>
      <c r="CE7" s="10" t="s">
        <v>586</v>
      </c>
      <c r="CF7" s="10" t="s">
        <v>587</v>
      </c>
      <c r="CG7" s="10" t="s">
        <v>588</v>
      </c>
      <c r="CH7" s="10" t="s">
        <v>589</v>
      </c>
      <c r="CI7" s="10" t="s">
        <v>590</v>
      </c>
      <c r="CJ7" s="10" t="s">
        <v>591</v>
      </c>
      <c r="CK7" s="10" t="s">
        <v>592</v>
      </c>
      <c r="CL7" s="10" t="s">
        <v>593</v>
      </c>
      <c r="CM7" s="10" t="s">
        <v>594</v>
      </c>
      <c r="CN7" s="10" t="s">
        <v>595</v>
      </c>
      <c r="CO7" s="38" t="s">
        <v>596</v>
      </c>
      <c r="CP7" s="38" t="s">
        <v>597</v>
      </c>
      <c r="CQ7" s="38" t="s">
        <v>598</v>
      </c>
      <c r="CR7" s="38" t="s">
        <v>599</v>
      </c>
      <c r="CS7" s="39" t="s">
        <v>600</v>
      </c>
      <c r="CT7" s="39" t="s">
        <v>601</v>
      </c>
      <c r="CU7" s="39" t="s">
        <v>602</v>
      </c>
      <c r="CV7" s="39" t="s">
        <v>603</v>
      </c>
      <c r="CW7" s="11" t="s">
        <v>604</v>
      </c>
      <c r="CX7" s="10" t="s">
        <v>508</v>
      </c>
      <c r="CY7" s="10" t="s">
        <v>509</v>
      </c>
      <c r="CZ7"/>
      <c r="DE7"/>
      <c r="DF7"/>
      <c r="DG7"/>
      <c r="DH7"/>
      <c r="DI7"/>
      <c r="DJ7"/>
      <c r="DK7"/>
      <c r="DL7"/>
      <c r="DM7"/>
      <c r="DN7"/>
      <c r="DO7"/>
      <c r="DP7"/>
      <c r="DQ7"/>
      <c r="DR7"/>
      <c r="DS7"/>
      <c r="DT7"/>
      <c r="DU7"/>
      <c r="DV7"/>
      <c r="DW7"/>
      <c r="EC7"/>
      <c r="ED7"/>
      <c r="EE7"/>
      <c r="EF7"/>
      <c r="EG7"/>
      <c r="EH7"/>
      <c r="EI7"/>
      <c r="EJ7"/>
      <c r="GO7" s="1"/>
      <c r="GP7" s="1"/>
      <c r="GQ7" s="1"/>
      <c r="GR7" s="1"/>
      <c r="GS7" s="1"/>
      <c r="GT7" s="1"/>
      <c r="GU7" s="1"/>
      <c r="GV7" s="1"/>
      <c r="GW7" s="1"/>
      <c r="GX7" s="1"/>
      <c r="GY7" s="1"/>
      <c r="GZ7" s="1"/>
    </row>
    <row r="8" spans="1:208" s="14" customFormat="1" x14ac:dyDescent="0.25">
      <c r="A8" s="33"/>
      <c r="B8" s="141">
        <f>B2</f>
        <v>2000</v>
      </c>
      <c r="C8" s="419" t="str">
        <f t="shared" ref="C8:AE8" si="1">C2</f>
        <v>Select your provider name.</v>
      </c>
      <c r="D8" s="141">
        <f t="shared" si="1"/>
        <v>0</v>
      </c>
      <c r="E8" s="141">
        <f t="shared" si="1"/>
        <v>0</v>
      </c>
      <c r="F8" s="141">
        <f t="shared" si="1"/>
        <v>0</v>
      </c>
      <c r="G8" s="141">
        <f t="shared" si="1"/>
        <v>0</v>
      </c>
      <c r="H8" s="419">
        <f t="shared" si="1"/>
        <v>0</v>
      </c>
      <c r="I8" s="419">
        <f t="shared" si="1"/>
        <v>0</v>
      </c>
      <c r="J8" s="419">
        <f t="shared" si="1"/>
        <v>0</v>
      </c>
      <c r="K8" s="419">
        <f t="shared" si="1"/>
        <v>0</v>
      </c>
      <c r="L8" s="419">
        <f t="shared" si="1"/>
        <v>0</v>
      </c>
      <c r="M8" s="419">
        <f t="shared" si="1"/>
        <v>0</v>
      </c>
      <c r="N8" s="419">
        <f t="shared" si="1"/>
        <v>0</v>
      </c>
      <c r="O8" s="141">
        <f t="shared" si="1"/>
        <v>0</v>
      </c>
      <c r="P8" s="141">
        <f t="shared" si="1"/>
        <v>0</v>
      </c>
      <c r="Q8" s="141">
        <f t="shared" si="1"/>
        <v>0</v>
      </c>
      <c r="R8" s="141">
        <f t="shared" si="1"/>
        <v>0</v>
      </c>
      <c r="S8" s="141">
        <f t="shared" si="1"/>
        <v>0</v>
      </c>
      <c r="T8" s="141">
        <f t="shared" si="1"/>
        <v>0</v>
      </c>
      <c r="U8" s="141">
        <f t="shared" si="1"/>
        <v>0</v>
      </c>
      <c r="V8" s="141">
        <f t="shared" si="1"/>
        <v>0</v>
      </c>
      <c r="W8" s="141">
        <f t="shared" si="1"/>
        <v>0</v>
      </c>
      <c r="X8" s="141">
        <f t="shared" si="1"/>
        <v>0</v>
      </c>
      <c r="Y8" s="141">
        <f t="shared" si="1"/>
        <v>0</v>
      </c>
      <c r="Z8" s="141">
        <f t="shared" si="1"/>
        <v>0</v>
      </c>
      <c r="AA8" s="141">
        <f t="shared" si="1"/>
        <v>0</v>
      </c>
      <c r="AB8" s="141">
        <f t="shared" si="1"/>
        <v>0</v>
      </c>
      <c r="AC8" s="141">
        <f t="shared" si="1"/>
        <v>0</v>
      </c>
      <c r="AD8" s="420">
        <f t="shared" si="1"/>
        <v>36526</v>
      </c>
      <c r="AE8" s="420">
        <f t="shared" si="1"/>
        <v>36891</v>
      </c>
      <c r="AF8" s="422">
        <f>'C-Direct Care Expenses'!C$7</f>
        <v>0</v>
      </c>
      <c r="AG8" s="422">
        <f>'C-Direct Care Expenses'!D$7</f>
        <v>0</v>
      </c>
      <c r="AH8" s="422">
        <f>'C-Direct Care Expenses'!E$7</f>
        <v>0</v>
      </c>
      <c r="AI8" s="422">
        <f>'C-Direct Care Expenses'!F$7</f>
        <v>0</v>
      </c>
      <c r="AJ8" s="422">
        <f>'C-Direct Care Expenses'!G$7</f>
        <v>0</v>
      </c>
      <c r="AK8" s="422">
        <f>'C-Direct Care Expenses'!H$7</f>
        <v>0</v>
      </c>
      <c r="AL8" s="422">
        <f>'C-Direct Care Expenses'!C8</f>
        <v>0</v>
      </c>
      <c r="AM8" s="422">
        <f>'C-Direct Care Expenses'!D8</f>
        <v>0</v>
      </c>
      <c r="AN8" s="422">
        <f>'C-Direct Care Expenses'!E8</f>
        <v>0</v>
      </c>
      <c r="AO8" s="422">
        <f>'C-Direct Care Expenses'!F8</f>
        <v>0</v>
      </c>
      <c r="AP8" s="422">
        <f>'C-Direct Care Expenses'!G8</f>
        <v>0</v>
      </c>
      <c r="AQ8" s="422">
        <f>'C-Direct Care Expenses'!H8</f>
        <v>0</v>
      </c>
      <c r="AR8" s="422">
        <f>'C-Direct Care Expenses'!C$9</f>
        <v>0</v>
      </c>
      <c r="AS8" s="422">
        <f>'C-Direct Care Expenses'!D$9</f>
        <v>0</v>
      </c>
      <c r="AT8" s="422">
        <f>'C-Direct Care Expenses'!E$9</f>
        <v>0</v>
      </c>
      <c r="AU8" s="422">
        <f>'C-Direct Care Expenses'!F$9</f>
        <v>0</v>
      </c>
      <c r="AV8" s="422">
        <f>'C-Direct Care Expenses'!G$9</f>
        <v>0</v>
      </c>
      <c r="AW8" s="422">
        <f>'C-Direct Care Expenses'!H$9</f>
        <v>0</v>
      </c>
      <c r="AX8" s="422">
        <f>'C-Direct Care Expenses'!C$10</f>
        <v>0</v>
      </c>
      <c r="AY8" s="422">
        <f>'C-Direct Care Expenses'!D$10</f>
        <v>0</v>
      </c>
      <c r="AZ8" s="422">
        <f>'C-Direct Care Expenses'!E$10</f>
        <v>0</v>
      </c>
      <c r="BA8" s="422">
        <f>'C-Direct Care Expenses'!F$10</f>
        <v>0</v>
      </c>
      <c r="BB8" s="422">
        <f>'C-Direct Care Expenses'!G$10</f>
        <v>0</v>
      </c>
      <c r="BC8" s="422">
        <f>'C-Direct Care Expenses'!H$10</f>
        <v>0</v>
      </c>
      <c r="BD8" s="422">
        <f>'C-Direct Care Expenses'!C$11</f>
        <v>0</v>
      </c>
      <c r="BE8" s="422">
        <f>'C-Direct Care Expenses'!D$11</f>
        <v>0</v>
      </c>
      <c r="BF8" s="422">
        <f>'C-Direct Care Expenses'!E$11</f>
        <v>0</v>
      </c>
      <c r="BG8" s="422">
        <f>'C-Direct Care Expenses'!F$11</f>
        <v>0</v>
      </c>
      <c r="BH8" s="422">
        <f>'C-Direct Care Expenses'!G$11</f>
        <v>0</v>
      </c>
      <c r="BI8" s="422">
        <f>'C-Direct Care Expenses'!H$11</f>
        <v>0</v>
      </c>
      <c r="BJ8" s="422">
        <f>'C-Direct Care Expenses'!C12</f>
        <v>0</v>
      </c>
      <c r="BK8" s="422">
        <f>'C-Direct Care Expenses'!D12</f>
        <v>0</v>
      </c>
      <c r="BL8" s="422">
        <f>'C-Direct Care Expenses'!E12</f>
        <v>0</v>
      </c>
      <c r="BM8" s="422">
        <f>'C-Direct Care Expenses'!F12</f>
        <v>0</v>
      </c>
      <c r="BN8" s="422">
        <f>'C-Direct Care Expenses'!G12</f>
        <v>0</v>
      </c>
      <c r="BO8" s="422">
        <f>'C-Direct Care Expenses'!H12</f>
        <v>0</v>
      </c>
      <c r="BP8" s="422">
        <f>'C-Direct Care Expenses'!C$13</f>
        <v>0</v>
      </c>
      <c r="BQ8" s="422">
        <f>'C-Direct Care Expenses'!D$13</f>
        <v>0</v>
      </c>
      <c r="BR8" s="422">
        <f>'C-Direct Care Expenses'!E$13</f>
        <v>0</v>
      </c>
      <c r="BS8" s="422">
        <f>'C-Direct Care Expenses'!F$13</f>
        <v>0</v>
      </c>
      <c r="BT8" s="422">
        <f>'C-Direct Care Expenses'!G$13</f>
        <v>0</v>
      </c>
      <c r="BU8" s="422">
        <f>'C-Direct Care Expenses'!H$13</f>
        <v>0</v>
      </c>
      <c r="BV8" s="422">
        <f>'C-Direct Care Expenses'!C$14</f>
        <v>0</v>
      </c>
      <c r="BW8" s="422">
        <f>'C-Direct Care Expenses'!D$14</f>
        <v>0</v>
      </c>
      <c r="BX8" s="422">
        <f>'C-Direct Care Expenses'!E$14</f>
        <v>0</v>
      </c>
      <c r="BY8" s="422">
        <f>'C-Direct Care Expenses'!F$14</f>
        <v>0</v>
      </c>
      <c r="BZ8" s="422">
        <f>'C-Direct Care Expenses'!G$14</f>
        <v>0</v>
      </c>
      <c r="CA8" s="422">
        <f>'C-Direct Care Expenses'!H$14</f>
        <v>0</v>
      </c>
      <c r="CB8" s="422">
        <f>'C-Direct Care Expenses'!C$15</f>
        <v>0</v>
      </c>
      <c r="CC8" s="422">
        <f>'C-Direct Care Expenses'!D$15</f>
        <v>0</v>
      </c>
      <c r="CD8" s="422">
        <f>'C-Direct Care Expenses'!E$15</f>
        <v>0</v>
      </c>
      <c r="CE8" s="422">
        <f>'C-Direct Care Expenses'!F$15</f>
        <v>0</v>
      </c>
      <c r="CF8" s="422">
        <f>'C-Direct Care Expenses'!G$15</f>
        <v>0</v>
      </c>
      <c r="CG8" s="422">
        <f>'C-Direct Care Expenses'!H$15</f>
        <v>0</v>
      </c>
      <c r="CH8" s="422">
        <f>'C-Direct Care Expenses'!C17</f>
        <v>0</v>
      </c>
      <c r="CI8" s="423">
        <f>'C-Direct Care Expenses'!D17</f>
        <v>0</v>
      </c>
      <c r="CJ8" s="422">
        <f>'C-Direct Care Expenses'!E$17</f>
        <v>0</v>
      </c>
      <c r="CK8" s="422">
        <f>'C-Direct Care Expenses'!F$17</f>
        <v>0</v>
      </c>
      <c r="CL8" s="422">
        <f>'C-Direct Care Expenses'!G$17</f>
        <v>0</v>
      </c>
      <c r="CM8" s="422">
        <f>'C-Direct Care Expenses'!H$17</f>
        <v>0</v>
      </c>
      <c r="CN8" s="422">
        <f>'C-Direct Care Expenses'!C18</f>
        <v>0</v>
      </c>
      <c r="CO8" s="422">
        <f>'C-Direct Care Expenses'!D$18</f>
        <v>0</v>
      </c>
      <c r="CP8" s="422">
        <f>'C-Direct Care Expenses'!E$18</f>
        <v>0</v>
      </c>
      <c r="CQ8" s="422">
        <f>'C-Direct Care Expenses'!F$18</f>
        <v>0</v>
      </c>
      <c r="CR8" s="422">
        <f>'C-Direct Care Expenses'!G$18</f>
        <v>0</v>
      </c>
      <c r="CS8" s="422">
        <f>'C-Direct Care Expenses'!H$18</f>
        <v>0</v>
      </c>
      <c r="CT8" s="422">
        <f>'C-Direct Care Expenses'!C20</f>
        <v>0</v>
      </c>
      <c r="CU8" s="422">
        <f>'C-Direct Care Expenses'!C21</f>
        <v>0</v>
      </c>
      <c r="CV8" s="66">
        <f>'C-Direct Care Expenses'!C23</f>
        <v>0</v>
      </c>
      <c r="CW8" s="65">
        <f>'C-Direct Care Expenses'!C26</f>
        <v>0</v>
      </c>
      <c r="CX8" s="180" t="str">
        <f>$AF$2</f>
        <v>tfaiella</v>
      </c>
      <c r="CY8" s="182">
        <f ca="1">$AG$2</f>
        <v>45742.486961111113</v>
      </c>
      <c r="CZ8"/>
      <c r="DA8" s="33"/>
      <c r="DB8" s="33"/>
      <c r="DC8" s="33"/>
      <c r="DD8" s="33"/>
      <c r="DE8"/>
      <c r="DF8"/>
      <c r="DG8"/>
      <c r="DH8"/>
      <c r="DI8"/>
      <c r="DJ8"/>
      <c r="DK8"/>
      <c r="DL8"/>
      <c r="DM8"/>
      <c r="DN8"/>
      <c r="DO8"/>
      <c r="DP8"/>
      <c r="DQ8"/>
      <c r="DR8"/>
      <c r="DS8"/>
      <c r="DT8"/>
      <c r="DU8"/>
      <c r="DV8"/>
      <c r="DW8"/>
      <c r="DX8" s="33"/>
      <c r="DY8" s="33"/>
      <c r="DZ8" s="33"/>
      <c r="EA8" s="33"/>
      <c r="EB8" s="33"/>
      <c r="EC8"/>
      <c r="ED8"/>
      <c r="EE8"/>
      <c r="EF8"/>
      <c r="EG8"/>
      <c r="EH8"/>
      <c r="EI8"/>
      <c r="EJ8"/>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69"/>
      <c r="GP8" s="69"/>
      <c r="GQ8" s="69"/>
      <c r="GR8" s="69"/>
      <c r="GS8" s="69"/>
      <c r="GT8" s="69"/>
      <c r="GU8" s="69"/>
      <c r="GV8" s="69"/>
      <c r="GW8" s="69"/>
      <c r="GX8" s="69"/>
      <c r="GY8" s="69"/>
      <c r="GZ8" s="69"/>
    </row>
    <row r="9" spans="1:208" s="33" customFormat="1" ht="13" x14ac:dyDescent="0.25">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EL9" s="35"/>
      <c r="EM9" s="35"/>
      <c r="EN9" s="35"/>
      <c r="EP9" s="35"/>
      <c r="EQ9" s="35"/>
      <c r="ER9" s="35"/>
      <c r="ET9" s="35"/>
      <c r="EU9" s="35"/>
      <c r="EV9" s="35"/>
      <c r="EX9" s="35"/>
      <c r="EY9" s="35"/>
      <c r="EZ9" s="35"/>
      <c r="FB9" s="35"/>
      <c r="FC9" s="35"/>
      <c r="FD9" s="35"/>
    </row>
    <row r="10" spans="1:208" s="33" customFormat="1" ht="13" x14ac:dyDescent="0.3">
      <c r="A10" s="10" t="s">
        <v>605</v>
      </c>
      <c r="B10" s="10" t="s">
        <v>479</v>
      </c>
      <c r="C10" s="10" t="s">
        <v>12</v>
      </c>
      <c r="D10" s="10" t="s">
        <v>480</v>
      </c>
      <c r="E10" s="10" t="s">
        <v>481</v>
      </c>
      <c r="F10" s="10" t="s">
        <v>482</v>
      </c>
      <c r="G10" s="10" t="s">
        <v>483</v>
      </c>
      <c r="H10" s="10" t="s">
        <v>484</v>
      </c>
      <c r="I10" s="10" t="s">
        <v>485</v>
      </c>
      <c r="J10" s="10" t="s">
        <v>486</v>
      </c>
      <c r="K10" s="10" t="s">
        <v>487</v>
      </c>
      <c r="L10" s="10" t="s">
        <v>488</v>
      </c>
      <c r="M10" s="10" t="s">
        <v>489</v>
      </c>
      <c r="N10" s="10" t="s">
        <v>490</v>
      </c>
      <c r="O10" s="10" t="s">
        <v>491</v>
      </c>
      <c r="P10" s="10" t="s">
        <v>492</v>
      </c>
      <c r="Q10" s="10" t="s">
        <v>493</v>
      </c>
      <c r="R10" s="10" t="s">
        <v>494</v>
      </c>
      <c r="S10" s="10" t="s">
        <v>495</v>
      </c>
      <c r="T10" s="10" t="s">
        <v>496</v>
      </c>
      <c r="U10" s="10" t="s">
        <v>497</v>
      </c>
      <c r="V10" s="10" t="s">
        <v>498</v>
      </c>
      <c r="W10" s="10" t="s">
        <v>499</v>
      </c>
      <c r="X10" s="10" t="s">
        <v>500</v>
      </c>
      <c r="Y10" s="10" t="s">
        <v>501</v>
      </c>
      <c r="Z10" s="10" t="s">
        <v>502</v>
      </c>
      <c r="AA10" s="10" t="s">
        <v>503</v>
      </c>
      <c r="AB10" s="10" t="s">
        <v>504</v>
      </c>
      <c r="AC10" s="10" t="s">
        <v>505</v>
      </c>
      <c r="AD10" s="10" t="s">
        <v>506</v>
      </c>
      <c r="AE10" s="10" t="s">
        <v>507</v>
      </c>
      <c r="AF10" s="1" t="s">
        <v>606</v>
      </c>
      <c r="AG10" s="1" t="s">
        <v>607</v>
      </c>
      <c r="AH10" s="1" t="s">
        <v>608</v>
      </c>
      <c r="AI10" s="1" t="s">
        <v>782</v>
      </c>
      <c r="AJ10" s="1" t="s">
        <v>609</v>
      </c>
      <c r="AK10" s="1" t="s">
        <v>610</v>
      </c>
      <c r="AL10" s="1" t="s">
        <v>611</v>
      </c>
      <c r="AM10" s="1" t="s">
        <v>783</v>
      </c>
      <c r="AN10" s="1" t="s">
        <v>612</v>
      </c>
      <c r="AO10" s="1" t="s">
        <v>613</v>
      </c>
      <c r="AP10" s="10" t="s">
        <v>614</v>
      </c>
      <c r="AQ10" s="1" t="s">
        <v>784</v>
      </c>
      <c r="AR10" s="1" t="s">
        <v>615</v>
      </c>
      <c r="AS10" s="1" t="s">
        <v>616</v>
      </c>
      <c r="AT10" s="10" t="s">
        <v>617</v>
      </c>
      <c r="AU10" s="10" t="s">
        <v>785</v>
      </c>
      <c r="AV10" s="10" t="s">
        <v>618</v>
      </c>
      <c r="AW10" s="10" t="s">
        <v>619</v>
      </c>
      <c r="AX10" s="10" t="s">
        <v>620</v>
      </c>
      <c r="AY10" s="10" t="s">
        <v>621</v>
      </c>
      <c r="AZ10" s="10" t="s">
        <v>622</v>
      </c>
      <c r="BA10" s="10" t="s">
        <v>623</v>
      </c>
      <c r="BB10" s="10" t="s">
        <v>508</v>
      </c>
      <c r="BC10" s="10" t="s">
        <v>509</v>
      </c>
      <c r="EP10" s="35"/>
      <c r="EQ10" s="35"/>
      <c r="ER10" s="35"/>
      <c r="ET10" s="35"/>
      <c r="EU10" s="35"/>
      <c r="EV10" s="35"/>
      <c r="EX10" s="35"/>
      <c r="EY10" s="35"/>
      <c r="EZ10" s="35"/>
      <c r="FB10" s="35"/>
      <c r="FC10" s="35"/>
      <c r="FD10" s="35"/>
      <c r="FF10" s="35"/>
      <c r="FG10" s="35"/>
      <c r="FH10" s="35"/>
    </row>
    <row r="11" spans="1:208" s="33" customFormat="1" x14ac:dyDescent="0.25">
      <c r="B11" s="65">
        <f>B5</f>
        <v>2000</v>
      </c>
      <c r="C11" s="117" t="str">
        <f t="shared" ref="C11:AE11" si="2">C5</f>
        <v>Select your provider name.</v>
      </c>
      <c r="D11" s="141">
        <f>D2</f>
        <v>0</v>
      </c>
      <c r="E11" s="141">
        <f>E2</f>
        <v>0</v>
      </c>
      <c r="F11" s="65">
        <f t="shared" si="2"/>
        <v>0</v>
      </c>
      <c r="G11" s="65">
        <f t="shared" si="2"/>
        <v>0</v>
      </c>
      <c r="H11" s="117">
        <f t="shared" si="2"/>
        <v>0</v>
      </c>
      <c r="I11" s="117">
        <f t="shared" si="2"/>
        <v>0</v>
      </c>
      <c r="J11" s="117">
        <f t="shared" si="2"/>
        <v>0</v>
      </c>
      <c r="K11" s="117">
        <f t="shared" si="2"/>
        <v>0</v>
      </c>
      <c r="L11" s="117">
        <f t="shared" si="2"/>
        <v>0</v>
      </c>
      <c r="M11" s="117">
        <f t="shared" si="2"/>
        <v>0</v>
      </c>
      <c r="N11" s="117">
        <f t="shared" si="2"/>
        <v>0</v>
      </c>
      <c r="O11" s="65">
        <f t="shared" si="2"/>
        <v>0</v>
      </c>
      <c r="P11" s="65">
        <f t="shared" si="2"/>
        <v>0</v>
      </c>
      <c r="Q11" s="65">
        <f t="shared" si="2"/>
        <v>0</v>
      </c>
      <c r="R11" s="65">
        <f t="shared" si="2"/>
        <v>0</v>
      </c>
      <c r="S11" s="65">
        <f t="shared" si="2"/>
        <v>0</v>
      </c>
      <c r="T11" s="65">
        <f t="shared" si="2"/>
        <v>0</v>
      </c>
      <c r="U11" s="65">
        <f t="shared" si="2"/>
        <v>0</v>
      </c>
      <c r="V11" s="65">
        <f t="shared" si="2"/>
        <v>0</v>
      </c>
      <c r="W11" s="65">
        <f t="shared" si="2"/>
        <v>0</v>
      </c>
      <c r="X11" s="65">
        <f t="shared" si="2"/>
        <v>0</v>
      </c>
      <c r="Y11" s="65">
        <f t="shared" si="2"/>
        <v>0</v>
      </c>
      <c r="Z11" s="65">
        <f t="shared" si="2"/>
        <v>0</v>
      </c>
      <c r="AA11" s="65">
        <f t="shared" si="2"/>
        <v>0</v>
      </c>
      <c r="AB11" s="65">
        <f t="shared" si="2"/>
        <v>0</v>
      </c>
      <c r="AC11" s="65">
        <f t="shared" si="2"/>
        <v>0</v>
      </c>
      <c r="AD11" s="118">
        <f t="shared" si="2"/>
        <v>36526</v>
      </c>
      <c r="AE11" s="118">
        <f t="shared" si="2"/>
        <v>36891</v>
      </c>
      <c r="AF11" s="66">
        <f>'CA-Caregiver Stipends'!C7</f>
        <v>0</v>
      </c>
      <c r="AG11" s="181">
        <f>'CA-Caregiver Stipends'!D7</f>
        <v>0</v>
      </c>
      <c r="AH11" s="181">
        <f>'CA-Caregiver Stipends'!E7</f>
        <v>0</v>
      </c>
      <c r="AI11" s="432" t="e">
        <f>'CA-Caregiver Stipends'!#REF!</f>
        <v>#REF!</v>
      </c>
      <c r="AJ11" s="66">
        <f>'CA-Caregiver Stipends'!C8</f>
        <v>0</v>
      </c>
      <c r="AK11" s="181">
        <f>'CA-Caregiver Stipends'!D8</f>
        <v>0</v>
      </c>
      <c r="AL11" s="181">
        <f>'CA-Caregiver Stipends'!E8</f>
        <v>0</v>
      </c>
      <c r="AM11" s="66" t="e">
        <f>'CA-Caregiver Stipends'!#REF!</f>
        <v>#REF!</v>
      </c>
      <c r="AN11" s="66">
        <f>'CA-Caregiver Stipends'!C9</f>
        <v>0</v>
      </c>
      <c r="AO11" s="181">
        <f>'CA-Caregiver Stipends'!D9</f>
        <v>0</v>
      </c>
      <c r="AP11" s="181">
        <f>'CA-Caregiver Stipends'!E9</f>
        <v>0</v>
      </c>
      <c r="AQ11" s="66" t="e">
        <f>'CA-Caregiver Stipends'!#REF!</f>
        <v>#REF!</v>
      </c>
      <c r="AR11" s="66">
        <f>'CA-Caregiver Stipends'!C10</f>
        <v>0</v>
      </c>
      <c r="AS11" s="181">
        <f>'CA-Caregiver Stipends'!D10</f>
        <v>0</v>
      </c>
      <c r="AT11" s="181">
        <f>'CA-Caregiver Stipends'!E10</f>
        <v>0</v>
      </c>
      <c r="AU11" s="432" t="e">
        <f>'CA-Caregiver Stipends'!#REF!</f>
        <v>#REF!</v>
      </c>
      <c r="AV11" s="66">
        <f>'CA-Caregiver Stipends'!C11</f>
        <v>0</v>
      </c>
      <c r="AW11" s="65">
        <f>'CA-Caregiver Stipends'!D11</f>
        <v>0</v>
      </c>
      <c r="AX11" s="228">
        <f>'CA-Caregiver Stipends'!E11</f>
        <v>0</v>
      </c>
      <c r="AY11" s="66">
        <f>'CA-Caregiver Stipends'!C16</f>
        <v>0</v>
      </c>
      <c r="AZ11" s="66">
        <f>'CA-Caregiver Stipends'!C17</f>
        <v>0</v>
      </c>
      <c r="BA11" s="181">
        <f>'CA-Caregiver Stipends'!C19</f>
        <v>0</v>
      </c>
      <c r="BB11" s="180" t="str">
        <f>$AF$2</f>
        <v>tfaiella</v>
      </c>
      <c r="BC11" s="182">
        <f ca="1">$AG$2</f>
        <v>45742.486961111113</v>
      </c>
      <c r="EP11" s="35"/>
      <c r="EQ11" s="35"/>
      <c r="ER11" s="35"/>
      <c r="ET11" s="35"/>
      <c r="EU11" s="35"/>
      <c r="EV11" s="35"/>
      <c r="EX11" s="35"/>
      <c r="EY11" s="35"/>
      <c r="EZ11" s="35"/>
      <c r="FB11" s="35"/>
      <c r="FC11" s="35"/>
      <c r="FD11" s="35"/>
      <c r="FF11" s="35"/>
      <c r="FG11" s="35"/>
      <c r="FH11" s="35"/>
    </row>
    <row r="12" spans="1:208" s="33" customFormat="1" ht="13" x14ac:dyDescent="0.25">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EL12" s="35"/>
      <c r="EM12" s="35"/>
      <c r="EN12" s="35"/>
      <c r="EP12" s="35"/>
      <c r="EQ12" s="35"/>
      <c r="ER12" s="35"/>
      <c r="ET12" s="35"/>
      <c r="EU12" s="35"/>
      <c r="EV12" s="35"/>
      <c r="EX12" s="35"/>
      <c r="EY12" s="35"/>
      <c r="EZ12" s="35"/>
      <c r="FB12" s="35"/>
      <c r="FC12" s="35"/>
      <c r="FD12" s="35"/>
    </row>
    <row r="13" spans="1:208" s="10" customFormat="1" ht="13" x14ac:dyDescent="0.25">
      <c r="A13" s="10" t="s">
        <v>624</v>
      </c>
      <c r="B13" s="10" t="s">
        <v>479</v>
      </c>
      <c r="C13" s="10" t="s">
        <v>12</v>
      </c>
      <c r="D13" s="10" t="s">
        <v>480</v>
      </c>
      <c r="E13" s="10" t="s">
        <v>481</v>
      </c>
      <c r="F13" s="10" t="s">
        <v>482</v>
      </c>
      <c r="G13" s="10" t="s">
        <v>483</v>
      </c>
      <c r="H13" s="10" t="s">
        <v>484</v>
      </c>
      <c r="I13" s="10" t="s">
        <v>485</v>
      </c>
      <c r="J13" s="10" t="s">
        <v>486</v>
      </c>
      <c r="K13" s="10" t="s">
        <v>487</v>
      </c>
      <c r="L13" s="10" t="s">
        <v>488</v>
      </c>
      <c r="M13" s="10" t="s">
        <v>489</v>
      </c>
      <c r="N13" s="10" t="s">
        <v>490</v>
      </c>
      <c r="O13" s="10" t="s">
        <v>491</v>
      </c>
      <c r="P13" s="10" t="s">
        <v>492</v>
      </c>
      <c r="Q13" s="10" t="s">
        <v>493</v>
      </c>
      <c r="R13" s="10" t="s">
        <v>494</v>
      </c>
      <c r="S13" s="10" t="s">
        <v>495</v>
      </c>
      <c r="T13" s="10" t="s">
        <v>496</v>
      </c>
      <c r="U13" s="10" t="s">
        <v>497</v>
      </c>
      <c r="V13" s="10" t="s">
        <v>498</v>
      </c>
      <c r="W13" s="10" t="s">
        <v>499</v>
      </c>
      <c r="X13" s="10" t="s">
        <v>500</v>
      </c>
      <c r="Y13" s="10" t="s">
        <v>501</v>
      </c>
      <c r="Z13" s="10" t="s">
        <v>502</v>
      </c>
      <c r="AA13" s="10" t="s">
        <v>503</v>
      </c>
      <c r="AB13" s="10" t="s">
        <v>504</v>
      </c>
      <c r="AC13" s="10" t="s">
        <v>505</v>
      </c>
      <c r="AD13" s="10" t="s">
        <v>506</v>
      </c>
      <c r="AE13" s="10" t="s">
        <v>507</v>
      </c>
      <c r="AF13" s="10" t="s">
        <v>625</v>
      </c>
      <c r="AG13" s="10" t="s">
        <v>626</v>
      </c>
      <c r="AH13" s="10" t="s">
        <v>627</v>
      </c>
      <c r="AI13" s="10" t="s">
        <v>628</v>
      </c>
      <c r="AJ13" s="10" t="s">
        <v>629</v>
      </c>
      <c r="AK13" s="10" t="s">
        <v>630</v>
      </c>
      <c r="AL13" s="10" t="s">
        <v>631</v>
      </c>
      <c r="AM13" s="10" t="s">
        <v>632</v>
      </c>
      <c r="AN13" s="10" t="s">
        <v>633</v>
      </c>
      <c r="AO13" s="10" t="s">
        <v>634</v>
      </c>
      <c r="AP13" s="10" t="s">
        <v>635</v>
      </c>
      <c r="AQ13" s="10" t="s">
        <v>636</v>
      </c>
      <c r="AR13" s="10" t="s">
        <v>637</v>
      </c>
      <c r="AS13" s="10" t="s">
        <v>638</v>
      </c>
      <c r="AT13" s="10" t="s">
        <v>639</v>
      </c>
      <c r="AU13" s="10" t="s">
        <v>640</v>
      </c>
      <c r="AV13" s="10" t="s">
        <v>641</v>
      </c>
      <c r="AW13" s="10" t="s">
        <v>642</v>
      </c>
      <c r="AX13" s="10" t="s">
        <v>643</v>
      </c>
      <c r="AY13" s="10" t="s">
        <v>644</v>
      </c>
      <c r="AZ13" s="10" t="s">
        <v>645</v>
      </c>
      <c r="BA13" s="10" t="s">
        <v>646</v>
      </c>
      <c r="BB13" s="10" t="s">
        <v>647</v>
      </c>
      <c r="BC13" s="10" t="s">
        <v>648</v>
      </c>
      <c r="BD13" s="10" t="s">
        <v>649</v>
      </c>
      <c r="BE13" s="10" t="s">
        <v>650</v>
      </c>
      <c r="BF13" s="10" t="s">
        <v>651</v>
      </c>
      <c r="BG13" s="10" t="s">
        <v>652</v>
      </c>
      <c r="BH13" s="10" t="s">
        <v>653</v>
      </c>
      <c r="BI13" s="10" t="s">
        <v>654</v>
      </c>
      <c r="BJ13" s="10" t="s">
        <v>655</v>
      </c>
      <c r="BK13" s="10" t="s">
        <v>656</v>
      </c>
      <c r="BL13" s="10" t="s">
        <v>657</v>
      </c>
      <c r="BM13" s="10" t="s">
        <v>658</v>
      </c>
      <c r="BN13" s="10" t="s">
        <v>659</v>
      </c>
      <c r="BO13" s="10" t="s">
        <v>660</v>
      </c>
      <c r="BP13" s="10" t="s">
        <v>661</v>
      </c>
      <c r="BQ13" s="10" t="s">
        <v>662</v>
      </c>
      <c r="BR13" s="10" t="s">
        <v>663</v>
      </c>
      <c r="BS13" s="10" t="s">
        <v>664</v>
      </c>
      <c r="BT13" s="10" t="s">
        <v>665</v>
      </c>
      <c r="BU13" s="10" t="s">
        <v>666</v>
      </c>
      <c r="BV13" s="10" t="s">
        <v>667</v>
      </c>
      <c r="BW13" s="10" t="s">
        <v>668</v>
      </c>
      <c r="BX13" s="10" t="s">
        <v>669</v>
      </c>
      <c r="BY13" s="10" t="s">
        <v>670</v>
      </c>
      <c r="BZ13" s="10" t="s">
        <v>671</v>
      </c>
      <c r="CA13" s="10" t="s">
        <v>672</v>
      </c>
      <c r="CB13" s="10" t="s">
        <v>673</v>
      </c>
      <c r="CC13" s="10" t="s">
        <v>674</v>
      </c>
      <c r="CD13" s="10" t="s">
        <v>675</v>
      </c>
      <c r="CE13" s="10" t="s">
        <v>676</v>
      </c>
      <c r="CF13" s="10" t="s">
        <v>677</v>
      </c>
      <c r="CG13" s="10" t="s">
        <v>678</v>
      </c>
      <c r="CH13" s="10" t="s">
        <v>679</v>
      </c>
      <c r="CI13" s="10" t="s">
        <v>680</v>
      </c>
      <c r="CJ13" s="10" t="s">
        <v>681</v>
      </c>
      <c r="CK13" s="10" t="s">
        <v>682</v>
      </c>
      <c r="CL13" s="10" t="s">
        <v>683</v>
      </c>
      <c r="CM13" s="10" t="s">
        <v>684</v>
      </c>
      <c r="CN13" s="10" t="s">
        <v>685</v>
      </c>
      <c r="CO13" s="10" t="s">
        <v>686</v>
      </c>
      <c r="CP13" s="10" t="s">
        <v>687</v>
      </c>
      <c r="CQ13" s="10" t="s">
        <v>688</v>
      </c>
      <c r="CR13" s="10" t="s">
        <v>689</v>
      </c>
      <c r="CS13" s="10" t="s">
        <v>690</v>
      </c>
      <c r="CT13" s="10" t="s">
        <v>691</v>
      </c>
      <c r="CU13" s="10" t="s">
        <v>692</v>
      </c>
      <c r="CV13" s="10" t="s">
        <v>693</v>
      </c>
      <c r="CW13" s="10" t="s">
        <v>694</v>
      </c>
      <c r="CX13" s="10" t="s">
        <v>695</v>
      </c>
      <c r="CY13" s="10" t="s">
        <v>696</v>
      </c>
      <c r="CZ13" s="10" t="s">
        <v>697</v>
      </c>
      <c r="DA13" s="10" t="s">
        <v>698</v>
      </c>
      <c r="DB13" s="10" t="s">
        <v>508</v>
      </c>
      <c r="DC13" s="10" t="s">
        <v>509</v>
      </c>
    </row>
    <row r="14" spans="1:208" s="14" customFormat="1" x14ac:dyDescent="0.25">
      <c r="A14" s="33"/>
      <c r="B14" s="65">
        <f t="shared" ref="B14:AE14" si="3">B2</f>
        <v>2000</v>
      </c>
      <c r="C14" s="117" t="str">
        <f t="shared" si="3"/>
        <v>Select your provider name.</v>
      </c>
      <c r="D14" s="65">
        <f t="shared" si="3"/>
        <v>0</v>
      </c>
      <c r="E14" s="65">
        <f t="shared" si="3"/>
        <v>0</v>
      </c>
      <c r="F14" s="65">
        <f t="shared" si="3"/>
        <v>0</v>
      </c>
      <c r="G14" s="65">
        <f t="shared" si="3"/>
        <v>0</v>
      </c>
      <c r="H14" s="117">
        <f t="shared" si="3"/>
        <v>0</v>
      </c>
      <c r="I14" s="117">
        <f t="shared" si="3"/>
        <v>0</v>
      </c>
      <c r="J14" s="117">
        <f t="shared" si="3"/>
        <v>0</v>
      </c>
      <c r="K14" s="117">
        <f t="shared" si="3"/>
        <v>0</v>
      </c>
      <c r="L14" s="117">
        <f t="shared" si="3"/>
        <v>0</v>
      </c>
      <c r="M14" s="117">
        <f t="shared" si="3"/>
        <v>0</v>
      </c>
      <c r="N14" s="117">
        <f t="shared" si="3"/>
        <v>0</v>
      </c>
      <c r="O14" s="65">
        <f t="shared" si="3"/>
        <v>0</v>
      </c>
      <c r="P14" s="65">
        <f t="shared" si="3"/>
        <v>0</v>
      </c>
      <c r="Q14" s="65">
        <f t="shared" si="3"/>
        <v>0</v>
      </c>
      <c r="R14" s="65">
        <f t="shared" si="3"/>
        <v>0</v>
      </c>
      <c r="S14" s="65">
        <f t="shared" si="3"/>
        <v>0</v>
      </c>
      <c r="T14" s="65">
        <f t="shared" si="3"/>
        <v>0</v>
      </c>
      <c r="U14" s="65">
        <f t="shared" si="3"/>
        <v>0</v>
      </c>
      <c r="V14" s="65">
        <f t="shared" si="3"/>
        <v>0</v>
      </c>
      <c r="W14" s="65">
        <f t="shared" si="3"/>
        <v>0</v>
      </c>
      <c r="X14" s="65">
        <f t="shared" si="3"/>
        <v>0</v>
      </c>
      <c r="Y14" s="65">
        <f t="shared" si="3"/>
        <v>0</v>
      </c>
      <c r="Z14" s="65">
        <f t="shared" si="3"/>
        <v>0</v>
      </c>
      <c r="AA14" s="65">
        <f t="shared" si="3"/>
        <v>0</v>
      </c>
      <c r="AB14" s="65">
        <f t="shared" si="3"/>
        <v>0</v>
      </c>
      <c r="AC14" s="65">
        <f t="shared" si="3"/>
        <v>0</v>
      </c>
      <c r="AD14" s="118">
        <f t="shared" si="3"/>
        <v>36526</v>
      </c>
      <c r="AE14" s="118">
        <f t="shared" si="3"/>
        <v>36891</v>
      </c>
      <c r="AF14" s="66">
        <f>'B-Administrative Expenses'!C$10</f>
        <v>0</v>
      </c>
      <c r="AG14" s="66">
        <f>'B-Administrative Expenses'!D$10</f>
        <v>0</v>
      </c>
      <c r="AH14" s="66">
        <f>'B-Administrative Expenses'!E$10</f>
        <v>0</v>
      </c>
      <c r="AI14" s="66">
        <f>'B-Administrative Expenses'!F$10</f>
        <v>0</v>
      </c>
      <c r="AJ14" s="66">
        <f>'B-Administrative Expenses'!G$10</f>
        <v>0</v>
      </c>
      <c r="AK14" s="66">
        <f>'B-Administrative Expenses'!H$10</f>
        <v>0</v>
      </c>
      <c r="AL14" s="66">
        <f>'B-Administrative Expenses'!C$11</f>
        <v>0</v>
      </c>
      <c r="AM14" s="66">
        <f>'B-Administrative Expenses'!D$11</f>
        <v>0</v>
      </c>
      <c r="AN14" s="66">
        <f>'B-Administrative Expenses'!E$11</f>
        <v>0</v>
      </c>
      <c r="AO14" s="66">
        <f>'B-Administrative Expenses'!F$11</f>
        <v>0</v>
      </c>
      <c r="AP14" s="66">
        <f>'B-Administrative Expenses'!G$11</f>
        <v>0</v>
      </c>
      <c r="AQ14" s="66">
        <f>'B-Administrative Expenses'!H$11</f>
        <v>0</v>
      </c>
      <c r="AR14" s="66">
        <f>'B-Administrative Expenses'!C$12</f>
        <v>0</v>
      </c>
      <c r="AS14" s="66">
        <f>'B-Administrative Expenses'!D$12</f>
        <v>0</v>
      </c>
      <c r="AT14" s="66">
        <f>'B-Administrative Expenses'!E$12</f>
        <v>0</v>
      </c>
      <c r="AU14" s="66">
        <f>'B-Administrative Expenses'!F$12</f>
        <v>0</v>
      </c>
      <c r="AV14" s="66">
        <f>'B-Administrative Expenses'!G$12</f>
        <v>0</v>
      </c>
      <c r="AW14" s="66">
        <f>'B-Administrative Expenses'!H$12</f>
        <v>0</v>
      </c>
      <c r="AX14" s="66">
        <f>'B-Administrative Expenses'!C$13</f>
        <v>0</v>
      </c>
      <c r="AY14" s="66">
        <f>'B-Administrative Expenses'!D$13</f>
        <v>0</v>
      </c>
      <c r="AZ14" s="66">
        <f>'B-Administrative Expenses'!E$13</f>
        <v>0</v>
      </c>
      <c r="BA14" s="66">
        <f>'B-Administrative Expenses'!F$13</f>
        <v>0</v>
      </c>
      <c r="BB14" s="66">
        <f>'B-Administrative Expenses'!G$13</f>
        <v>0</v>
      </c>
      <c r="BC14" s="66">
        <f>'B-Administrative Expenses'!H$13</f>
        <v>0</v>
      </c>
      <c r="BD14" s="66">
        <f>'B-Administrative Expenses'!C$14</f>
        <v>0</v>
      </c>
      <c r="BE14" s="66">
        <f>'B-Administrative Expenses'!D$14</f>
        <v>0</v>
      </c>
      <c r="BF14" s="66">
        <f>'B-Administrative Expenses'!E$14</f>
        <v>0</v>
      </c>
      <c r="BG14" s="66">
        <f>'B-Administrative Expenses'!F$14</f>
        <v>0</v>
      </c>
      <c r="BH14" s="66">
        <f>'B-Administrative Expenses'!G$14</f>
        <v>0</v>
      </c>
      <c r="BI14" s="66">
        <f>'B-Administrative Expenses'!H$14</f>
        <v>0</v>
      </c>
      <c r="BJ14" s="66">
        <f>'B-Administrative Expenses'!C$15</f>
        <v>0</v>
      </c>
      <c r="BK14" s="66">
        <f>'B-Administrative Expenses'!D$15</f>
        <v>0</v>
      </c>
      <c r="BL14" s="66">
        <f>'B-Administrative Expenses'!E$15</f>
        <v>0</v>
      </c>
      <c r="BM14" s="66">
        <f>'B-Administrative Expenses'!F$15</f>
        <v>0</v>
      </c>
      <c r="BN14" s="66">
        <f>'B-Administrative Expenses'!G$15</f>
        <v>0</v>
      </c>
      <c r="BO14" s="66">
        <f>'B-Administrative Expenses'!H$15</f>
        <v>0</v>
      </c>
      <c r="BP14" s="66">
        <f>'B-Administrative Expenses'!C$16</f>
        <v>0</v>
      </c>
      <c r="BQ14" s="66">
        <f>'B-Administrative Expenses'!D$16</f>
        <v>0</v>
      </c>
      <c r="BR14" s="66">
        <f>'B-Administrative Expenses'!E$16</f>
        <v>0</v>
      </c>
      <c r="BS14" s="66">
        <f>'B-Administrative Expenses'!F$16</f>
        <v>0</v>
      </c>
      <c r="BT14" s="66">
        <f>'B-Administrative Expenses'!G$16</f>
        <v>0</v>
      </c>
      <c r="BU14" s="66">
        <f>'B-Administrative Expenses'!H$16</f>
        <v>0</v>
      </c>
      <c r="BV14" s="66">
        <f>'B-Administrative Expenses'!C18</f>
        <v>0</v>
      </c>
      <c r="BW14" s="66">
        <f>'B-Administrative Expenses'!D$18</f>
        <v>0</v>
      </c>
      <c r="BX14" s="66">
        <f>'B-Administrative Expenses'!E$18</f>
        <v>0</v>
      </c>
      <c r="BY14" s="66">
        <f>'B-Administrative Expenses'!F$18</f>
        <v>0</v>
      </c>
      <c r="BZ14" s="66">
        <f>'B-Administrative Expenses'!G$18</f>
        <v>0</v>
      </c>
      <c r="CA14" s="66">
        <f>'B-Administrative Expenses'!H$18</f>
        <v>0</v>
      </c>
      <c r="CB14" s="66">
        <f>'B-Administrative Expenses'!C19</f>
        <v>0</v>
      </c>
      <c r="CC14" s="66">
        <f>'B-Administrative Expenses'!D$19</f>
        <v>0</v>
      </c>
      <c r="CD14" s="66">
        <f>'B-Administrative Expenses'!E$19</f>
        <v>0</v>
      </c>
      <c r="CE14" s="66">
        <f>'B-Administrative Expenses'!F$19</f>
        <v>0</v>
      </c>
      <c r="CF14" s="66">
        <f>'B-Administrative Expenses'!G$19</f>
        <v>0</v>
      </c>
      <c r="CG14" s="66">
        <f>'B-Administrative Expenses'!H$19</f>
        <v>0</v>
      </c>
      <c r="CH14" s="66">
        <f>'B-Administrative Expenses'!$C23</f>
        <v>0</v>
      </c>
      <c r="CI14" s="66">
        <f>'B-Administrative Expenses'!C24</f>
        <v>0</v>
      </c>
      <c r="CJ14" s="66">
        <f>'B-Administrative Expenses'!C25</f>
        <v>0</v>
      </c>
      <c r="CK14" s="66">
        <f>'B-Administrative Expenses'!C26</f>
        <v>0</v>
      </c>
      <c r="CL14" s="66">
        <f>'B-Administrative Expenses'!C27</f>
        <v>0</v>
      </c>
      <c r="CM14" s="66">
        <f>'B-Administrative Expenses'!C28</f>
        <v>0</v>
      </c>
      <c r="CN14" s="66">
        <f>'B-Administrative Expenses'!C29</f>
        <v>0</v>
      </c>
      <c r="CO14" s="66">
        <f>'B-Administrative Expenses'!C30</f>
        <v>0</v>
      </c>
      <c r="CP14" s="66">
        <f>'B-Administrative Expenses'!C31</f>
        <v>0</v>
      </c>
      <c r="CQ14" s="66">
        <f>'B-Administrative Expenses'!C32</f>
        <v>0</v>
      </c>
      <c r="CR14" s="66">
        <f>'B-Administrative Expenses'!C33</f>
        <v>0</v>
      </c>
      <c r="CS14" s="66">
        <f>'B-Administrative Expenses'!C34</f>
        <v>0</v>
      </c>
      <c r="CT14" s="66">
        <f>'B-Administrative Expenses'!C35</f>
        <v>0</v>
      </c>
      <c r="CU14" s="66">
        <f>'B-Administrative Expenses'!C36</f>
        <v>0</v>
      </c>
      <c r="CV14" s="66">
        <f>'B-Administrative Expenses'!C37</f>
        <v>0</v>
      </c>
      <c r="CW14" s="66">
        <f>'B-Administrative Expenses'!C38</f>
        <v>0</v>
      </c>
      <c r="CX14" s="66">
        <f>'B-Administrative Expenses'!C40</f>
        <v>0</v>
      </c>
      <c r="CY14" s="66">
        <f>'B-Administrative Expenses'!C41</f>
        <v>0</v>
      </c>
      <c r="CZ14" s="66">
        <f>'B-Administrative Expenses'!C42</f>
        <v>0</v>
      </c>
      <c r="DA14" s="66">
        <f>'B-Administrative Expenses'!C45</f>
        <v>0</v>
      </c>
      <c r="DB14" s="180" t="str">
        <f>$AF$2</f>
        <v>tfaiella</v>
      </c>
      <c r="DC14" s="182">
        <f ca="1">$AG$2</f>
        <v>45742.486961111113</v>
      </c>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row>
    <row r="15" spans="1:208" s="33" customFormat="1" ht="13" x14ac:dyDescent="0.25">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BA15"/>
    </row>
    <row r="16" spans="1:208" s="10" customFormat="1" ht="13" x14ac:dyDescent="0.25">
      <c r="A16" s="10" t="s">
        <v>699</v>
      </c>
      <c r="B16" s="10" t="s">
        <v>479</v>
      </c>
      <c r="C16" s="10" t="s">
        <v>12</v>
      </c>
      <c r="D16" s="10" t="s">
        <v>480</v>
      </c>
      <c r="E16" s="10" t="s">
        <v>481</v>
      </c>
      <c r="F16" s="10" t="s">
        <v>482</v>
      </c>
      <c r="G16" s="10" t="s">
        <v>483</v>
      </c>
      <c r="H16" s="10" t="s">
        <v>484</v>
      </c>
      <c r="I16" s="10" t="s">
        <v>485</v>
      </c>
      <c r="J16" s="10" t="s">
        <v>486</v>
      </c>
      <c r="K16" s="10" t="s">
        <v>487</v>
      </c>
      <c r="L16" s="10" t="s">
        <v>488</v>
      </c>
      <c r="M16" s="10" t="s">
        <v>489</v>
      </c>
      <c r="N16" s="10" t="s">
        <v>490</v>
      </c>
      <c r="O16" s="10" t="s">
        <v>491</v>
      </c>
      <c r="P16" s="10" t="s">
        <v>492</v>
      </c>
      <c r="Q16" s="10" t="s">
        <v>493</v>
      </c>
      <c r="R16" s="10" t="s">
        <v>494</v>
      </c>
      <c r="S16" s="10" t="s">
        <v>495</v>
      </c>
      <c r="T16" s="10" t="s">
        <v>496</v>
      </c>
      <c r="U16" s="10" t="s">
        <v>497</v>
      </c>
      <c r="V16" s="10" t="s">
        <v>498</v>
      </c>
      <c r="W16" s="10" t="s">
        <v>499</v>
      </c>
      <c r="X16" s="10" t="s">
        <v>500</v>
      </c>
      <c r="Y16" s="10" t="s">
        <v>501</v>
      </c>
      <c r="Z16" s="10" t="s">
        <v>502</v>
      </c>
      <c r="AA16" s="10" t="s">
        <v>503</v>
      </c>
      <c r="AB16" s="10" t="s">
        <v>504</v>
      </c>
      <c r="AC16" s="10" t="s">
        <v>505</v>
      </c>
      <c r="AD16" s="10" t="s">
        <v>506</v>
      </c>
      <c r="AE16" s="10" t="s">
        <v>507</v>
      </c>
      <c r="AF16" s="10" t="s">
        <v>700</v>
      </c>
      <c r="AG16" s="10" t="s">
        <v>701</v>
      </c>
      <c r="AH16" s="10" t="s">
        <v>702</v>
      </c>
      <c r="AI16" s="10" t="s">
        <v>703</v>
      </c>
      <c r="AJ16" s="10" t="s">
        <v>508</v>
      </c>
      <c r="AK16" s="10" t="s">
        <v>509</v>
      </c>
    </row>
    <row r="17" spans="1:227" s="14" customFormat="1" ht="15.5" x14ac:dyDescent="0.25">
      <c r="A17" s="33"/>
      <c r="B17" s="141">
        <f t="shared" ref="B17:AE17" si="4">B2</f>
        <v>2000</v>
      </c>
      <c r="C17" s="419" t="str">
        <f t="shared" si="4"/>
        <v>Select your provider name.</v>
      </c>
      <c r="D17" s="141">
        <f t="shared" si="4"/>
        <v>0</v>
      </c>
      <c r="E17" s="141">
        <f t="shared" si="4"/>
        <v>0</v>
      </c>
      <c r="F17" s="141">
        <f t="shared" si="4"/>
        <v>0</v>
      </c>
      <c r="G17" s="141">
        <f t="shared" si="4"/>
        <v>0</v>
      </c>
      <c r="H17" s="419">
        <f t="shared" si="4"/>
        <v>0</v>
      </c>
      <c r="I17" s="419">
        <f t="shared" si="4"/>
        <v>0</v>
      </c>
      <c r="J17" s="419">
        <f t="shared" si="4"/>
        <v>0</v>
      </c>
      <c r="K17" s="419">
        <f t="shared" si="4"/>
        <v>0</v>
      </c>
      <c r="L17" s="419">
        <f t="shared" si="4"/>
        <v>0</v>
      </c>
      <c r="M17" s="419">
        <f t="shared" si="4"/>
        <v>0</v>
      </c>
      <c r="N17" s="419">
        <f t="shared" si="4"/>
        <v>0</v>
      </c>
      <c r="O17" s="141">
        <f t="shared" si="4"/>
        <v>0</v>
      </c>
      <c r="P17" s="141">
        <f t="shared" si="4"/>
        <v>0</v>
      </c>
      <c r="Q17" s="141">
        <f t="shared" si="4"/>
        <v>0</v>
      </c>
      <c r="R17" s="141">
        <f t="shared" si="4"/>
        <v>0</v>
      </c>
      <c r="S17" s="141">
        <f t="shared" si="4"/>
        <v>0</v>
      </c>
      <c r="T17" s="141">
        <f t="shared" si="4"/>
        <v>0</v>
      </c>
      <c r="U17" s="141">
        <f t="shared" si="4"/>
        <v>0</v>
      </c>
      <c r="V17" s="141">
        <f t="shared" si="4"/>
        <v>0</v>
      </c>
      <c r="W17" s="141">
        <f t="shared" si="4"/>
        <v>0</v>
      </c>
      <c r="X17" s="141">
        <f t="shared" si="4"/>
        <v>0</v>
      </c>
      <c r="Y17" s="141">
        <f t="shared" si="4"/>
        <v>0</v>
      </c>
      <c r="Z17" s="141">
        <f t="shared" si="4"/>
        <v>0</v>
      </c>
      <c r="AA17" s="141">
        <f t="shared" si="4"/>
        <v>0</v>
      </c>
      <c r="AB17" s="141">
        <f t="shared" si="4"/>
        <v>0</v>
      </c>
      <c r="AC17" s="141">
        <f t="shared" si="4"/>
        <v>0</v>
      </c>
      <c r="AD17" s="420">
        <f t="shared" si="4"/>
        <v>36526</v>
      </c>
      <c r="AE17" s="420">
        <f t="shared" si="4"/>
        <v>36891</v>
      </c>
      <c r="AF17" s="424">
        <f>'Stmt Certification'!C15</f>
        <v>0</v>
      </c>
      <c r="AG17" s="118">
        <f>'Stmt Certification'!E15</f>
        <v>0</v>
      </c>
      <c r="AH17" s="65">
        <f>'Stmt Certification'!C20</f>
        <v>0</v>
      </c>
      <c r="AI17" s="118">
        <f>'Stmt Certification'!E20</f>
        <v>0</v>
      </c>
      <c r="AJ17" s="180" t="str">
        <f>$AF$2</f>
        <v>tfaiella</v>
      </c>
      <c r="AK17" s="182">
        <f ca="1">$AG$2</f>
        <v>45742.486961111113</v>
      </c>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425"/>
      <c r="HG17" s="425"/>
      <c r="HH17" s="40"/>
      <c r="HI17" s="33"/>
      <c r="HJ17" s="33"/>
      <c r="HK17" s="33"/>
      <c r="HL17" s="33"/>
      <c r="HM17" s="33"/>
      <c r="HN17" s="33"/>
      <c r="HO17" s="33"/>
      <c r="HP17" s="33"/>
      <c r="HQ17" s="69"/>
      <c r="HR17" s="33"/>
      <c r="HS17" s="69"/>
    </row>
    <row r="18" spans="1:227" ht="13" x14ac:dyDescent="0.3">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227" ht="13" x14ac:dyDescent="0.25">
      <c r="A19" s="10" t="s">
        <v>704</v>
      </c>
      <c r="B19" s="10" t="s">
        <v>479</v>
      </c>
      <c r="C19" s="10" t="s">
        <v>12</v>
      </c>
      <c r="D19" s="10" t="s">
        <v>480</v>
      </c>
      <c r="E19" s="10" t="s">
        <v>481</v>
      </c>
      <c r="F19" s="10" t="s">
        <v>482</v>
      </c>
      <c r="G19" s="10" t="s">
        <v>483</v>
      </c>
      <c r="H19" s="10" t="s">
        <v>484</v>
      </c>
      <c r="I19" s="10" t="s">
        <v>485</v>
      </c>
      <c r="J19" s="10" t="s">
        <v>486</v>
      </c>
      <c r="K19" s="10" t="s">
        <v>487</v>
      </c>
      <c r="L19" s="10" t="s">
        <v>488</v>
      </c>
      <c r="M19" s="10" t="s">
        <v>489</v>
      </c>
      <c r="N19" s="10" t="s">
        <v>490</v>
      </c>
      <c r="O19" s="10" t="s">
        <v>491</v>
      </c>
      <c r="P19" s="10" t="s">
        <v>492</v>
      </c>
      <c r="Q19" s="10" t="s">
        <v>493</v>
      </c>
      <c r="R19" s="10" t="s">
        <v>494</v>
      </c>
      <c r="S19" s="10" t="s">
        <v>495</v>
      </c>
      <c r="T19" s="10" t="s">
        <v>496</v>
      </c>
      <c r="U19" s="10" t="s">
        <v>497</v>
      </c>
      <c r="V19" s="10" t="s">
        <v>498</v>
      </c>
      <c r="W19" s="10" t="s">
        <v>499</v>
      </c>
      <c r="X19" s="10" t="s">
        <v>500</v>
      </c>
      <c r="Y19" s="10" t="s">
        <v>501</v>
      </c>
      <c r="Z19" s="10" t="s">
        <v>502</v>
      </c>
      <c r="AA19" s="10" t="s">
        <v>503</v>
      </c>
      <c r="AB19" s="10" t="s">
        <v>504</v>
      </c>
      <c r="AC19" s="10" t="s">
        <v>505</v>
      </c>
      <c r="AD19" s="10" t="s">
        <v>506</v>
      </c>
      <c r="AE19" s="10" t="s">
        <v>507</v>
      </c>
      <c r="AF19" s="10" t="s">
        <v>705</v>
      </c>
      <c r="AG19" s="10" t="s">
        <v>706</v>
      </c>
      <c r="AH19" s="10" t="s">
        <v>707</v>
      </c>
      <c r="AI19" s="10" t="s">
        <v>708</v>
      </c>
      <c r="AJ19" s="10" t="s">
        <v>709</v>
      </c>
      <c r="AK19" s="10" t="s">
        <v>710</v>
      </c>
      <c r="AL19" s="10" t="s">
        <v>711</v>
      </c>
      <c r="AM19" s="10" t="s">
        <v>712</v>
      </c>
      <c r="AN19" s="10" t="s">
        <v>713</v>
      </c>
      <c r="AO19" s="10" t="s">
        <v>508</v>
      </c>
      <c r="AP19" s="10" t="s">
        <v>509</v>
      </c>
    </row>
    <row r="20" spans="1:227" x14ac:dyDescent="0.25">
      <c r="B20" s="141">
        <f t="shared" ref="B20:AE20" si="5">B5</f>
        <v>2000</v>
      </c>
      <c r="C20" s="419" t="str">
        <f t="shared" si="5"/>
        <v>Select your provider name.</v>
      </c>
      <c r="D20" s="141">
        <f>D2</f>
        <v>0</v>
      </c>
      <c r="E20" s="141">
        <f>E2</f>
        <v>0</v>
      </c>
      <c r="F20" s="141">
        <f t="shared" si="5"/>
        <v>0</v>
      </c>
      <c r="G20" s="141">
        <f t="shared" si="5"/>
        <v>0</v>
      </c>
      <c r="H20" s="419">
        <f t="shared" si="5"/>
        <v>0</v>
      </c>
      <c r="I20" s="419">
        <f t="shared" si="5"/>
        <v>0</v>
      </c>
      <c r="J20" s="419">
        <f t="shared" si="5"/>
        <v>0</v>
      </c>
      <c r="K20" s="419">
        <f t="shared" si="5"/>
        <v>0</v>
      </c>
      <c r="L20" s="419">
        <f t="shared" si="5"/>
        <v>0</v>
      </c>
      <c r="M20" s="419">
        <f t="shared" si="5"/>
        <v>0</v>
      </c>
      <c r="N20" s="419">
        <f t="shared" si="5"/>
        <v>0</v>
      </c>
      <c r="O20" s="141">
        <f t="shared" si="5"/>
        <v>0</v>
      </c>
      <c r="P20" s="141">
        <f t="shared" si="5"/>
        <v>0</v>
      </c>
      <c r="Q20" s="141">
        <f t="shared" si="5"/>
        <v>0</v>
      </c>
      <c r="R20" s="141">
        <f t="shared" si="5"/>
        <v>0</v>
      </c>
      <c r="S20" s="141">
        <f t="shared" si="5"/>
        <v>0</v>
      </c>
      <c r="T20" s="141">
        <f t="shared" si="5"/>
        <v>0</v>
      </c>
      <c r="U20" s="141">
        <f t="shared" si="5"/>
        <v>0</v>
      </c>
      <c r="V20" s="141">
        <f t="shared" si="5"/>
        <v>0</v>
      </c>
      <c r="W20" s="141">
        <f t="shared" si="5"/>
        <v>0</v>
      </c>
      <c r="X20" s="141">
        <f t="shared" si="5"/>
        <v>0</v>
      </c>
      <c r="Y20" s="141">
        <f t="shared" si="5"/>
        <v>0</v>
      </c>
      <c r="Z20" s="141">
        <f t="shared" si="5"/>
        <v>0</v>
      </c>
      <c r="AA20" s="141">
        <f t="shared" si="5"/>
        <v>0</v>
      </c>
      <c r="AB20" s="141">
        <f t="shared" si="5"/>
        <v>0</v>
      </c>
      <c r="AC20" s="141">
        <f t="shared" si="5"/>
        <v>0</v>
      </c>
      <c r="AD20" s="420">
        <f t="shared" si="5"/>
        <v>36526</v>
      </c>
      <c r="AE20" s="420">
        <f t="shared" si="5"/>
        <v>36891</v>
      </c>
      <c r="AF20" s="229">
        <f>'B2-Occupancy Expenses'!C7</f>
        <v>0</v>
      </c>
      <c r="AG20" s="229">
        <f>'B2-Occupancy Expenses'!C8</f>
        <v>0</v>
      </c>
      <c r="AH20" s="229">
        <f>'B2-Occupancy Expenses'!C9</f>
        <v>0</v>
      </c>
      <c r="AI20" s="229">
        <f>'B2-Occupancy Expenses'!C10</f>
        <v>0</v>
      </c>
      <c r="AJ20" s="229">
        <f>'B2-Occupancy Expenses'!C11</f>
        <v>0</v>
      </c>
      <c r="AK20" s="229">
        <f>'B2-Occupancy Expenses'!C12</f>
        <v>0</v>
      </c>
      <c r="AL20" s="229">
        <f>'B2-Occupancy Expenses'!C13</f>
        <v>0</v>
      </c>
      <c r="AM20" s="229">
        <f>'B2-Occupancy Expenses'!C14</f>
        <v>0</v>
      </c>
      <c r="AN20" s="229">
        <f>'B2-Occupancy Expenses'!C15</f>
        <v>0</v>
      </c>
      <c r="AO20" s="180" t="str">
        <f>$AF$2</f>
        <v>tfaiella</v>
      </c>
      <c r="AP20" s="182">
        <f ca="1">$AG$2</f>
        <v>45742.486961111113</v>
      </c>
    </row>
    <row r="22" spans="1:227" ht="13.5" customHeight="1" x14ac:dyDescent="0.3">
      <c r="A22" s="10" t="s">
        <v>714</v>
      </c>
      <c r="B22" s="1" t="s">
        <v>479</v>
      </c>
      <c r="C22" s="1" t="s">
        <v>12</v>
      </c>
      <c r="D22" s="10" t="s">
        <v>480</v>
      </c>
      <c r="E22" s="10" t="s">
        <v>481</v>
      </c>
      <c r="F22" s="1" t="s">
        <v>482</v>
      </c>
      <c r="G22" s="1" t="s">
        <v>483</v>
      </c>
      <c r="H22" s="1" t="s">
        <v>484</v>
      </c>
      <c r="I22" s="1" t="s">
        <v>485</v>
      </c>
      <c r="J22" s="1" t="s">
        <v>486</v>
      </c>
      <c r="K22" s="1" t="s">
        <v>487</v>
      </c>
      <c r="L22" s="1" t="s">
        <v>488</v>
      </c>
      <c r="M22" s="1" t="s">
        <v>489</v>
      </c>
      <c r="N22" s="1" t="s">
        <v>490</v>
      </c>
      <c r="O22" s="1" t="s">
        <v>491</v>
      </c>
      <c r="P22" s="1" t="s">
        <v>492</v>
      </c>
      <c r="Q22" s="1" t="s">
        <v>493</v>
      </c>
      <c r="R22" s="1" t="s">
        <v>494</v>
      </c>
      <c r="S22" s="1" t="s">
        <v>495</v>
      </c>
      <c r="T22" s="1" t="s">
        <v>496</v>
      </c>
      <c r="U22" s="1" t="s">
        <v>497</v>
      </c>
      <c r="V22" s="1" t="s">
        <v>498</v>
      </c>
      <c r="W22" s="1" t="s">
        <v>499</v>
      </c>
      <c r="X22" s="1" t="s">
        <v>500</v>
      </c>
      <c r="Y22" s="1" t="s">
        <v>501</v>
      </c>
      <c r="Z22" s="1" t="s">
        <v>502</v>
      </c>
      <c r="AA22" s="1" t="s">
        <v>503</v>
      </c>
      <c r="AB22" s="1" t="s">
        <v>504</v>
      </c>
      <c r="AC22" s="1" t="s">
        <v>505</v>
      </c>
      <c r="AD22" s="1" t="s">
        <v>506</v>
      </c>
      <c r="AE22" s="1" t="s">
        <v>507</v>
      </c>
      <c r="AF22" s="1" t="s">
        <v>514</v>
      </c>
      <c r="AG22" s="10" t="s">
        <v>517</v>
      </c>
      <c r="AH22" s="1" t="s">
        <v>530</v>
      </c>
      <c r="AI22" s="1" t="s">
        <v>531</v>
      </c>
      <c r="AJ22" s="1" t="s">
        <v>532</v>
      </c>
      <c r="AK22" s="1" t="s">
        <v>533</v>
      </c>
      <c r="AL22" s="1" t="s">
        <v>715</v>
      </c>
      <c r="AM22" s="1" t="s">
        <v>716</v>
      </c>
      <c r="AN22" s="1" t="s">
        <v>717</v>
      </c>
      <c r="AO22" s="1" t="s">
        <v>718</v>
      </c>
      <c r="AP22" s="1" t="s">
        <v>719</v>
      </c>
      <c r="AQ22" s="1" t="s">
        <v>720</v>
      </c>
      <c r="AR22" s="1" t="s">
        <v>721</v>
      </c>
      <c r="AS22" s="1" t="s">
        <v>722</v>
      </c>
      <c r="AT22" s="1" t="s">
        <v>723</v>
      </c>
      <c r="AU22" s="1" t="s">
        <v>724</v>
      </c>
      <c r="AV22" s="1" t="s">
        <v>725</v>
      </c>
      <c r="AW22" s="1" t="s">
        <v>726</v>
      </c>
      <c r="AX22" s="1" t="s">
        <v>727</v>
      </c>
      <c r="AY22" s="1" t="s">
        <v>728</v>
      </c>
      <c r="AZ22" s="1" t="s">
        <v>729</v>
      </c>
      <c r="BA22" s="1" t="s">
        <v>730</v>
      </c>
      <c r="BB22" s="1" t="s">
        <v>731</v>
      </c>
      <c r="BC22" s="1" t="s">
        <v>606</v>
      </c>
      <c r="BD22" s="1" t="s">
        <v>607</v>
      </c>
      <c r="BE22" s="1" t="s">
        <v>608</v>
      </c>
      <c r="BF22" s="1" t="s">
        <v>609</v>
      </c>
      <c r="BG22" s="1" t="s">
        <v>610</v>
      </c>
      <c r="BH22" s="1" t="s">
        <v>611</v>
      </c>
      <c r="BI22" s="1" t="s">
        <v>612</v>
      </c>
      <c r="BJ22" s="1" t="s">
        <v>613</v>
      </c>
      <c r="BK22" s="10" t="s">
        <v>614</v>
      </c>
      <c r="BL22" s="1" t="s">
        <v>615</v>
      </c>
      <c r="BM22" s="1" t="s">
        <v>616</v>
      </c>
      <c r="BN22" s="10" t="s">
        <v>617</v>
      </c>
      <c r="BO22" s="10" t="s">
        <v>618</v>
      </c>
      <c r="BP22" s="10" t="s">
        <v>619</v>
      </c>
      <c r="BQ22" s="10" t="s">
        <v>620</v>
      </c>
      <c r="BR22" s="1" t="s">
        <v>732</v>
      </c>
      <c r="BS22" s="1" t="s">
        <v>733</v>
      </c>
      <c r="BT22" s="1" t="s">
        <v>734</v>
      </c>
      <c r="BU22" s="1" t="s">
        <v>756</v>
      </c>
      <c r="BV22" s="1" t="s">
        <v>757</v>
      </c>
      <c r="BW22" s="1" t="s">
        <v>772</v>
      </c>
      <c r="BX22" s="1" t="s">
        <v>773</v>
      </c>
      <c r="BY22" s="1" t="s">
        <v>774</v>
      </c>
      <c r="BZ22" s="1" t="s">
        <v>775</v>
      </c>
      <c r="CA22" s="1" t="s">
        <v>776</v>
      </c>
      <c r="CB22" s="1" t="s">
        <v>777</v>
      </c>
      <c r="CC22" s="1" t="s">
        <v>778</v>
      </c>
      <c r="CD22" s="1" t="s">
        <v>779</v>
      </c>
      <c r="CE22" s="1" t="s">
        <v>780</v>
      </c>
      <c r="CF22" s="1" t="s">
        <v>781</v>
      </c>
      <c r="CG22" s="1" t="s">
        <v>508</v>
      </c>
      <c r="CH22" s="1" t="s">
        <v>509</v>
      </c>
      <c r="CI22" s="1" t="s">
        <v>508</v>
      </c>
      <c r="CJ22" s="1" t="s">
        <v>509</v>
      </c>
    </row>
    <row r="23" spans="1:227" ht="13" customHeight="1" x14ac:dyDescent="0.25">
      <c r="B23" s="141">
        <f t="shared" ref="B23:AE23" si="6">B8</f>
        <v>2000</v>
      </c>
      <c r="C23" s="419" t="str">
        <f t="shared" si="6"/>
        <v>Select your provider name.</v>
      </c>
      <c r="D23" s="141">
        <f>D2</f>
        <v>0</v>
      </c>
      <c r="E23" s="141">
        <f>E2</f>
        <v>0</v>
      </c>
      <c r="F23" s="141">
        <f t="shared" si="6"/>
        <v>0</v>
      </c>
      <c r="G23" s="141">
        <f t="shared" si="6"/>
        <v>0</v>
      </c>
      <c r="H23" s="419">
        <f t="shared" si="6"/>
        <v>0</v>
      </c>
      <c r="I23" s="419">
        <f t="shared" si="6"/>
        <v>0</v>
      </c>
      <c r="J23" s="419">
        <f t="shared" si="6"/>
        <v>0</v>
      </c>
      <c r="K23" s="419">
        <f t="shared" si="6"/>
        <v>0</v>
      </c>
      <c r="L23" s="419">
        <f t="shared" si="6"/>
        <v>0</v>
      </c>
      <c r="M23" s="419">
        <f t="shared" si="6"/>
        <v>0</v>
      </c>
      <c r="N23" s="419">
        <f t="shared" si="6"/>
        <v>0</v>
      </c>
      <c r="O23" s="141">
        <f t="shared" si="6"/>
        <v>0</v>
      </c>
      <c r="P23" s="141">
        <f t="shared" si="6"/>
        <v>0</v>
      </c>
      <c r="Q23" s="141">
        <f t="shared" si="6"/>
        <v>0</v>
      </c>
      <c r="R23" s="141">
        <f t="shared" si="6"/>
        <v>0</v>
      </c>
      <c r="S23" s="141">
        <f t="shared" si="6"/>
        <v>0</v>
      </c>
      <c r="T23" s="141">
        <f t="shared" si="6"/>
        <v>0</v>
      </c>
      <c r="U23" s="141">
        <f t="shared" si="6"/>
        <v>0</v>
      </c>
      <c r="V23" s="141">
        <f t="shared" si="6"/>
        <v>0</v>
      </c>
      <c r="W23" s="141">
        <f t="shared" si="6"/>
        <v>0</v>
      </c>
      <c r="X23" s="141">
        <f t="shared" si="6"/>
        <v>0</v>
      </c>
      <c r="Y23" s="141">
        <f t="shared" si="6"/>
        <v>0</v>
      </c>
      <c r="Z23" s="141">
        <f t="shared" si="6"/>
        <v>0</v>
      </c>
      <c r="AA23" s="141">
        <f t="shared" si="6"/>
        <v>0</v>
      </c>
      <c r="AB23" s="141">
        <f t="shared" si="6"/>
        <v>0</v>
      </c>
      <c r="AC23" s="141">
        <f t="shared" si="6"/>
        <v>0</v>
      </c>
      <c r="AD23" s="420">
        <f t="shared" si="6"/>
        <v>36526</v>
      </c>
      <c r="AE23" s="420">
        <f t="shared" si="6"/>
        <v>36891</v>
      </c>
      <c r="AF23" s="229">
        <f>Summary!C16</f>
        <v>0</v>
      </c>
      <c r="AG23" s="229">
        <f>Summary!C17</f>
        <v>0</v>
      </c>
      <c r="AH23" s="229">
        <f>Summary!C18</f>
        <v>0</v>
      </c>
      <c r="AI23" s="229">
        <f>Summary!C19</f>
        <v>0</v>
      </c>
      <c r="AJ23" s="229">
        <f>Summary!C20</f>
        <v>0</v>
      </c>
      <c r="AK23" s="229">
        <f>Summary!C22</f>
        <v>0</v>
      </c>
      <c r="AL23" s="229">
        <f>Summary!C26</f>
        <v>0</v>
      </c>
      <c r="AM23" s="230">
        <f>Summary!D26</f>
        <v>0</v>
      </c>
      <c r="AN23" s="229">
        <f>Summary!E26</f>
        <v>0</v>
      </c>
      <c r="AO23" s="229">
        <f>Summary!C27</f>
        <v>0</v>
      </c>
      <c r="AP23" s="229">
        <f>Summary!C28</f>
        <v>0</v>
      </c>
      <c r="AQ23" s="229">
        <f>Summary!C29</f>
        <v>0</v>
      </c>
      <c r="AR23" s="229">
        <f>Summary!C30</f>
        <v>0</v>
      </c>
      <c r="AS23" s="229">
        <f>Summary!C32</f>
        <v>0</v>
      </c>
      <c r="AT23" s="229">
        <f>Summary!C34</f>
        <v>0</v>
      </c>
      <c r="AU23" s="229">
        <f>Summary!C38</f>
        <v>0</v>
      </c>
      <c r="AV23" s="230">
        <f>Summary!D38</f>
        <v>0</v>
      </c>
      <c r="AW23" s="230">
        <f>Summary!E38</f>
        <v>0</v>
      </c>
      <c r="AX23" s="229">
        <f>Summary!C39</f>
        <v>0</v>
      </c>
      <c r="AY23" s="229">
        <f>Summary!C40</f>
        <v>0</v>
      </c>
      <c r="AZ23" s="229">
        <f>Summary!C41</f>
        <v>0</v>
      </c>
      <c r="BA23" s="229">
        <f>Summary!C42</f>
        <v>0</v>
      </c>
      <c r="BB23" s="229">
        <f>Summary!C44</f>
        <v>0</v>
      </c>
      <c r="BC23" s="229">
        <f>Summary!C48</f>
        <v>0</v>
      </c>
      <c r="BD23" s="231">
        <f>Summary!D48</f>
        <v>0</v>
      </c>
      <c r="BE23" s="231">
        <f>Summary!E48</f>
        <v>0</v>
      </c>
      <c r="BF23" s="229">
        <f>Summary!C49</f>
        <v>0</v>
      </c>
      <c r="BG23" s="229">
        <f>Summary!D49</f>
        <v>0</v>
      </c>
      <c r="BH23" s="229">
        <f>Summary!E49</f>
        <v>0</v>
      </c>
      <c r="BI23" s="229">
        <f>Summary!C50</f>
        <v>0</v>
      </c>
      <c r="BJ23" s="229">
        <f>Summary!D50</f>
        <v>0</v>
      </c>
      <c r="BK23" s="229">
        <f>Summary!E50</f>
        <v>0</v>
      </c>
      <c r="BL23" s="229">
        <f>Summary!C51</f>
        <v>0</v>
      </c>
      <c r="BM23" s="229">
        <f>Summary!D51</f>
        <v>0</v>
      </c>
      <c r="BN23" s="229">
        <f>Summary!E51</f>
        <v>0</v>
      </c>
      <c r="BO23" s="229">
        <f>Summary!C53</f>
        <v>0</v>
      </c>
      <c r="BP23" s="229">
        <f>Summary!D53</f>
        <v>0</v>
      </c>
      <c r="BQ23" s="229">
        <f>Summary!E53</f>
        <v>0</v>
      </c>
      <c r="BR23" s="229">
        <f>Summary!C57</f>
        <v>0</v>
      </c>
      <c r="BS23" s="229">
        <f>Summary!C61</f>
        <v>0</v>
      </c>
      <c r="BT23" s="232">
        <f>Summary!C63</f>
        <v>0</v>
      </c>
      <c r="BU23" s="229">
        <f>Summary!D67</f>
        <v>0</v>
      </c>
      <c r="BV23" s="229">
        <f>Summary!D68</f>
        <v>0</v>
      </c>
      <c r="BW23" s="233" t="str">
        <f>Summary!B75</f>
        <v>Reconciling Item: Explain</v>
      </c>
      <c r="BX23" s="428">
        <f>Summary!D75</f>
        <v>0</v>
      </c>
      <c r="BY23" s="233" t="str">
        <f>Summary!B76</f>
        <v>Reconciling Item: Explain</v>
      </c>
      <c r="BZ23" s="428">
        <f>Summary!D76</f>
        <v>0</v>
      </c>
      <c r="CA23" s="233" t="str">
        <f>Summary!B77</f>
        <v>Reconciling Item: Explain</v>
      </c>
      <c r="CB23" s="428">
        <f>Summary!D77</f>
        <v>0</v>
      </c>
      <c r="CC23" s="233" t="str">
        <f>Summary!B78</f>
        <v>Reconciling Item: Explain</v>
      </c>
      <c r="CD23" s="428">
        <f>Summary!D78</f>
        <v>0</v>
      </c>
      <c r="CE23" s="233" t="str">
        <f>Summary!B79</f>
        <v>Reconciling Item: Explain</v>
      </c>
      <c r="CF23" s="428">
        <f>Summary!D79</f>
        <v>0</v>
      </c>
      <c r="CG23" s="233" t="str">
        <f>$AF$2</f>
        <v>tfaiella</v>
      </c>
      <c r="CH23" s="234">
        <f ca="1">$AG$2</f>
        <v>45742.486961111113</v>
      </c>
      <c r="CI23" s="233" t="str">
        <f>$AF$2</f>
        <v>tfaiella</v>
      </c>
      <c r="CJ23" s="234">
        <f ca="1">$AG$2</f>
        <v>45742.486961111113</v>
      </c>
      <c r="CR23" s="69"/>
    </row>
    <row r="24" spans="1:227" ht="13" x14ac:dyDescent="0.25">
      <c r="AF24" s="10"/>
      <c r="AH24" s="10"/>
      <c r="AI24" s="10"/>
      <c r="AJ24" s="10"/>
      <c r="AK24" s="10"/>
    </row>
  </sheetData>
  <customSheetViews>
    <customSheetView guid="{685A2E79-1796-44F8-B950-02A0300E5822}" showPageBreaks="1" showFormulas="1">
      <pane xSplit="1" topLeftCell="CF1" activePane="topRight" state="frozen"/>
      <selection pane="topRight" activeCell="CG26" sqref="CG26"/>
      <colBreaks count="7" manualBreakCount="7">
        <brk id="18" max="1048575" man="1"/>
        <brk id="35" max="1048575" man="1"/>
        <brk id="46" max="1048575" man="1"/>
        <brk id="56" max="1048575" man="1"/>
        <brk id="66" max="1048575" man="1"/>
        <brk id="78" max="1048575" man="1"/>
        <brk id="91" max="1048575" man="1"/>
      </colBreaks>
      <pageMargins left="0" right="0" top="0" bottom="0" header="0" footer="0"/>
      <pageSetup paperSize="5" scale="36" fitToWidth="0" orientation="landscape" r:id="rId1"/>
    </customSheetView>
  </customSheetViews>
  <pageMargins left="0.25" right="0.25" top="0.75" bottom="0.75" header="0.3" footer="0.3"/>
  <pageSetup paperSize="5" scale="36" fitToWidth="0" orientation="landscape" r:id="rId2"/>
  <headerFooter scaleWithDoc="0" alignWithMargins="0"/>
  <colBreaks count="7" manualBreakCount="7">
    <brk id="17" max="1048575" man="1"/>
    <brk id="34" max="1048575" man="1"/>
    <brk id="45" max="1048575" man="1"/>
    <brk id="55" max="1048575" man="1"/>
    <brk id="65" max="1048575" man="1"/>
    <brk id="77" max="1048575" man="1"/>
    <brk id="90" max="1048575" man="1"/>
  </colBreaks>
  <ignoredErrors>
    <ignoredError sqref="BD2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dimension ref="A1:N4"/>
  <sheetViews>
    <sheetView workbookViewId="0">
      <selection activeCell="I28" sqref="I28"/>
    </sheetView>
  </sheetViews>
  <sheetFormatPr defaultColWidth="9.1796875" defaultRowHeight="12.75" customHeight="1" x14ac:dyDescent="0.25"/>
  <cols>
    <col min="1" max="1" width="14.1796875" bestFit="1" customWidth="1"/>
    <col min="2" max="2" width="10.1796875" bestFit="1" customWidth="1"/>
    <col min="3" max="3" width="14.453125" bestFit="1" customWidth="1"/>
    <col min="4" max="4" width="10.453125" bestFit="1" customWidth="1"/>
    <col min="5" max="5" width="13.1796875" bestFit="1" customWidth="1"/>
    <col min="6" max="6" width="36.453125" bestFit="1" customWidth="1"/>
    <col min="9" max="9" width="55.1796875" bestFit="1" customWidth="1"/>
    <col min="10" max="10" width="26.453125" bestFit="1" customWidth="1"/>
    <col min="11" max="11" width="30" bestFit="1" customWidth="1"/>
  </cols>
  <sheetData>
    <row r="1" spans="1:14" ht="13.5" thickTop="1" x14ac:dyDescent="0.3">
      <c r="A1" s="111" t="s">
        <v>735</v>
      </c>
      <c r="B1" t="s">
        <v>508</v>
      </c>
      <c r="C1" t="s">
        <v>509</v>
      </c>
      <c r="E1" t="s">
        <v>736</v>
      </c>
      <c r="F1" s="69" t="s">
        <v>737</v>
      </c>
      <c r="G1" s="69" t="s">
        <v>738</v>
      </c>
      <c r="H1" s="69" t="s">
        <v>739</v>
      </c>
      <c r="I1" s="69" t="s">
        <v>740</v>
      </c>
      <c r="J1" s="69" t="s">
        <v>741</v>
      </c>
      <c r="K1" s="69" t="s">
        <v>742</v>
      </c>
      <c r="L1" s="69" t="s">
        <v>743</v>
      </c>
      <c r="M1" s="69" t="s">
        <v>744</v>
      </c>
      <c r="N1" s="69" t="s">
        <v>745</v>
      </c>
    </row>
    <row r="2" spans="1:14" ht="12.5" x14ac:dyDescent="0.25">
      <c r="A2" s="112" t="s">
        <v>746</v>
      </c>
      <c r="B2" t="s">
        <v>510</v>
      </c>
      <c r="C2" s="113" t="s">
        <v>747</v>
      </c>
      <c r="E2" s="114">
        <v>42369</v>
      </c>
      <c r="F2" s="69" t="s">
        <v>748</v>
      </c>
      <c r="G2" s="114">
        <v>41091</v>
      </c>
      <c r="H2" s="114">
        <v>41455</v>
      </c>
      <c r="I2" t="str">
        <f>"Report for the fiscal period between " &amp; TEXT(G2,"mm/dd/yyyy") &amp; " and " &amp;TEXT(H2,"mm/dd/yyyy") &amp; "."</f>
        <v>Report for the fiscal period between 07/01/2012 and 06/30/2013.</v>
      </c>
      <c r="J2" s="69" t="s">
        <v>749</v>
      </c>
      <c r="K2" s="69" t="s">
        <v>750</v>
      </c>
      <c r="L2">
        <v>2013</v>
      </c>
      <c r="M2" s="51" t="s">
        <v>751</v>
      </c>
      <c r="N2" t="str">
        <f>'General Information'!C18&amp;"_AFCCR"&amp;RIGHT(ReportYear,2)&amp;".xlsx"</f>
        <v>Select your provider name._AFCCR13.xlsx</v>
      </c>
    </row>
    <row r="3" spans="1:14" ht="13" thickBot="1" x14ac:dyDescent="0.3">
      <c r="A3" s="115" t="s">
        <v>752</v>
      </c>
      <c r="M3" s="51" t="s">
        <v>753</v>
      </c>
    </row>
    <row r="4" spans="1:14" ht="13" thickTop="1" x14ac:dyDescent="0.25"/>
  </sheetData>
  <sheetProtection password="C7C4" sheet="1" objects="1" scenarios="1"/>
  <customSheetViews>
    <customSheetView guid="{43E61ED1-6D84-4C84-A41C-B12F632B2CE1}" state="hidden">
      <selection activeCell="C2" sqref="C2"/>
      <pageMargins left="0" right="0" top="0" bottom="0" header="0" footer="0"/>
      <pageSetup orientation="portrait" r:id="rId1"/>
      <headerFooter alignWithMargins="0"/>
    </customSheetView>
    <customSheetView guid="{3CF3A837-7145-4E2E-8915-BA37DFFD1C31}" state="hidden" showRuler="0">
      <selection activeCell="C2" sqref="C2"/>
      <pageMargins left="0" right="0" top="0" bottom="0" header="0" footer="0"/>
      <pageSetup orientation="portrait" r:id="rId2"/>
      <headerFooter alignWithMargins="0"/>
    </customSheetView>
    <customSheetView guid="{685A2E79-1796-44F8-B950-02A0300E5822}" state="hidden">
      <pageMargins left="0" right="0" top="0" bottom="0" header="0" footer="0"/>
      <pageSetup orientation="portrait" r:id="rId3"/>
      <headerFooter alignWithMargins="0"/>
    </customSheetView>
  </customSheetViews>
  <phoneticPr fontId="6" type="noConversion"/>
  <pageMargins left="0.75" right="0.75" top="1" bottom="1" header="0.5" footer="0.5"/>
  <pageSetup orientation="portrait" r:id="rId4"/>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30"/>
  <sheetViews>
    <sheetView zoomScaleNormal="100" workbookViewId="0">
      <selection activeCell="D27" sqref="D27"/>
    </sheetView>
  </sheetViews>
  <sheetFormatPr defaultColWidth="9.1796875" defaultRowHeight="12.75" customHeight="1" x14ac:dyDescent="0.25"/>
  <cols>
    <col min="1" max="1" width="30.54296875" style="41" customWidth="1"/>
    <col min="2" max="2" width="57.453125" style="2" customWidth="1"/>
    <col min="3" max="3" width="40.54296875" style="2" customWidth="1"/>
    <col min="4" max="4" width="15.54296875" style="2" customWidth="1"/>
    <col min="5" max="5" width="9.1796875" style="2" hidden="1" customWidth="1"/>
    <col min="6" max="6" width="9.1796875" style="2"/>
    <col min="7" max="7" width="4.81640625" style="2" bestFit="1" customWidth="1"/>
    <col min="8" max="8" width="27.1796875" style="2" bestFit="1" customWidth="1"/>
    <col min="9" max="16384" width="9.1796875" style="2"/>
  </cols>
  <sheetData>
    <row r="1" spans="1:4" s="43" customFormat="1" ht="30" customHeight="1" x14ac:dyDescent="0.25">
      <c r="A1" s="251" t="s">
        <v>86</v>
      </c>
      <c r="B1" s="28"/>
      <c r="C1" s="28"/>
      <c r="D1" s="28"/>
    </row>
    <row r="2" spans="1:4" s="43" customFormat="1" ht="30" customHeight="1" x14ac:dyDescent="0.25">
      <c r="A2" s="252" t="s">
        <v>1</v>
      </c>
      <c r="B2" s="22" t="str">
        <f>'General Information'!B3</f>
        <v>You MUST select your provider name in the General Information tab, line item G1.</v>
      </c>
      <c r="C2" s="119"/>
      <c r="D2" s="28"/>
    </row>
    <row r="3" spans="1:4" s="42" customFormat="1" ht="40.5" customHeight="1" x14ac:dyDescent="0.35">
      <c r="A3" s="501" t="str">
        <f>IF(AND('General Information'!$C$57:$C$58), CONCATENATE("Reporting Period: ", 'General Information'!$B$4), 'General Information'!$B$4)</f>
        <v>Enter your fiscal year dates in the General Information tab, line items G28 and G29.</v>
      </c>
      <c r="B3" s="502"/>
      <c r="C3" s="502"/>
      <c r="D3" s="409"/>
    </row>
    <row r="4" spans="1:4" s="42" customFormat="1" ht="12" customHeight="1" x14ac:dyDescent="0.35">
      <c r="A4" s="208"/>
      <c r="B4" s="209"/>
      <c r="C4" s="209"/>
      <c r="D4" s="409"/>
    </row>
    <row r="5" spans="1:4" s="42" customFormat="1" ht="27" customHeight="1" thickBot="1" x14ac:dyDescent="0.3">
      <c r="A5" s="503" t="s">
        <v>87</v>
      </c>
      <c r="B5" s="503"/>
      <c r="C5" s="503"/>
      <c r="D5" s="69"/>
    </row>
    <row r="6" spans="1:4" s="42" customFormat="1" ht="18" x14ac:dyDescent="0.25">
      <c r="A6" s="51"/>
      <c r="B6" s="15" t="s">
        <v>88</v>
      </c>
      <c r="C6" s="25" t="s">
        <v>89</v>
      </c>
      <c r="D6" s="69"/>
    </row>
    <row r="7" spans="1:4" s="43" customFormat="1" ht="11.25" customHeight="1" x14ac:dyDescent="0.25">
      <c r="A7" s="50"/>
      <c r="B7" s="69"/>
      <c r="C7" s="26"/>
      <c r="D7" s="28"/>
    </row>
    <row r="8" spans="1:4" s="43" customFormat="1" ht="20.149999999999999" customHeight="1" x14ac:dyDescent="0.25">
      <c r="A8" s="51" t="s">
        <v>90</v>
      </c>
      <c r="B8" s="28" t="s">
        <v>91</v>
      </c>
      <c r="C8" s="247"/>
      <c r="D8" s="28"/>
    </row>
    <row r="9" spans="1:4" s="27" customFormat="1" ht="18" customHeight="1" x14ac:dyDescent="0.25">
      <c r="A9" s="51" t="s">
        <v>92</v>
      </c>
      <c r="B9" s="28" t="s">
        <v>93</v>
      </c>
      <c r="C9" s="247"/>
      <c r="D9" s="28"/>
    </row>
    <row r="10" spans="1:4" s="27" customFormat="1" ht="20.149999999999999" customHeight="1" x14ac:dyDescent="0.25">
      <c r="A10" s="51" t="s">
        <v>94</v>
      </c>
      <c r="B10" s="210" t="s">
        <v>95</v>
      </c>
      <c r="C10" s="57">
        <f>SUM(C8+C9)</f>
        <v>0</v>
      </c>
      <c r="D10" s="28"/>
    </row>
    <row r="11" spans="1:4" s="27" customFormat="1" ht="20.149999999999999" customHeight="1" x14ac:dyDescent="0.25">
      <c r="A11" s="51" t="s">
        <v>96</v>
      </c>
      <c r="B11" s="28" t="s">
        <v>97</v>
      </c>
      <c r="C11" s="248"/>
      <c r="D11" s="28"/>
    </row>
    <row r="12" spans="1:4" s="27" customFormat="1" ht="18" customHeight="1" x14ac:dyDescent="0.25">
      <c r="A12" s="51" t="s">
        <v>98</v>
      </c>
      <c r="B12" s="28" t="s">
        <v>99</v>
      </c>
      <c r="C12" s="247"/>
      <c r="D12" s="28"/>
    </row>
    <row r="13" spans="1:4" s="27" customFormat="1" ht="20.149999999999999" customHeight="1" x14ac:dyDescent="0.25">
      <c r="A13" s="51" t="s">
        <v>100</v>
      </c>
      <c r="B13" s="22" t="s">
        <v>101</v>
      </c>
      <c r="C13" s="57">
        <f>SUM(C11+C12)</f>
        <v>0</v>
      </c>
      <c r="D13" s="28"/>
    </row>
    <row r="14" spans="1:4" s="27" customFormat="1" ht="20.149999999999999" customHeight="1" x14ac:dyDescent="0.25">
      <c r="A14" s="51" t="s">
        <v>102</v>
      </c>
      <c r="B14" s="28" t="s">
        <v>103</v>
      </c>
      <c r="C14" s="248"/>
      <c r="D14" s="28"/>
    </row>
    <row r="15" spans="1:4" s="27" customFormat="1" ht="20.149999999999999" customHeight="1" x14ac:dyDescent="0.25">
      <c r="A15" s="51" t="s">
        <v>104</v>
      </c>
      <c r="B15" s="28" t="s">
        <v>105</v>
      </c>
      <c r="C15" s="247"/>
      <c r="D15" s="28"/>
    </row>
    <row r="16" spans="1:4" s="27" customFormat="1" ht="20.149999999999999" customHeight="1" x14ac:dyDescent="0.25">
      <c r="A16" s="51" t="s">
        <v>106</v>
      </c>
      <c r="B16" s="28" t="s">
        <v>107</v>
      </c>
      <c r="C16" s="247"/>
      <c r="D16" s="28"/>
    </row>
    <row r="17" spans="1:6" s="27" customFormat="1" ht="20.149999999999999" customHeight="1" x14ac:dyDescent="0.25">
      <c r="A17" s="51" t="s">
        <v>108</v>
      </c>
      <c r="B17" s="28" t="s">
        <v>109</v>
      </c>
      <c r="C17" s="247"/>
      <c r="D17" s="28"/>
      <c r="E17" s="28"/>
      <c r="F17" s="28"/>
    </row>
    <row r="18" spans="1:6" s="27" customFormat="1" ht="20.149999999999999" customHeight="1" x14ac:dyDescent="0.25">
      <c r="A18" s="51" t="s">
        <v>110</v>
      </c>
      <c r="B18" s="28" t="s">
        <v>111</v>
      </c>
      <c r="C18" s="247"/>
      <c r="D18" s="28"/>
      <c r="E18" s="28"/>
      <c r="F18" s="28"/>
    </row>
    <row r="19" spans="1:6" s="27" customFormat="1" ht="20.149999999999999" customHeight="1" x14ac:dyDescent="0.25">
      <c r="A19" s="51" t="s">
        <v>112</v>
      </c>
      <c r="B19" s="28" t="s">
        <v>113</v>
      </c>
      <c r="C19" s="247"/>
      <c r="D19" s="28"/>
      <c r="E19" s="28"/>
      <c r="F19" s="28"/>
    </row>
    <row r="20" spans="1:6" s="27" customFormat="1" ht="20.149999999999999" customHeight="1" x14ac:dyDescent="0.25">
      <c r="A20" s="51" t="s">
        <v>114</v>
      </c>
      <c r="B20" s="28" t="s">
        <v>115</v>
      </c>
      <c r="C20" s="247"/>
      <c r="D20" s="28"/>
      <c r="E20" s="28"/>
      <c r="F20" s="28"/>
    </row>
    <row r="21" spans="1:6" s="27" customFormat="1" ht="20.149999999999999" customHeight="1" x14ac:dyDescent="0.25">
      <c r="A21" s="51" t="s">
        <v>116</v>
      </c>
      <c r="B21" s="28" t="s">
        <v>117</v>
      </c>
      <c r="C21" s="247"/>
      <c r="D21" s="28"/>
      <c r="E21" s="28"/>
      <c r="F21" s="28"/>
    </row>
    <row r="22" spans="1:6" s="27" customFormat="1" ht="20.149999999999999" customHeight="1" x14ac:dyDescent="0.25">
      <c r="A22" s="51" t="s">
        <v>118</v>
      </c>
      <c r="B22" s="28" t="s">
        <v>119</v>
      </c>
      <c r="C22" s="247"/>
      <c r="D22" s="28"/>
      <c r="E22" s="28"/>
      <c r="F22" s="28"/>
    </row>
    <row r="23" spans="1:6" s="27" customFormat="1" ht="20.149999999999999" customHeight="1" x14ac:dyDescent="0.25">
      <c r="A23" s="51" t="s">
        <v>120</v>
      </c>
      <c r="B23" s="28" t="s">
        <v>121</v>
      </c>
      <c r="C23" s="247"/>
      <c r="D23" s="28"/>
      <c r="E23" s="28"/>
      <c r="F23" s="28"/>
    </row>
    <row r="24" spans="1:6" s="27" customFormat="1" ht="20.149999999999999" customHeight="1" x14ac:dyDescent="0.25">
      <c r="A24" s="51" t="s">
        <v>122</v>
      </c>
      <c r="B24" s="28" t="s">
        <v>123</v>
      </c>
      <c r="C24" s="247"/>
      <c r="D24" s="28"/>
      <c r="E24" s="28"/>
      <c r="F24" s="28"/>
    </row>
    <row r="25" spans="1:6" s="27" customFormat="1" ht="17.25" customHeight="1" x14ac:dyDescent="0.25">
      <c r="A25" s="51" t="s">
        <v>124</v>
      </c>
      <c r="B25" s="28" t="s">
        <v>125</v>
      </c>
      <c r="C25" s="247"/>
      <c r="D25" s="28"/>
      <c r="E25" s="28"/>
      <c r="F25" s="28"/>
    </row>
    <row r="26" spans="1:6" s="27" customFormat="1" ht="20.149999999999999" customHeight="1" x14ac:dyDescent="0.25">
      <c r="A26" s="51" t="s">
        <v>126</v>
      </c>
      <c r="B26" s="22" t="s">
        <v>127</v>
      </c>
      <c r="C26" s="57">
        <f>SUM(C14:C25)</f>
        <v>0</v>
      </c>
      <c r="D26" s="28"/>
      <c r="E26" s="28"/>
      <c r="F26" s="28"/>
    </row>
    <row r="27" spans="1:6" s="27" customFormat="1" ht="18" customHeight="1" x14ac:dyDescent="0.25">
      <c r="A27" s="51" t="s">
        <v>128</v>
      </c>
      <c r="B27" s="28" t="s">
        <v>129</v>
      </c>
      <c r="C27" s="248"/>
      <c r="D27" s="28"/>
      <c r="E27" s="28"/>
      <c r="F27" s="28"/>
    </row>
    <row r="28" spans="1:6" s="27" customFormat="1" ht="20.25" customHeight="1" x14ac:dyDescent="0.25">
      <c r="A28" s="51"/>
      <c r="B28" s="31" t="s">
        <v>130</v>
      </c>
      <c r="C28" s="249"/>
      <c r="D28" s="28"/>
      <c r="E28" s="28">
        <v>44</v>
      </c>
      <c r="F28" s="28"/>
    </row>
    <row r="29" spans="1:6" s="27" customFormat="1" ht="30" customHeight="1" x14ac:dyDescent="0.25">
      <c r="A29" s="51" t="s">
        <v>131</v>
      </c>
      <c r="B29" s="220" t="s">
        <v>132</v>
      </c>
      <c r="C29" s="57">
        <f>'A1-Other Revenue'!C33</f>
        <v>0</v>
      </c>
      <c r="D29" s="410"/>
      <c r="E29" s="28"/>
      <c r="F29" s="410"/>
    </row>
    <row r="30" spans="1:6" ht="22.5" customHeight="1" thickBot="1" x14ac:dyDescent="0.3">
      <c r="A30" s="51" t="s">
        <v>133</v>
      </c>
      <c r="B30" s="22" t="s">
        <v>134</v>
      </c>
      <c r="C30" s="58">
        <f>C10+C13+C26+C27+C29</f>
        <v>0</v>
      </c>
      <c r="D30" s="69"/>
      <c r="E30" s="69"/>
      <c r="F30" s="69"/>
    </row>
  </sheetData>
  <sheetProtection algorithmName="SHA-512" hashValue="0BTL5isUwsm0CndBGw8Uo5COwHV4y9Za4MHhl/HLupWgtHh8EDVl69HGXZR+lwsegQtXSwpVzV+uzArEwOQD4A==" saltValue="rmzaG+lozhc0nzKYLrsBIw==" spinCount="100000" sheet="1" objects="1" scenarios="1"/>
  <customSheetViews>
    <customSheetView guid="{43E61ED1-6D84-4C84-A41C-B12F632B2CE1}" scale="75" showPageBreaks="1" printArea="1" hiddenColumns="1">
      <selection activeCell="B23" sqref="B23"/>
      <pageMargins left="0" right="0" top="0" bottom="0" header="0" footer="0"/>
      <printOptions horizontalCentered="1"/>
      <pageSetup scale="80"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PageBreaks="1" printArea="1" hiddenColumns="1" showRuler="0">
      <selection activeCell="C36" sqref="C36"/>
      <pageMargins left="0" right="0" top="0" bottom="0" header="0" footer="0"/>
      <printOptions horizontalCentered="1"/>
      <pageSetup scale="80"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hiddenColumns="1" topLeftCell="A10">
      <selection activeCell="C29" sqref="C29"/>
      <pageMargins left="0" right="0" top="0" bottom="0" header="0" footer="0"/>
      <printOptions horizontalCentered="1"/>
      <pageSetup scale="80"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5:C5"/>
  </mergeCells>
  <phoneticPr fontId="6" type="noConversion"/>
  <dataValidations disablePrompts="1" xWindow="1236" yWindow="469" count="1">
    <dataValidation type="whole" operator="greaterThanOrEqual" allowBlank="1" showInputMessage="1" showErrorMessage="1" errorTitle="Only use whole dollars" error="All currency entries must be in whole dollars." promptTitle="Entry Restricted" prompt="All currency entries must be in whole dollars." sqref="C27 C11:C12 C14:C25 C8:C9" xr:uid="{00000000-0002-0000-0100-000000000000}">
      <formula1>-9999999999</formula1>
    </dataValidation>
  </dataValidations>
  <hyperlinks>
    <hyperlink ref="B29" location="'A1-Other Revenue'!A1" display="Other Revenue Details" xr:uid="{00000000-0004-0000-0100-000000000000}"/>
  </hyperlinks>
  <printOptions horizontalCentered="1"/>
  <pageMargins left="0.25" right="0.25" top="1" bottom="1" header="0.5" footer="0.5"/>
  <pageSetup scale="80" orientation="portrait" r:id="rId4"/>
  <headerFooter scaleWithDoc="0" alignWithMargins="0">
    <oddHeader>&amp;C&amp;"Arial,Bold"&amp;14AFC Cost Report - FY2019</oddHeader>
  </headerFooter>
  <ignoredErrors>
    <ignoredError sqref="C10 C13 C26"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33"/>
  <sheetViews>
    <sheetView zoomScaleNormal="100" workbookViewId="0">
      <selection activeCell="C33" sqref="C33"/>
    </sheetView>
  </sheetViews>
  <sheetFormatPr defaultColWidth="9.1796875" defaultRowHeight="12.5" x14ac:dyDescent="0.25"/>
  <cols>
    <col min="1" max="1" width="36.453125" customWidth="1"/>
    <col min="2" max="2" width="50.54296875" customWidth="1"/>
    <col min="3" max="3" width="18.54296875" customWidth="1"/>
    <col min="4" max="4" width="34.81640625" bestFit="1" customWidth="1"/>
  </cols>
  <sheetData>
    <row r="1" spans="1:4" s="16" customFormat="1" ht="30" customHeight="1" x14ac:dyDescent="0.25">
      <c r="A1" s="250" t="s">
        <v>135</v>
      </c>
    </row>
    <row r="2" spans="1:4" s="16" customFormat="1" ht="30" customHeight="1" x14ac:dyDescent="0.25">
      <c r="A2" s="252" t="s">
        <v>1</v>
      </c>
      <c r="B2" s="22" t="str">
        <f>'General Information'!B3</f>
        <v>You MUST select your provider name in the General Information tab, line item G1.</v>
      </c>
      <c r="C2" s="22"/>
    </row>
    <row r="3" spans="1:4" ht="25.5" customHeight="1" x14ac:dyDescent="0.25">
      <c r="A3" s="503" t="str">
        <f>IF(AND('General Information'!$C$57:$C$58), CONCATENATE("Reporting Period: ", 'General Information'!$B$4), 'General Information'!$B$4)</f>
        <v>Enter your fiscal year dates in the General Information tab, line items G28 and G29.</v>
      </c>
      <c r="B3" s="503"/>
      <c r="C3" s="503"/>
    </row>
    <row r="4" spans="1:4" ht="23.25" customHeight="1" thickBot="1" x14ac:dyDescent="0.3">
      <c r="A4" s="503" t="s">
        <v>136</v>
      </c>
      <c r="B4" s="503"/>
      <c r="C4" s="503"/>
    </row>
    <row r="5" spans="1:4" ht="5.15" customHeight="1" thickBot="1" x14ac:dyDescent="0.3">
      <c r="A5" s="122"/>
      <c r="B5" s="123"/>
      <c r="C5" s="124"/>
    </row>
    <row r="6" spans="1:4" s="16" customFormat="1" ht="30" customHeight="1" thickBot="1" x14ac:dyDescent="0.3">
      <c r="A6" s="120" t="s">
        <v>137</v>
      </c>
      <c r="B6" s="121" t="s">
        <v>138</v>
      </c>
      <c r="C6" s="288" t="s">
        <v>89</v>
      </c>
    </row>
    <row r="7" spans="1:4" s="16" customFormat="1" ht="20.149999999999999" customHeight="1" thickTop="1" x14ac:dyDescent="0.25">
      <c r="A7" s="102">
        <v>1</v>
      </c>
      <c r="B7" s="67"/>
      <c r="C7" s="103"/>
      <c r="D7" s="376" t="s">
        <v>139</v>
      </c>
    </row>
    <row r="8" spans="1:4" s="16" customFormat="1" ht="20.149999999999999" customHeight="1" x14ac:dyDescent="0.25">
      <c r="A8" s="257">
        <v>2</v>
      </c>
      <c r="B8" s="143"/>
      <c r="C8" s="258"/>
    </row>
    <row r="9" spans="1:4" s="16" customFormat="1" ht="20.149999999999999" customHeight="1" x14ac:dyDescent="0.25">
      <c r="A9" s="257">
        <v>3</v>
      </c>
      <c r="B9" s="143"/>
      <c r="C9" s="258"/>
    </row>
    <row r="10" spans="1:4" s="16" customFormat="1" ht="20.149999999999999" customHeight="1" x14ac:dyDescent="0.25">
      <c r="A10" s="257">
        <v>4</v>
      </c>
      <c r="B10" s="143"/>
      <c r="C10" s="258"/>
    </row>
    <row r="11" spans="1:4" s="16" customFormat="1" ht="20.149999999999999" customHeight="1" x14ac:dyDescent="0.25">
      <c r="A11" s="257">
        <v>5</v>
      </c>
      <c r="B11" s="143"/>
      <c r="C11" s="258"/>
    </row>
    <row r="12" spans="1:4" s="16" customFormat="1" ht="20.149999999999999" customHeight="1" x14ac:dyDescent="0.25">
      <c r="A12" s="257">
        <v>6</v>
      </c>
      <c r="B12" s="143"/>
      <c r="C12" s="258"/>
    </row>
    <row r="13" spans="1:4" s="16" customFormat="1" ht="20.149999999999999" customHeight="1" x14ac:dyDescent="0.25">
      <c r="A13" s="257">
        <v>7</v>
      </c>
      <c r="B13" s="143"/>
      <c r="C13" s="258"/>
    </row>
    <row r="14" spans="1:4" s="16" customFormat="1" ht="20.149999999999999" customHeight="1" x14ac:dyDescent="0.25">
      <c r="A14" s="257">
        <v>8</v>
      </c>
      <c r="B14" s="143"/>
      <c r="C14" s="258"/>
    </row>
    <row r="15" spans="1:4" s="16" customFormat="1" ht="20.149999999999999" customHeight="1" x14ac:dyDescent="0.25">
      <c r="A15" s="257">
        <v>9</v>
      </c>
      <c r="B15" s="143"/>
      <c r="C15" s="258"/>
    </row>
    <row r="16" spans="1:4" s="16" customFormat="1" ht="20.149999999999999" customHeight="1" x14ac:dyDescent="0.25">
      <c r="A16" s="257">
        <v>10</v>
      </c>
      <c r="B16" s="143"/>
      <c r="C16" s="258"/>
    </row>
    <row r="17" spans="1:4" s="16" customFormat="1" ht="20.149999999999999" customHeight="1" x14ac:dyDescent="0.25">
      <c r="A17" s="257">
        <v>11</v>
      </c>
      <c r="B17" s="259"/>
      <c r="C17" s="258"/>
    </row>
    <row r="18" spans="1:4" s="16" customFormat="1" ht="20.149999999999999" customHeight="1" x14ac:dyDescent="0.25">
      <c r="A18" s="257">
        <v>12</v>
      </c>
      <c r="B18" s="259"/>
      <c r="C18" s="258"/>
    </row>
    <row r="19" spans="1:4" s="16" customFormat="1" ht="20.149999999999999" customHeight="1" x14ac:dyDescent="0.25">
      <c r="A19" s="257">
        <v>13</v>
      </c>
      <c r="B19" s="259"/>
      <c r="C19" s="258"/>
    </row>
    <row r="20" spans="1:4" s="16" customFormat="1" ht="20.149999999999999" customHeight="1" x14ac:dyDescent="0.25">
      <c r="A20" s="257">
        <v>14</v>
      </c>
      <c r="B20" s="259"/>
      <c r="C20" s="258"/>
    </row>
    <row r="21" spans="1:4" s="16" customFormat="1" ht="20.149999999999999" customHeight="1" x14ac:dyDescent="0.25">
      <c r="A21" s="257">
        <v>15</v>
      </c>
      <c r="B21" s="259"/>
      <c r="C21" s="258"/>
    </row>
    <row r="22" spans="1:4" s="16" customFormat="1" ht="20.149999999999999" customHeight="1" x14ac:dyDescent="0.25">
      <c r="A22" s="257">
        <v>16</v>
      </c>
      <c r="B22" s="259"/>
      <c r="C22" s="258"/>
    </row>
    <row r="23" spans="1:4" s="16" customFormat="1" ht="20.149999999999999" customHeight="1" x14ac:dyDescent="0.25">
      <c r="A23" s="257">
        <v>17</v>
      </c>
      <c r="B23" s="259"/>
      <c r="C23" s="258"/>
    </row>
    <row r="24" spans="1:4" s="16" customFormat="1" ht="20.149999999999999" customHeight="1" x14ac:dyDescent="0.25">
      <c r="A24" s="257">
        <v>18</v>
      </c>
      <c r="B24" s="259"/>
      <c r="C24" s="258"/>
    </row>
    <row r="25" spans="1:4" s="16" customFormat="1" ht="20.149999999999999" customHeight="1" x14ac:dyDescent="0.25">
      <c r="A25" s="257">
        <v>19</v>
      </c>
      <c r="B25" s="143"/>
      <c r="C25" s="258"/>
    </row>
    <row r="26" spans="1:4" s="16" customFormat="1" ht="20.149999999999999" customHeight="1" x14ac:dyDescent="0.25">
      <c r="A26" s="257">
        <v>20</v>
      </c>
      <c r="B26" s="143"/>
      <c r="C26" s="258"/>
    </row>
    <row r="27" spans="1:4" s="16" customFormat="1" ht="20.149999999999999" customHeight="1" x14ac:dyDescent="0.25">
      <c r="A27" s="257">
        <v>21</v>
      </c>
      <c r="B27" s="143"/>
      <c r="C27" s="258"/>
    </row>
    <row r="28" spans="1:4" s="16" customFormat="1" ht="20.149999999999999" customHeight="1" x14ac:dyDescent="0.25">
      <c r="A28" s="257">
        <v>22</v>
      </c>
      <c r="B28" s="143"/>
      <c r="C28" s="258"/>
    </row>
    <row r="29" spans="1:4" s="16" customFormat="1" ht="20.149999999999999" customHeight="1" x14ac:dyDescent="0.25">
      <c r="A29" s="257">
        <v>23</v>
      </c>
      <c r="B29" s="143"/>
      <c r="C29" s="258"/>
    </row>
    <row r="30" spans="1:4" s="16" customFormat="1" ht="20.149999999999999" customHeight="1" x14ac:dyDescent="0.25">
      <c r="A30" s="257">
        <v>24</v>
      </c>
      <c r="B30" s="143"/>
      <c r="C30" s="258"/>
    </row>
    <row r="31" spans="1:4" s="16" customFormat="1" ht="20.149999999999999" customHeight="1" x14ac:dyDescent="0.25">
      <c r="A31" s="257">
        <v>25</v>
      </c>
      <c r="B31" s="143"/>
      <c r="C31" s="258"/>
    </row>
    <row r="32" spans="1:4" s="16" customFormat="1" ht="20.149999999999999" customHeight="1" x14ac:dyDescent="0.25">
      <c r="A32" s="260">
        <v>26</v>
      </c>
      <c r="B32" s="261"/>
      <c r="C32" s="262"/>
      <c r="D32" s="376" t="s">
        <v>139</v>
      </c>
    </row>
    <row r="33" spans="1:3" s="16" customFormat="1" ht="30" customHeight="1" thickBot="1" x14ac:dyDescent="0.3">
      <c r="A33" s="29"/>
      <c r="B33" s="56" t="s">
        <v>140</v>
      </c>
      <c r="C33" s="59">
        <f>SUM(C7:C32)</f>
        <v>0</v>
      </c>
    </row>
  </sheetData>
  <sheetProtection password="EAC6" sheet="1" objects="1" scenarios="1"/>
  <customSheetViews>
    <customSheetView guid="{43E61ED1-6D84-4C84-A41C-B12F632B2CE1}" scale="110">
      <selection activeCell="A4" sqref="A4"/>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110" showRuler="0" topLeftCell="A10">
      <selection activeCell="C36" sqref="C36"/>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pageMargins left="0" right="0" top="0" bottom="0" header="0" footer="0"/>
      <printOptions horizontalCentered="1"/>
      <pageSetup scale="98"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200-000000000000}">
      <formula1>-9999999999</formula1>
    </dataValidation>
  </dataValidations>
  <hyperlinks>
    <hyperlink ref="D7" location="'A-Revenue'!A1" display="Return to Revenue Worksheet" xr:uid="{00000000-0004-0000-0200-000000000000}"/>
    <hyperlink ref="D32" location="'A-Revenue'!A1" display="Return to Revenue Worksheet" xr:uid="{00000000-0004-0000-0200-000001000000}"/>
  </hyperlinks>
  <printOptions horizontalCentered="1"/>
  <pageMargins left="0.25" right="0.25" top="1" bottom="0.75" header="0.5" footer="0.5"/>
  <pageSetup scale="69" orientation="portrait" r:id="rId4"/>
  <headerFooter scaleWithDoc="0" alignWithMargins="0">
    <oddHeader xml:space="preserve">&amp;C&amp;"Arial,Bold"&amp;14AFC Cost Report - FY2019
</oddHeader>
  </headerFooter>
  <ignoredErrors>
    <ignoredError sqref="C33"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Q46"/>
  <sheetViews>
    <sheetView zoomScale="80" zoomScaleNormal="80" zoomScalePageLayoutView="70" workbookViewId="0">
      <selection activeCell="B6" sqref="B6"/>
    </sheetView>
  </sheetViews>
  <sheetFormatPr defaultColWidth="9.1796875" defaultRowHeight="14" x14ac:dyDescent="0.3"/>
  <cols>
    <col min="1" max="1" width="23.453125" style="186" customWidth="1"/>
    <col min="2" max="2" width="54.54296875" style="186" customWidth="1"/>
    <col min="3" max="3" width="40.54296875" style="186" customWidth="1"/>
    <col min="4" max="8" width="17" style="186" customWidth="1"/>
    <col min="9" max="11" width="9.1796875" style="186"/>
    <col min="12" max="12" width="12" style="186" customWidth="1"/>
    <col min="13" max="16384" width="9.1796875" style="186"/>
  </cols>
  <sheetData>
    <row r="1" spans="1:8" s="184" customFormat="1" ht="30" customHeight="1" x14ac:dyDescent="0.25">
      <c r="A1" s="146" t="s">
        <v>141</v>
      </c>
      <c r="E1" s="189"/>
    </row>
    <row r="2" spans="1:8" s="184" customFormat="1" ht="36.75" customHeight="1" x14ac:dyDescent="0.25">
      <c r="A2" s="256" t="s">
        <v>1</v>
      </c>
      <c r="B2" s="147" t="str">
        <f>'General Information'!B3</f>
        <v>You MUST select your provider name in the General Information tab, line item G1.</v>
      </c>
      <c r="E2" s="189"/>
    </row>
    <row r="3" spans="1:8" ht="42.75" customHeight="1" x14ac:dyDescent="0.3">
      <c r="A3" s="504" t="str">
        <f>IF(AND('General Information'!$C$57:$C$58), CONCATENATE("Reporting Period: ", 'General Information'!$B$4), 'General Information'!$B$4)</f>
        <v>Enter your fiscal year dates in the General Information tab, line items G28 and G29.</v>
      </c>
      <c r="B3" s="504"/>
      <c r="C3" s="504"/>
      <c r="D3" s="193"/>
      <c r="E3" s="193"/>
    </row>
    <row r="4" spans="1:8" ht="42.75" customHeight="1" x14ac:dyDescent="0.3">
      <c r="A4" s="504" t="s">
        <v>142</v>
      </c>
      <c r="B4" s="504"/>
      <c r="C4" s="504"/>
      <c r="D4" s="193"/>
      <c r="E4" s="193"/>
    </row>
    <row r="5" spans="1:8" ht="22.5" customHeight="1" thickBot="1" x14ac:dyDescent="0.35">
      <c r="A5" s="187"/>
      <c r="B5" s="148" t="s">
        <v>143</v>
      </c>
      <c r="C5" s="192"/>
    </row>
    <row r="6" spans="1:8" ht="19.5" customHeight="1" thickBot="1" x14ac:dyDescent="0.35">
      <c r="A6" s="149" t="s">
        <v>144</v>
      </c>
      <c r="B6" s="150" t="s">
        <v>145</v>
      </c>
      <c r="C6" s="264"/>
      <c r="D6" s="265"/>
      <c r="E6" s="265"/>
      <c r="F6" s="265"/>
      <c r="G6" s="265"/>
      <c r="H6" s="265"/>
    </row>
    <row r="7" spans="1:8" ht="16" thickBot="1" x14ac:dyDescent="0.4">
      <c r="A7" s="411"/>
      <c r="B7" s="151"/>
      <c r="C7" s="265"/>
      <c r="D7" s="265"/>
      <c r="E7" s="265"/>
      <c r="F7" s="265"/>
      <c r="G7" s="265"/>
      <c r="H7" s="265"/>
    </row>
    <row r="8" spans="1:8" s="184" customFormat="1" ht="37.5" customHeight="1" thickBot="1" x14ac:dyDescent="0.3">
      <c r="A8" s="412"/>
      <c r="B8" s="152" t="s">
        <v>146</v>
      </c>
      <c r="C8" s="281" t="s">
        <v>147</v>
      </c>
      <c r="D8" s="282" t="s">
        <v>148</v>
      </c>
      <c r="E8" s="283" t="s">
        <v>149</v>
      </c>
      <c r="F8" s="281" t="s">
        <v>150</v>
      </c>
      <c r="G8" s="284" t="s">
        <v>151</v>
      </c>
      <c r="H8" s="285" t="s">
        <v>152</v>
      </c>
    </row>
    <row r="9" spans="1:8" s="184" customFormat="1" ht="20.149999999999999" customHeight="1" thickBot="1" x14ac:dyDescent="0.3">
      <c r="A9" s="413"/>
      <c r="B9" s="153" t="s">
        <v>153</v>
      </c>
      <c r="C9" s="154"/>
      <c r="D9" s="221"/>
      <c r="E9" s="222"/>
      <c r="F9" s="223"/>
      <c r="G9" s="223"/>
      <c r="H9" s="223"/>
    </row>
    <row r="10" spans="1:8" s="184" customFormat="1" ht="20.149999999999999" customHeight="1" x14ac:dyDescent="0.25">
      <c r="A10" s="149" t="s">
        <v>154</v>
      </c>
      <c r="B10" s="150" t="s">
        <v>155</v>
      </c>
      <c r="C10" s="155">
        <f>IFERROR(E10/D10, 0)</f>
        <v>0</v>
      </c>
      <c r="D10" s="266"/>
      <c r="E10" s="267"/>
      <c r="F10" s="268"/>
      <c r="G10" s="269"/>
      <c r="H10" s="270"/>
    </row>
    <row r="11" spans="1:8" s="184" customFormat="1" ht="20.149999999999999" customHeight="1" x14ac:dyDescent="0.25">
      <c r="A11" s="149" t="s">
        <v>156</v>
      </c>
      <c r="B11" s="150" t="s">
        <v>157</v>
      </c>
      <c r="C11" s="156">
        <f t="shared" ref="C11:C16" si="0">IFERROR(E11/D11, 0)</f>
        <v>0</v>
      </c>
      <c r="D11" s="271"/>
      <c r="E11" s="272"/>
      <c r="F11" s="273"/>
      <c r="G11" s="274"/>
      <c r="H11" s="275"/>
    </row>
    <row r="12" spans="1:8" s="184" customFormat="1" ht="20.149999999999999" customHeight="1" x14ac:dyDescent="0.25">
      <c r="A12" s="149" t="s">
        <v>158</v>
      </c>
      <c r="B12" s="150" t="s">
        <v>159</v>
      </c>
      <c r="C12" s="156">
        <f t="shared" si="0"/>
        <v>0</v>
      </c>
      <c r="D12" s="271"/>
      <c r="E12" s="272"/>
      <c r="F12" s="273"/>
      <c r="G12" s="274"/>
      <c r="H12" s="275"/>
    </row>
    <row r="13" spans="1:8" s="184" customFormat="1" ht="20.149999999999999" customHeight="1" x14ac:dyDescent="0.25">
      <c r="A13" s="149" t="s">
        <v>160</v>
      </c>
      <c r="B13" s="150" t="s">
        <v>161</v>
      </c>
      <c r="C13" s="156">
        <f t="shared" si="0"/>
        <v>0</v>
      </c>
      <c r="D13" s="271"/>
      <c r="E13" s="272"/>
      <c r="F13" s="273"/>
      <c r="G13" s="274"/>
      <c r="H13" s="275"/>
    </row>
    <row r="14" spans="1:8" s="184" customFormat="1" ht="20.149999999999999" customHeight="1" x14ac:dyDescent="0.25">
      <c r="A14" s="149" t="s">
        <v>162</v>
      </c>
      <c r="B14" s="150" t="s">
        <v>163</v>
      </c>
      <c r="C14" s="156">
        <f t="shared" si="0"/>
        <v>0</v>
      </c>
      <c r="D14" s="271"/>
      <c r="E14" s="272"/>
      <c r="F14" s="273"/>
      <c r="G14" s="274"/>
      <c r="H14" s="275"/>
    </row>
    <row r="15" spans="1:8" s="184" customFormat="1" ht="20.149999999999999" customHeight="1" x14ac:dyDescent="0.25">
      <c r="A15" s="149" t="s">
        <v>164</v>
      </c>
      <c r="B15" s="150" t="s">
        <v>165</v>
      </c>
      <c r="C15" s="156">
        <f t="shared" si="0"/>
        <v>0</v>
      </c>
      <c r="D15" s="271"/>
      <c r="E15" s="272"/>
      <c r="F15" s="273"/>
      <c r="G15" s="274"/>
      <c r="H15" s="275"/>
    </row>
    <row r="16" spans="1:8" s="184" customFormat="1" ht="20.149999999999999" customHeight="1" thickBot="1" x14ac:dyDescent="0.3">
      <c r="A16" s="149" t="s">
        <v>166</v>
      </c>
      <c r="B16" s="150" t="s">
        <v>167</v>
      </c>
      <c r="C16" s="157">
        <f t="shared" si="0"/>
        <v>0</v>
      </c>
      <c r="D16" s="276"/>
      <c r="E16" s="277"/>
      <c r="F16" s="278"/>
      <c r="G16" s="279"/>
      <c r="H16" s="280"/>
    </row>
    <row r="17" spans="1:17" s="184" customFormat="1" ht="30" customHeight="1" thickBot="1" x14ac:dyDescent="0.3">
      <c r="A17" s="149"/>
      <c r="B17" s="158" t="s">
        <v>168</v>
      </c>
      <c r="C17" s="281" t="s">
        <v>169</v>
      </c>
      <c r="D17" s="282" t="s">
        <v>148</v>
      </c>
      <c r="E17" s="283" t="s">
        <v>149</v>
      </c>
      <c r="F17" s="281" t="s">
        <v>150</v>
      </c>
      <c r="G17" s="284" t="s">
        <v>151</v>
      </c>
      <c r="H17" s="285" t="s">
        <v>152</v>
      </c>
    </row>
    <row r="18" spans="1:17" s="184" customFormat="1" ht="30" customHeight="1" x14ac:dyDescent="0.25">
      <c r="A18" s="149" t="s">
        <v>170</v>
      </c>
      <c r="B18" s="224" t="s">
        <v>171</v>
      </c>
      <c r="C18" s="201">
        <f>SUM(E18:H18)</f>
        <v>0</v>
      </c>
      <c r="D18" s="159">
        <f>'B1-Other Indirect Staffing'!D33</f>
        <v>0</v>
      </c>
      <c r="E18" s="160">
        <f>'B1-Other Indirect Staffing'!E33</f>
        <v>0</v>
      </c>
      <c r="F18" s="161">
        <f>'B1-Other Indirect Staffing'!F33</f>
        <v>0</v>
      </c>
      <c r="G18" s="162">
        <f>'B1-Other Indirect Staffing'!G33</f>
        <v>0</v>
      </c>
      <c r="H18" s="160">
        <f>'B1-Other Indirect Staffing'!H33</f>
        <v>0</v>
      </c>
      <c r="K18" s="188"/>
      <c r="L18" s="188"/>
      <c r="M18" s="188"/>
      <c r="N18" s="188"/>
      <c r="O18" s="188"/>
      <c r="P18" s="188"/>
      <c r="Q18" s="188"/>
    </row>
    <row r="19" spans="1:17" s="184" customFormat="1" ht="30" customHeight="1" thickBot="1" x14ac:dyDescent="0.3">
      <c r="A19" s="149" t="s">
        <v>172</v>
      </c>
      <c r="B19" s="148" t="s">
        <v>173</v>
      </c>
      <c r="C19" s="202">
        <f>SUM(E19:H19)</f>
        <v>0</v>
      </c>
      <c r="D19" s="163">
        <f>SUM(D10:D16,D18)</f>
        <v>0</v>
      </c>
      <c r="E19" s="212">
        <f>SUM(E10:E16,E18)</f>
        <v>0</v>
      </c>
      <c r="F19" s="211">
        <f>SUM(F10:F16,F18)</f>
        <v>0</v>
      </c>
      <c r="G19" s="211">
        <f t="shared" ref="G19:H19" si="1">SUM(G10:G16,G18)</f>
        <v>0</v>
      </c>
      <c r="H19" s="211">
        <f t="shared" si="1"/>
        <v>0</v>
      </c>
    </row>
    <row r="20" spans="1:17" ht="16" thickBot="1" x14ac:dyDescent="0.4">
      <c r="A20" s="411"/>
      <c r="B20" s="164"/>
      <c r="E20" s="194"/>
    </row>
    <row r="21" spans="1:17" s="184" customFormat="1" ht="30" customHeight="1" x14ac:dyDescent="0.25">
      <c r="A21" s="412"/>
      <c r="B21" s="152" t="s">
        <v>174</v>
      </c>
      <c r="C21" s="165" t="s">
        <v>89</v>
      </c>
      <c r="E21" s="189"/>
    </row>
    <row r="22" spans="1:17" s="184" customFormat="1" ht="6" customHeight="1" x14ac:dyDescent="0.25">
      <c r="A22" s="412"/>
      <c r="C22" s="195"/>
      <c r="E22" s="189"/>
    </row>
    <row r="23" spans="1:17" s="184" customFormat="1" ht="20.149999999999999" customHeight="1" x14ac:dyDescent="0.25">
      <c r="A23" s="149" t="s">
        <v>175</v>
      </c>
      <c r="B23" s="150" t="s">
        <v>176</v>
      </c>
      <c r="C23" s="286"/>
      <c r="E23" s="189"/>
    </row>
    <row r="24" spans="1:17" s="184" customFormat="1" ht="19.5" customHeight="1" x14ac:dyDescent="0.25">
      <c r="A24" s="149" t="s">
        <v>177</v>
      </c>
      <c r="B24" s="150" t="s">
        <v>178</v>
      </c>
      <c r="C24" s="286"/>
      <c r="E24" s="189"/>
    </row>
    <row r="25" spans="1:17" s="184" customFormat="1" ht="20.149999999999999" customHeight="1" x14ac:dyDescent="0.25">
      <c r="A25" s="149" t="s">
        <v>179</v>
      </c>
      <c r="B25" s="150" t="s">
        <v>180</v>
      </c>
      <c r="C25" s="286"/>
      <c r="E25" s="189"/>
    </row>
    <row r="26" spans="1:17" s="184" customFormat="1" ht="20.149999999999999" customHeight="1" x14ac:dyDescent="0.25">
      <c r="A26" s="149" t="s">
        <v>181</v>
      </c>
      <c r="B26" s="150" t="s">
        <v>182</v>
      </c>
      <c r="C26" s="286"/>
      <c r="E26" s="189"/>
    </row>
    <row r="27" spans="1:17" s="184" customFormat="1" ht="20.149999999999999" customHeight="1" x14ac:dyDescent="0.25">
      <c r="A27" s="149" t="s">
        <v>183</v>
      </c>
      <c r="B27" s="150" t="s">
        <v>184</v>
      </c>
      <c r="C27" s="286"/>
      <c r="E27" s="189"/>
    </row>
    <row r="28" spans="1:17" s="184" customFormat="1" ht="20.149999999999999" customHeight="1" x14ac:dyDescent="0.25">
      <c r="A28" s="149" t="s">
        <v>185</v>
      </c>
      <c r="B28" s="150" t="s">
        <v>186</v>
      </c>
      <c r="C28" s="286"/>
      <c r="E28" s="189"/>
    </row>
    <row r="29" spans="1:17" s="184" customFormat="1" ht="20.149999999999999" customHeight="1" x14ac:dyDescent="0.25">
      <c r="A29" s="149" t="s">
        <v>187</v>
      </c>
      <c r="B29" s="150" t="s">
        <v>188</v>
      </c>
      <c r="C29" s="286"/>
      <c r="E29" s="189"/>
    </row>
    <row r="30" spans="1:17" s="184" customFormat="1" ht="20.149999999999999" customHeight="1" x14ac:dyDescent="0.25">
      <c r="A30" s="149" t="s">
        <v>189</v>
      </c>
      <c r="B30" s="150" t="s">
        <v>190</v>
      </c>
      <c r="C30" s="286"/>
      <c r="E30" s="189"/>
    </row>
    <row r="31" spans="1:17" s="184" customFormat="1" ht="20.149999999999999" customHeight="1" x14ac:dyDescent="0.25">
      <c r="A31" s="149" t="s">
        <v>191</v>
      </c>
      <c r="B31" s="150" t="s">
        <v>192</v>
      </c>
      <c r="C31" s="286"/>
    </row>
    <row r="32" spans="1:17" s="184" customFormat="1" ht="20.149999999999999" customHeight="1" x14ac:dyDescent="0.25">
      <c r="A32" s="149" t="s">
        <v>193</v>
      </c>
      <c r="B32" s="150" t="s">
        <v>194</v>
      </c>
      <c r="C32" s="286"/>
      <c r="E32" s="189"/>
    </row>
    <row r="33" spans="1:11" s="184" customFormat="1" ht="20.149999999999999" customHeight="1" x14ac:dyDescent="0.25">
      <c r="A33" s="149" t="s">
        <v>195</v>
      </c>
      <c r="B33" s="150" t="s">
        <v>196</v>
      </c>
      <c r="C33" s="286"/>
      <c r="E33" s="189"/>
    </row>
    <row r="34" spans="1:11" s="184" customFormat="1" ht="20.149999999999999" customHeight="1" x14ac:dyDescent="0.25">
      <c r="A34" s="149" t="s">
        <v>197</v>
      </c>
      <c r="B34" s="150" t="s">
        <v>198</v>
      </c>
      <c r="C34" s="286"/>
      <c r="E34" s="189"/>
    </row>
    <row r="35" spans="1:11" s="184" customFormat="1" ht="20.149999999999999" customHeight="1" x14ac:dyDescent="0.25">
      <c r="A35" s="149" t="s">
        <v>199</v>
      </c>
      <c r="B35" s="166" t="s">
        <v>200</v>
      </c>
      <c r="C35" s="286"/>
      <c r="E35" s="189"/>
      <c r="F35" s="199"/>
      <c r="G35" s="200"/>
      <c r="H35" s="200"/>
      <c r="I35" s="200"/>
      <c r="J35" s="200"/>
      <c r="K35" s="200"/>
    </row>
    <row r="36" spans="1:11" s="184" customFormat="1" ht="20.149999999999999" customHeight="1" x14ac:dyDescent="0.25">
      <c r="A36" s="149" t="s">
        <v>201</v>
      </c>
      <c r="B36" s="166" t="s">
        <v>202</v>
      </c>
      <c r="C36" s="286"/>
      <c r="E36" s="189"/>
      <c r="F36" s="199"/>
      <c r="G36" s="200"/>
      <c r="H36" s="200"/>
      <c r="I36" s="200"/>
      <c r="J36" s="200"/>
      <c r="K36" s="200"/>
    </row>
    <row r="37" spans="1:11" s="184" customFormat="1" ht="20.149999999999999" customHeight="1" x14ac:dyDescent="0.25">
      <c r="A37" s="149" t="s">
        <v>203</v>
      </c>
      <c r="B37" s="166" t="s">
        <v>204</v>
      </c>
      <c r="C37" s="286"/>
      <c r="E37" s="189"/>
    </row>
    <row r="38" spans="1:11" s="184" customFormat="1" ht="20.149999999999999" customHeight="1" x14ac:dyDescent="0.25">
      <c r="A38" s="149" t="s">
        <v>205</v>
      </c>
      <c r="B38" s="166" t="s">
        <v>206</v>
      </c>
      <c r="C38" s="286"/>
      <c r="E38" s="189"/>
    </row>
    <row r="39" spans="1:11" s="184" customFormat="1" ht="26" x14ac:dyDescent="0.25">
      <c r="A39" s="149"/>
      <c r="B39" s="158" t="s">
        <v>207</v>
      </c>
      <c r="C39" s="287"/>
      <c r="E39" s="189"/>
    </row>
    <row r="40" spans="1:11" s="184" customFormat="1" ht="20.149999999999999" customHeight="1" x14ac:dyDescent="0.25">
      <c r="A40" s="149" t="s">
        <v>208</v>
      </c>
      <c r="B40" s="225" t="s">
        <v>209</v>
      </c>
      <c r="C40" s="167">
        <f>'B2-Occupancy Expenses'!C15</f>
        <v>0</v>
      </c>
      <c r="E40" s="189"/>
    </row>
    <row r="41" spans="1:11" s="184" customFormat="1" ht="15.5" x14ac:dyDescent="0.25">
      <c r="A41" s="149" t="s">
        <v>210</v>
      </c>
      <c r="B41" s="225" t="s">
        <v>211</v>
      </c>
      <c r="C41" s="167">
        <f>'B3-Other Admin Expenses'!C33</f>
        <v>0</v>
      </c>
      <c r="E41" s="189"/>
    </row>
    <row r="42" spans="1:11" s="184" customFormat="1" ht="20.149999999999999" customHeight="1" thickBot="1" x14ac:dyDescent="0.3">
      <c r="A42" s="149" t="s">
        <v>212</v>
      </c>
      <c r="B42" s="168" t="s">
        <v>213</v>
      </c>
      <c r="C42" s="169">
        <f>SUM(C19,C23:C38,C40:C41)</f>
        <v>0</v>
      </c>
    </row>
    <row r="43" spans="1:11" s="184" customFormat="1" ht="30" customHeight="1" thickBot="1" x14ac:dyDescent="0.3">
      <c r="A43" s="413"/>
      <c r="B43" s="158"/>
      <c r="C43" s="196"/>
      <c r="E43" s="189"/>
    </row>
    <row r="44" spans="1:11" s="184" customFormat="1" ht="30" customHeight="1" x14ac:dyDescent="0.25">
      <c r="A44" s="413"/>
      <c r="B44" s="158" t="s">
        <v>214</v>
      </c>
      <c r="C44" s="170" t="s">
        <v>89</v>
      </c>
      <c r="E44" s="189"/>
    </row>
    <row r="45" spans="1:11" ht="16" thickBot="1" x14ac:dyDescent="0.35">
      <c r="A45" s="263" t="s">
        <v>215</v>
      </c>
      <c r="B45" s="220" t="s">
        <v>216</v>
      </c>
      <c r="C45" s="171">
        <f>'B4-Non-Reimbursable Expense'!C33</f>
        <v>0</v>
      </c>
      <c r="E45" s="194"/>
    </row>
    <row r="46" spans="1:11" x14ac:dyDescent="0.3">
      <c r="A46" s="198"/>
      <c r="C46" s="197"/>
      <c r="E46" s="194"/>
    </row>
  </sheetData>
  <sheetProtection password="EAC6" sheet="1" objects="1" scenarios="1"/>
  <customSheetViews>
    <customSheetView guid="{685A2E79-1796-44F8-B950-02A0300E5822}" fitToPage="1" topLeftCell="A16">
      <selection activeCell="E19" sqref="E19"/>
      <pageMargins left="0" right="0" top="0" bottom="0" header="0" footer="0"/>
      <pageSetup scale="39" fitToHeight="0" orientation="portrait" r:id="rId1"/>
    </customSheetView>
  </customSheetViews>
  <mergeCells count="2">
    <mergeCell ref="A3:C3"/>
    <mergeCell ref="A4:C4"/>
  </mergeCells>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E10:H16 C23:C38" xr:uid="{00000000-0002-0000-0300-000000000000}">
      <formula1>-9999999999</formula1>
    </dataValidation>
    <dataValidation type="decimal" allowBlank="1" showInputMessage="1" showErrorMessage="1" errorTitle="Enter a number" error="You must enter a number. Decimal points are allowed. " promptTitle="Enter a Number " prompt="You must enter a number. Decimal points are allowed. " sqref="C6 D10:D16" xr:uid="{00000000-0002-0000-0300-000001000000}">
      <formula1>0</formula1>
      <formula2>100000</formula2>
    </dataValidation>
  </dataValidations>
  <hyperlinks>
    <hyperlink ref="B41" location="'B3-Other Admin Expenses'!A1" display="Other Administrative Expense Details" xr:uid="{00000000-0004-0000-0300-000000000000}"/>
    <hyperlink ref="B45" location="'B4-Non-Reimbursable Expense'!A1" display="Non-Reimbursable Expense Details" xr:uid="{00000000-0004-0000-0300-000001000000}"/>
    <hyperlink ref="B40" location="'B2-Occupancy Expenses'!A1" display="Occupancy Expense Details" xr:uid="{00000000-0004-0000-0300-000002000000}"/>
    <hyperlink ref="B18" location="'B1-Other Indirect Staffing'!A1" display="Other Indirect Staffing Expense Details" xr:uid="{00000000-0004-0000-0300-000003000000}"/>
  </hyperlinks>
  <pageMargins left="0.7" right="0.7" top="0.75" bottom="0.75" header="0.3" footer="0.3"/>
  <pageSetup scale="49" fitToWidth="0" orientation="landscape" r:id="rId2"/>
  <headerFooter scaleWithDoc="0" alignWithMargins="0">
    <oddHeader>&amp;C&amp;"Arial,Bold"&amp;14AFC Cost Report - FY2019</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I33"/>
  <sheetViews>
    <sheetView topLeftCell="A3" zoomScale="80" zoomScaleNormal="80" workbookViewId="0">
      <selection activeCell="D38" sqref="D38"/>
    </sheetView>
  </sheetViews>
  <sheetFormatPr defaultColWidth="9.1796875" defaultRowHeight="12.5" x14ac:dyDescent="0.25"/>
  <cols>
    <col min="1" max="1" width="25.54296875" customWidth="1"/>
    <col min="2" max="2" width="40.54296875" customWidth="1"/>
    <col min="3" max="8" width="15.54296875" customWidth="1"/>
    <col min="9" max="9" width="60.453125" customWidth="1"/>
  </cols>
  <sheetData>
    <row r="1" spans="1:9" s="16" customFormat="1" ht="30" customHeight="1" x14ac:dyDescent="0.25">
      <c r="A1" s="17" t="s">
        <v>217</v>
      </c>
    </row>
    <row r="2" spans="1:9" s="16" customFormat="1" ht="30" customHeight="1" x14ac:dyDescent="0.25">
      <c r="A2" s="252" t="s">
        <v>1</v>
      </c>
      <c r="B2" s="22" t="str">
        <f>'General Information'!B3</f>
        <v>You MUST select your provider name in the General Information tab, line item G1.</v>
      </c>
    </row>
    <row r="3" spans="1:9" s="16" customFormat="1" ht="30" customHeight="1" x14ac:dyDescent="0.25">
      <c r="A3" s="503" t="str">
        <f>IF(AND('General Information'!$C$57:$C$58), CONCATENATE("Reporting Period: ", 'General Information'!$B$4), 'General Information'!$B$4)</f>
        <v>Enter your fiscal year dates in the General Information tab, line items G28 and G29.</v>
      </c>
      <c r="B3" s="503"/>
      <c r="C3" s="503"/>
      <c r="D3" s="503"/>
      <c r="E3" s="503"/>
      <c r="F3" s="503"/>
      <c r="G3" s="503"/>
      <c r="H3" s="503"/>
    </row>
    <row r="4" spans="1:9" ht="60" customHeight="1" thickBot="1" x14ac:dyDescent="0.3">
      <c r="B4" s="503" t="s">
        <v>218</v>
      </c>
      <c r="C4" s="503"/>
      <c r="D4" s="503"/>
      <c r="E4" s="503"/>
      <c r="F4" s="503"/>
    </row>
    <row r="5" spans="1:9" ht="5.15" customHeight="1" x14ac:dyDescent="0.25">
      <c r="A5" s="299"/>
      <c r="B5" s="300"/>
      <c r="C5" s="301"/>
      <c r="D5" s="300"/>
      <c r="E5" s="300"/>
      <c r="F5" s="300"/>
      <c r="G5" s="300"/>
      <c r="H5" s="302"/>
    </row>
    <row r="6" spans="1:9" s="16" customFormat="1" ht="30" customHeight="1" thickBot="1" x14ac:dyDescent="0.3">
      <c r="A6" s="45" t="s">
        <v>219</v>
      </c>
      <c r="B6" s="24" t="s">
        <v>220</v>
      </c>
      <c r="C6" s="296" t="s">
        <v>147</v>
      </c>
      <c r="D6" s="297" t="s">
        <v>148</v>
      </c>
      <c r="E6" s="298" t="s">
        <v>149</v>
      </c>
      <c r="F6" s="298" t="s">
        <v>150</v>
      </c>
      <c r="G6" s="298" t="s">
        <v>151</v>
      </c>
      <c r="H6" s="46" t="s">
        <v>152</v>
      </c>
    </row>
    <row r="7" spans="1:9" s="16" customFormat="1" ht="20.149999999999999" customHeight="1" thickTop="1" x14ac:dyDescent="0.25">
      <c r="A7" s="289">
        <v>1</v>
      </c>
      <c r="B7" s="292"/>
      <c r="C7" s="293">
        <f>IFERROR(E7/D7, 0)</f>
        <v>0</v>
      </c>
      <c r="D7" s="294"/>
      <c r="E7" s="295"/>
      <c r="F7" s="295"/>
      <c r="G7" s="295"/>
      <c r="H7" s="303"/>
      <c r="I7" s="376" t="s">
        <v>221</v>
      </c>
    </row>
    <row r="8" spans="1:9" s="16" customFormat="1" ht="20.149999999999999" customHeight="1" x14ac:dyDescent="0.25">
      <c r="A8" s="291">
        <v>2</v>
      </c>
      <c r="B8" s="145"/>
      <c r="C8" s="68">
        <f>IFERROR(E8/D8, 0)</f>
        <v>0</v>
      </c>
      <c r="D8" s="144"/>
      <c r="E8" s="290"/>
      <c r="F8" s="290"/>
      <c r="G8" s="290"/>
      <c r="H8" s="304"/>
    </row>
    <row r="9" spans="1:9" s="16" customFormat="1" ht="20.149999999999999" customHeight="1" x14ac:dyDescent="0.25">
      <c r="A9" s="291">
        <v>3</v>
      </c>
      <c r="B9" s="145"/>
      <c r="C9" s="68">
        <f t="shared" ref="C9:C32" si="0">IFERROR(E9/D9, 0)</f>
        <v>0</v>
      </c>
      <c r="D9" s="144"/>
      <c r="E9" s="290"/>
      <c r="F9" s="290"/>
      <c r="G9" s="290"/>
      <c r="H9" s="304"/>
    </row>
    <row r="10" spans="1:9" s="16" customFormat="1" ht="20.149999999999999" customHeight="1" x14ac:dyDescent="0.25">
      <c r="A10" s="291">
        <v>4</v>
      </c>
      <c r="B10" s="145"/>
      <c r="C10" s="68">
        <f t="shared" si="0"/>
        <v>0</v>
      </c>
      <c r="D10" s="144"/>
      <c r="E10" s="290"/>
      <c r="F10" s="290"/>
      <c r="G10" s="290"/>
      <c r="H10" s="304"/>
    </row>
    <row r="11" spans="1:9" s="16" customFormat="1" ht="20.149999999999999" customHeight="1" x14ac:dyDescent="0.25">
      <c r="A11" s="291">
        <v>5</v>
      </c>
      <c r="B11" s="145"/>
      <c r="C11" s="68">
        <f t="shared" si="0"/>
        <v>0</v>
      </c>
      <c r="D11" s="144"/>
      <c r="E11" s="290"/>
      <c r="F11" s="290"/>
      <c r="G11" s="290"/>
      <c r="H11" s="304"/>
    </row>
    <row r="12" spans="1:9" s="16" customFormat="1" ht="20.149999999999999" customHeight="1" x14ac:dyDescent="0.25">
      <c r="A12" s="291">
        <v>6</v>
      </c>
      <c r="B12" s="145"/>
      <c r="C12" s="68">
        <f t="shared" si="0"/>
        <v>0</v>
      </c>
      <c r="D12" s="144"/>
      <c r="E12" s="290"/>
      <c r="F12" s="290"/>
      <c r="G12" s="290"/>
      <c r="H12" s="304"/>
    </row>
    <row r="13" spans="1:9" s="16" customFormat="1" ht="20.149999999999999" customHeight="1" x14ac:dyDescent="0.25">
      <c r="A13" s="291">
        <v>7</v>
      </c>
      <c r="B13" s="145"/>
      <c r="C13" s="68">
        <f t="shared" si="0"/>
        <v>0</v>
      </c>
      <c r="D13" s="144"/>
      <c r="E13" s="290"/>
      <c r="F13" s="290"/>
      <c r="G13" s="290"/>
      <c r="H13" s="304"/>
    </row>
    <row r="14" spans="1:9" s="16" customFormat="1" ht="20.149999999999999" customHeight="1" x14ac:dyDescent="0.25">
      <c r="A14" s="291">
        <v>8</v>
      </c>
      <c r="B14" s="145"/>
      <c r="C14" s="68">
        <f>IFERROR(E14/D14, 0)</f>
        <v>0</v>
      </c>
      <c r="D14" s="144"/>
      <c r="E14" s="290"/>
      <c r="F14" s="290"/>
      <c r="G14" s="290"/>
      <c r="H14" s="304"/>
    </row>
    <row r="15" spans="1:9" s="16" customFormat="1" ht="20.149999999999999" customHeight="1" x14ac:dyDescent="0.25">
      <c r="A15" s="291">
        <v>9</v>
      </c>
      <c r="B15" s="145"/>
      <c r="C15" s="68">
        <f t="shared" si="0"/>
        <v>0</v>
      </c>
      <c r="D15" s="144"/>
      <c r="E15" s="290"/>
      <c r="F15" s="290"/>
      <c r="G15" s="290"/>
      <c r="H15" s="304"/>
    </row>
    <row r="16" spans="1:9" s="16" customFormat="1" ht="20.149999999999999" customHeight="1" x14ac:dyDescent="0.25">
      <c r="A16" s="291">
        <v>10</v>
      </c>
      <c r="B16" s="145"/>
      <c r="C16" s="68">
        <f t="shared" si="0"/>
        <v>0</v>
      </c>
      <c r="D16" s="144"/>
      <c r="E16" s="290"/>
      <c r="F16" s="290"/>
      <c r="G16" s="290"/>
      <c r="H16" s="304"/>
    </row>
    <row r="17" spans="1:9" s="16" customFormat="1" ht="20.149999999999999" customHeight="1" x14ac:dyDescent="0.25">
      <c r="A17" s="291">
        <v>11</v>
      </c>
      <c r="B17" s="145"/>
      <c r="C17" s="68">
        <f t="shared" si="0"/>
        <v>0</v>
      </c>
      <c r="D17" s="144"/>
      <c r="E17" s="290"/>
      <c r="F17" s="290"/>
      <c r="G17" s="290"/>
      <c r="H17" s="304"/>
    </row>
    <row r="18" spans="1:9" s="16" customFormat="1" ht="20.149999999999999" customHeight="1" x14ac:dyDescent="0.25">
      <c r="A18" s="291">
        <v>12</v>
      </c>
      <c r="B18" s="145"/>
      <c r="C18" s="68">
        <f t="shared" si="0"/>
        <v>0</v>
      </c>
      <c r="D18" s="144"/>
      <c r="E18" s="290"/>
      <c r="F18" s="290"/>
      <c r="G18" s="290"/>
      <c r="H18" s="304"/>
    </row>
    <row r="19" spans="1:9" s="16" customFormat="1" ht="20.149999999999999" customHeight="1" x14ac:dyDescent="0.25">
      <c r="A19" s="291">
        <v>13</v>
      </c>
      <c r="B19" s="145"/>
      <c r="C19" s="68">
        <f t="shared" si="0"/>
        <v>0</v>
      </c>
      <c r="D19" s="144"/>
      <c r="E19" s="290"/>
      <c r="F19" s="290"/>
      <c r="G19" s="290"/>
      <c r="H19" s="304"/>
    </row>
    <row r="20" spans="1:9" s="16" customFormat="1" ht="20.149999999999999" customHeight="1" x14ac:dyDescent="0.25">
      <c r="A20" s="291">
        <v>14</v>
      </c>
      <c r="B20" s="145"/>
      <c r="C20" s="68">
        <f t="shared" si="0"/>
        <v>0</v>
      </c>
      <c r="D20" s="144"/>
      <c r="E20" s="290"/>
      <c r="F20" s="290"/>
      <c r="G20" s="290"/>
      <c r="H20" s="304"/>
    </row>
    <row r="21" spans="1:9" s="16" customFormat="1" ht="20.149999999999999" customHeight="1" x14ac:dyDescent="0.25">
      <c r="A21" s="291">
        <v>15</v>
      </c>
      <c r="B21" s="145"/>
      <c r="C21" s="68">
        <f t="shared" si="0"/>
        <v>0</v>
      </c>
      <c r="D21" s="144"/>
      <c r="E21" s="290"/>
      <c r="F21" s="290"/>
      <c r="G21" s="290"/>
      <c r="H21" s="304"/>
    </row>
    <row r="22" spans="1:9" s="16" customFormat="1" ht="20.149999999999999" customHeight="1" x14ac:dyDescent="0.25">
      <c r="A22" s="291">
        <v>16</v>
      </c>
      <c r="B22" s="145"/>
      <c r="C22" s="68">
        <f t="shared" si="0"/>
        <v>0</v>
      </c>
      <c r="D22" s="144"/>
      <c r="E22" s="290"/>
      <c r="F22" s="290"/>
      <c r="G22" s="290"/>
      <c r="H22" s="304"/>
    </row>
    <row r="23" spans="1:9" s="16" customFormat="1" ht="20.149999999999999" customHeight="1" x14ac:dyDescent="0.25">
      <c r="A23" s="291">
        <v>17</v>
      </c>
      <c r="B23" s="145"/>
      <c r="C23" s="68">
        <f t="shared" si="0"/>
        <v>0</v>
      </c>
      <c r="D23" s="144"/>
      <c r="E23" s="290"/>
      <c r="F23" s="290"/>
      <c r="G23" s="290"/>
      <c r="H23" s="304"/>
    </row>
    <row r="24" spans="1:9" s="16" customFormat="1" ht="20.149999999999999" customHeight="1" x14ac:dyDescent="0.25">
      <c r="A24" s="291">
        <v>18</v>
      </c>
      <c r="B24" s="145"/>
      <c r="C24" s="68">
        <f t="shared" si="0"/>
        <v>0</v>
      </c>
      <c r="D24" s="144"/>
      <c r="E24" s="290"/>
      <c r="F24" s="290"/>
      <c r="G24" s="290"/>
      <c r="H24" s="304"/>
    </row>
    <row r="25" spans="1:9" s="16" customFormat="1" ht="20.149999999999999" customHeight="1" x14ac:dyDescent="0.25">
      <c r="A25" s="291">
        <v>19</v>
      </c>
      <c r="B25" s="145"/>
      <c r="C25" s="68">
        <f t="shared" si="0"/>
        <v>0</v>
      </c>
      <c r="D25" s="144"/>
      <c r="E25" s="290"/>
      <c r="F25" s="290"/>
      <c r="G25" s="290"/>
      <c r="H25" s="304"/>
    </row>
    <row r="26" spans="1:9" s="16" customFormat="1" ht="20.149999999999999" customHeight="1" x14ac:dyDescent="0.25">
      <c r="A26" s="291">
        <v>20</v>
      </c>
      <c r="B26" s="145"/>
      <c r="C26" s="68">
        <f t="shared" si="0"/>
        <v>0</v>
      </c>
      <c r="D26" s="144"/>
      <c r="E26" s="290"/>
      <c r="F26" s="290"/>
      <c r="G26" s="290"/>
      <c r="H26" s="304"/>
    </row>
    <row r="27" spans="1:9" s="16" customFormat="1" ht="20.149999999999999" customHeight="1" x14ac:dyDescent="0.25">
      <c r="A27" s="291">
        <v>21</v>
      </c>
      <c r="B27" s="145"/>
      <c r="C27" s="68">
        <f>IFERROR(E27/D27, 0)</f>
        <v>0</v>
      </c>
      <c r="D27" s="144"/>
      <c r="E27" s="290"/>
      <c r="F27" s="290"/>
      <c r="G27" s="290"/>
      <c r="H27" s="304"/>
    </row>
    <row r="28" spans="1:9" s="16" customFormat="1" ht="20.149999999999999" customHeight="1" x14ac:dyDescent="0.25">
      <c r="A28" s="291">
        <v>22</v>
      </c>
      <c r="B28" s="145"/>
      <c r="C28" s="68">
        <f t="shared" si="0"/>
        <v>0</v>
      </c>
      <c r="D28" s="144"/>
      <c r="E28" s="290"/>
      <c r="F28" s="290"/>
      <c r="G28" s="290"/>
      <c r="H28" s="304"/>
    </row>
    <row r="29" spans="1:9" s="16" customFormat="1" ht="20.149999999999999" customHeight="1" x14ac:dyDescent="0.25">
      <c r="A29" s="291">
        <v>23</v>
      </c>
      <c r="B29" s="145"/>
      <c r="C29" s="68">
        <f t="shared" si="0"/>
        <v>0</v>
      </c>
      <c r="D29" s="144"/>
      <c r="E29" s="290"/>
      <c r="F29" s="290"/>
      <c r="G29" s="290"/>
      <c r="H29" s="304"/>
    </row>
    <row r="30" spans="1:9" s="16" customFormat="1" ht="20.149999999999999" customHeight="1" x14ac:dyDescent="0.25">
      <c r="A30" s="291">
        <v>24</v>
      </c>
      <c r="B30" s="145"/>
      <c r="C30" s="68">
        <f t="shared" si="0"/>
        <v>0</v>
      </c>
      <c r="D30" s="144"/>
      <c r="E30" s="290"/>
      <c r="F30" s="290"/>
      <c r="G30" s="290"/>
      <c r="H30" s="304"/>
    </row>
    <row r="31" spans="1:9" s="16" customFormat="1" ht="20.149999999999999" customHeight="1" x14ac:dyDescent="0.25">
      <c r="A31" s="291">
        <v>25</v>
      </c>
      <c r="B31" s="145"/>
      <c r="C31" s="68">
        <f t="shared" si="0"/>
        <v>0</v>
      </c>
      <c r="D31" s="144"/>
      <c r="E31" s="290"/>
      <c r="F31" s="290"/>
      <c r="G31" s="290"/>
      <c r="H31" s="304"/>
    </row>
    <row r="32" spans="1:9" s="16" customFormat="1" ht="20.149999999999999" customHeight="1" x14ac:dyDescent="0.25">
      <c r="A32" s="291">
        <v>26</v>
      </c>
      <c r="B32" s="145"/>
      <c r="C32" s="68">
        <f t="shared" si="0"/>
        <v>0</v>
      </c>
      <c r="D32" s="144"/>
      <c r="E32" s="290"/>
      <c r="F32" s="290"/>
      <c r="G32" s="290"/>
      <c r="H32" s="304"/>
      <c r="I32" s="376" t="s">
        <v>221</v>
      </c>
    </row>
    <row r="33" spans="1:8" s="16" customFormat="1" ht="30" customHeight="1" thickBot="1" x14ac:dyDescent="0.3">
      <c r="A33" s="30"/>
      <c r="B33" s="140" t="s">
        <v>222</v>
      </c>
      <c r="C33" s="52"/>
      <c r="D33" s="63">
        <f>SUM(D7:D32)</f>
        <v>0</v>
      </c>
      <c r="E33" s="236">
        <f>SUM(E7:E32)</f>
        <v>0</v>
      </c>
      <c r="F33" s="236">
        <f>SUM(F7:F32)</f>
        <v>0</v>
      </c>
      <c r="G33" s="236">
        <f>SUM(G7:G32)</f>
        <v>0</v>
      </c>
      <c r="H33" s="237">
        <f>SUM(H7:H32)</f>
        <v>0</v>
      </c>
    </row>
  </sheetData>
  <sheetProtection password="EAC6" sheet="1" objects="1" scenarios="1"/>
  <customSheetViews>
    <customSheetView guid="{43E61ED1-6D84-4C84-A41C-B12F632B2CE1}" scale="75" fitToPage="1">
      <pageMargins left="0" right="0" top="0" bottom="0" header="0" footer="0"/>
      <printOptions horizontalCentered="1"/>
      <pageSetup scale="71"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fitToPage="1" showRuler="0">
      <selection sqref="A1:H31"/>
      <pageMargins left="0" right="0" top="0" bottom="0" header="0" footer="0"/>
      <printOptions horizontalCentered="1"/>
      <pageSetup scale="71"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I2" sqref="I2"/>
      <pageMargins left="0" right="0" top="0" bottom="0" header="0" footer="0"/>
      <printOptions horizontalCentered="1"/>
      <pageSetup scale="67" orientation="landscape"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H3"/>
    <mergeCell ref="B4:F4"/>
  </mergeCells>
  <phoneticPr fontId="6" type="noConversion"/>
  <dataValidations xWindow="1125" yWindow="480" count="2">
    <dataValidation type="whole" operator="greaterThanOrEqual" allowBlank="1" showInputMessage="1" showErrorMessage="1" errorTitle="Only use whole dollars" error="All currency entries must be in whole dollars." promptTitle="Entry Restricted" prompt="All currency entries must be in whole dollars." sqref="E7:H32" xr:uid="{00000000-0002-0000-0400-000000000000}">
      <formula1>-9999999999</formula1>
    </dataValidation>
    <dataValidation type="decimal" allowBlank="1" showInputMessage="1" showErrorMessage="1" errorTitle="Enter a Number" error="Decimals allowed." promptTitle="Enter a number" prompt="Decimals allowed." sqref="D7:D32" xr:uid="{00000000-0002-0000-0400-000001000000}">
      <formula1>0</formula1>
      <formula2>99999</formula2>
    </dataValidation>
  </dataValidations>
  <hyperlinks>
    <hyperlink ref="I7" location="'B-Administrative Expenses'!A1" display="Return to Administrative Expenses Worksheet" xr:uid="{00000000-0004-0000-0400-000000000000}"/>
    <hyperlink ref="I32" location="'B-Administrative Expenses'!A1" display="Return to Administrative Expenses Worksheet" xr:uid="{00000000-0004-0000-0400-000001000000}"/>
  </hyperlinks>
  <printOptions horizontalCentered="1"/>
  <pageMargins left="0.25" right="0.25" top="1" bottom="0.75" header="0.5" footer="0.5"/>
  <pageSetup scale="61" orientation="landscape" r:id="rId4"/>
  <headerFooter scaleWithDoc="0" alignWithMargins="0">
    <oddHeader>&amp;C&amp;"Arial,Bold"&amp;14AFC Cost Report - FY2019</oddHeader>
  </headerFooter>
  <ignoredErrors>
    <ignoredError sqref="D33 F33:H33" emptyCellReferenc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pageSetUpPr fitToPage="1"/>
  </sheetPr>
  <dimension ref="A1:D15"/>
  <sheetViews>
    <sheetView zoomScaleNormal="100" workbookViewId="0">
      <selection activeCell="C15" sqref="C15"/>
    </sheetView>
  </sheetViews>
  <sheetFormatPr defaultColWidth="9.1796875" defaultRowHeight="12.5" x14ac:dyDescent="0.25"/>
  <cols>
    <col min="1" max="1" width="23.453125" customWidth="1"/>
    <col min="2" max="3" width="40.54296875" customWidth="1"/>
    <col min="4" max="4" width="52" customWidth="1"/>
  </cols>
  <sheetData>
    <row r="1" spans="1:4" ht="30" customHeight="1" x14ac:dyDescent="0.25">
      <c r="A1" s="17" t="s">
        <v>223</v>
      </c>
      <c r="B1" s="16"/>
    </row>
    <row r="2" spans="1:4" ht="30" customHeight="1" x14ac:dyDescent="0.25">
      <c r="A2" s="252" t="s">
        <v>1</v>
      </c>
      <c r="B2" s="22" t="str">
        <f>'General Information'!B3</f>
        <v>You MUST select your provider name in the General Information tab, line item G1.</v>
      </c>
    </row>
    <row r="3" spans="1:4" ht="36" customHeight="1" x14ac:dyDescent="0.25">
      <c r="A3" s="503" t="str">
        <f>IF(AND('General Information'!$C$57:$C$58), CONCATENATE("Reporting Period: ", 'General Information'!$B$4), 'General Information'!$B$4)</f>
        <v>Enter your fiscal year dates in the General Information tab, line items G28 and G29.</v>
      </c>
      <c r="B3" s="503"/>
      <c r="C3" s="503"/>
    </row>
    <row r="4" spans="1:4" ht="28.5" customHeight="1" x14ac:dyDescent="0.25">
      <c r="A4" s="503" t="s">
        <v>142</v>
      </c>
      <c r="B4" s="503"/>
      <c r="C4" s="503"/>
    </row>
    <row r="5" spans="1:4" ht="12" customHeight="1" thickBot="1" x14ac:dyDescent="0.3"/>
    <row r="6" spans="1:4" ht="26.5" thickBot="1" x14ac:dyDescent="0.3">
      <c r="A6" s="305" t="s">
        <v>224</v>
      </c>
      <c r="B6" s="306" t="s">
        <v>220</v>
      </c>
      <c r="C6" s="307" t="s">
        <v>89</v>
      </c>
      <c r="D6" s="376" t="s">
        <v>221</v>
      </c>
    </row>
    <row r="7" spans="1:4" ht="13" thickTop="1" x14ac:dyDescent="0.25">
      <c r="A7" s="102">
        <v>1</v>
      </c>
      <c r="B7" s="309" t="s">
        <v>225</v>
      </c>
      <c r="C7" s="310"/>
    </row>
    <row r="8" spans="1:4" x14ac:dyDescent="0.25">
      <c r="A8" s="257">
        <v>2</v>
      </c>
      <c r="B8" s="308" t="s">
        <v>226</v>
      </c>
      <c r="C8" s="258"/>
    </row>
    <row r="9" spans="1:4" x14ac:dyDescent="0.25">
      <c r="A9" s="257">
        <v>3</v>
      </c>
      <c r="B9" s="308" t="s">
        <v>227</v>
      </c>
      <c r="C9" s="258"/>
    </row>
    <row r="10" spans="1:4" x14ac:dyDescent="0.25">
      <c r="A10" s="257">
        <v>4</v>
      </c>
      <c r="B10" s="308" t="s">
        <v>228</v>
      </c>
      <c r="C10" s="258"/>
      <c r="D10" s="32"/>
    </row>
    <row r="11" spans="1:4" x14ac:dyDescent="0.25">
      <c r="A11" s="257">
        <v>5</v>
      </c>
      <c r="B11" s="308" t="s">
        <v>229</v>
      </c>
      <c r="C11" s="258"/>
      <c r="D11" s="32"/>
    </row>
    <row r="12" spans="1:4" x14ac:dyDescent="0.25">
      <c r="A12" s="257">
        <v>6</v>
      </c>
      <c r="B12" s="308" t="s">
        <v>230</v>
      </c>
      <c r="C12" s="258"/>
    </row>
    <row r="13" spans="1:4" x14ac:dyDescent="0.25">
      <c r="A13" s="257">
        <v>7</v>
      </c>
      <c r="B13" s="308" t="s">
        <v>231</v>
      </c>
      <c r="C13" s="258"/>
    </row>
    <row r="14" spans="1:4" x14ac:dyDescent="0.25">
      <c r="A14" s="257">
        <v>8</v>
      </c>
      <c r="B14" s="311" t="s">
        <v>232</v>
      </c>
      <c r="C14" s="312"/>
    </row>
    <row r="15" spans="1:4" ht="16" thickBot="1" x14ac:dyDescent="0.3">
      <c r="A15" s="313">
        <v>9</v>
      </c>
      <c r="B15" s="56" t="s">
        <v>233</v>
      </c>
      <c r="C15" s="59">
        <f>SUM(C7:C14)</f>
        <v>0</v>
      </c>
    </row>
  </sheetData>
  <sheetProtection password="EAC6" sheet="1" objects="1" scenarios="1"/>
  <customSheetViews>
    <customSheetView guid="{43E61ED1-6D84-4C84-A41C-B12F632B2CE1}" showPageBreaks="1">
      <pageMargins left="0" right="0" top="0" bottom="0" header="0" footer="0"/>
      <pageSetup orientation="portrait" verticalDpi="0" r:id="rId1"/>
    </customSheetView>
    <customSheetView guid="{3CF3A837-7145-4E2E-8915-BA37DFFD1C31}" showRuler="0">
      <selection activeCell="C13" sqref="C13"/>
      <pageMargins left="0" right="0" top="0" bottom="0" header="0" footer="0"/>
      <pageSetup orientation="portrait" verticalDpi="0" r:id="rId2"/>
      <headerFooter alignWithMargins="0"/>
    </customSheetView>
    <customSheetView guid="{685A2E79-1796-44F8-B950-02A0300E5822}" fitToPage="1">
      <selection activeCell="C15" sqref="C15"/>
      <pageMargins left="0" right="0" top="0" bottom="0" header="0" footer="0"/>
      <printOptions horizontalCentered="1"/>
      <pageSetup scale="99"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28" type="noConversion"/>
  <dataValidations disablePrompts="1"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14" xr:uid="{00000000-0002-0000-0500-000000000000}">
      <formula1>-9999999999</formula1>
    </dataValidation>
  </dataValidations>
  <hyperlinks>
    <hyperlink ref="D6" location="'B-Administrative Expenses'!A1" display="Return to Administrative Expenses Worksheet" xr:uid="{00000000-0004-0000-0500-000000000000}"/>
  </hyperlinks>
  <printOptions horizontalCentered="1"/>
  <pageMargins left="0.25" right="0.25" top="1" bottom="0.75" header="0.5" footer="0.5"/>
  <pageSetup scale="82" orientation="landscape" r:id="rId4"/>
  <headerFooter scaleWithDoc="0" alignWithMargins="0">
    <oddHeader>&amp;C&amp;"Arial,Bold"&amp;14AFC Cost Report - FY2019</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pageSetUpPr fitToPage="1"/>
  </sheetPr>
  <dimension ref="A1:D33"/>
  <sheetViews>
    <sheetView topLeftCell="A23" zoomScaleNormal="100" workbookViewId="0">
      <selection activeCell="B33" sqref="B33"/>
    </sheetView>
  </sheetViews>
  <sheetFormatPr defaultColWidth="9.1796875" defaultRowHeight="12.5" x14ac:dyDescent="0.25"/>
  <cols>
    <col min="1" max="1" width="25.54296875" customWidth="1"/>
    <col min="2" max="2" width="50.54296875" customWidth="1"/>
    <col min="3" max="3" width="18.54296875" customWidth="1"/>
    <col min="4" max="4" width="52.1796875" customWidth="1"/>
  </cols>
  <sheetData>
    <row r="1" spans="1:4" s="16" customFormat="1" ht="30" customHeight="1" x14ac:dyDescent="0.25">
      <c r="A1" s="17" t="s">
        <v>234</v>
      </c>
    </row>
    <row r="2" spans="1:4" s="16" customFormat="1" ht="30.75" customHeight="1" x14ac:dyDescent="0.25">
      <c r="A2" s="252" t="s">
        <v>1</v>
      </c>
      <c r="B2" s="22" t="str">
        <f>'General Information'!B3</f>
        <v>You MUST select your provider name in the General Information tab, line item G1.</v>
      </c>
    </row>
    <row r="3" spans="1:4" ht="23.25" customHeight="1" x14ac:dyDescent="0.25">
      <c r="A3" s="503" t="str">
        <f>IF(AND('General Information'!$C$57:$C$58), CONCATENATE("Reporting Period: ", 'General Information'!$B$4), 'General Information'!$B$4)</f>
        <v>Enter your fiscal year dates in the General Information tab, line items G28 and G29.</v>
      </c>
      <c r="B3" s="503"/>
      <c r="C3" s="503"/>
    </row>
    <row r="4" spans="1:4" ht="42" customHeight="1" thickBot="1" x14ac:dyDescent="0.3">
      <c r="A4" s="505" t="s">
        <v>142</v>
      </c>
      <c r="B4" s="505"/>
      <c r="C4" s="505"/>
    </row>
    <row r="5" spans="1:4" ht="5.15" customHeight="1" x14ac:dyDescent="0.25">
      <c r="A5" s="129"/>
      <c r="B5" s="130"/>
      <c r="C5" s="131"/>
    </row>
    <row r="6" spans="1:4" s="16" customFormat="1" ht="30" customHeight="1" thickBot="1" x14ac:dyDescent="0.3">
      <c r="A6" s="45" t="s">
        <v>235</v>
      </c>
      <c r="B6" s="24" t="s">
        <v>220</v>
      </c>
      <c r="C6" s="46" t="s">
        <v>89</v>
      </c>
    </row>
    <row r="7" spans="1:4" s="16" customFormat="1" ht="20.149999999999999" customHeight="1" thickTop="1" x14ac:dyDescent="0.25">
      <c r="A7" s="102">
        <v>1</v>
      </c>
      <c r="B7" s="67"/>
      <c r="C7" s="103"/>
      <c r="D7" s="376" t="s">
        <v>221</v>
      </c>
    </row>
    <row r="8" spans="1:4" s="16" customFormat="1" ht="20.149999999999999" customHeight="1" x14ac:dyDescent="0.25">
      <c r="A8" s="257">
        <v>2</v>
      </c>
      <c r="B8" s="143"/>
      <c r="C8" s="258"/>
    </row>
    <row r="9" spans="1:4" s="16" customFormat="1" ht="20.149999999999999" customHeight="1" x14ac:dyDescent="0.25">
      <c r="A9" s="257">
        <v>3</v>
      </c>
      <c r="B9" s="143"/>
      <c r="C9" s="258"/>
    </row>
    <row r="10" spans="1:4" s="16" customFormat="1" ht="20.149999999999999" customHeight="1" x14ac:dyDescent="0.25">
      <c r="A10" s="257">
        <v>4</v>
      </c>
      <c r="B10" s="67"/>
      <c r="C10" s="103"/>
    </row>
    <row r="11" spans="1:4" s="16" customFormat="1" ht="20.149999999999999" customHeight="1" x14ac:dyDescent="0.25">
      <c r="A11" s="257">
        <v>5</v>
      </c>
      <c r="B11" s="143"/>
      <c r="C11" s="258"/>
    </row>
    <row r="12" spans="1:4" s="16" customFormat="1" ht="20.149999999999999" customHeight="1" x14ac:dyDescent="0.25">
      <c r="A12" s="257">
        <v>6</v>
      </c>
      <c r="B12" s="143"/>
      <c r="C12" s="258"/>
    </row>
    <row r="13" spans="1:4" s="16" customFormat="1" ht="20.149999999999999" customHeight="1" x14ac:dyDescent="0.25">
      <c r="A13" s="257">
        <v>7</v>
      </c>
      <c r="B13" s="67"/>
      <c r="C13" s="103"/>
    </row>
    <row r="14" spans="1:4" s="16" customFormat="1" ht="20.149999999999999" customHeight="1" x14ac:dyDescent="0.25">
      <c r="A14" s="257">
        <v>8</v>
      </c>
      <c r="B14" s="143"/>
      <c r="C14" s="258"/>
    </row>
    <row r="15" spans="1:4" s="16" customFormat="1" ht="20.149999999999999" customHeight="1" x14ac:dyDescent="0.25">
      <c r="A15" s="257">
        <v>9</v>
      </c>
      <c r="B15" s="143"/>
      <c r="C15" s="258"/>
    </row>
    <row r="16" spans="1:4" s="16" customFormat="1" ht="20.149999999999999" customHeight="1" x14ac:dyDescent="0.25">
      <c r="A16" s="257">
        <v>10</v>
      </c>
      <c r="B16" s="67"/>
      <c r="C16" s="103"/>
    </row>
    <row r="17" spans="1:4" s="16" customFormat="1" ht="20.149999999999999" customHeight="1" x14ac:dyDescent="0.25">
      <c r="A17" s="257">
        <v>11</v>
      </c>
      <c r="B17" s="143"/>
      <c r="C17" s="258"/>
    </row>
    <row r="18" spans="1:4" s="16" customFormat="1" ht="20.149999999999999" customHeight="1" x14ac:dyDescent="0.25">
      <c r="A18" s="257">
        <v>12</v>
      </c>
      <c r="B18" s="143"/>
      <c r="C18" s="258"/>
    </row>
    <row r="19" spans="1:4" s="16" customFormat="1" ht="20.149999999999999" customHeight="1" x14ac:dyDescent="0.25">
      <c r="A19" s="257">
        <v>13</v>
      </c>
      <c r="B19" s="67"/>
      <c r="C19" s="103"/>
    </row>
    <row r="20" spans="1:4" s="16" customFormat="1" ht="20.149999999999999" customHeight="1" x14ac:dyDescent="0.25">
      <c r="A20" s="257">
        <v>14</v>
      </c>
      <c r="B20" s="143"/>
      <c r="C20" s="258"/>
    </row>
    <row r="21" spans="1:4" s="16" customFormat="1" ht="20.149999999999999" customHeight="1" x14ac:dyDescent="0.25">
      <c r="A21" s="257">
        <v>15</v>
      </c>
      <c r="B21" s="143"/>
      <c r="C21" s="258"/>
    </row>
    <row r="22" spans="1:4" s="16" customFormat="1" ht="20.149999999999999" customHeight="1" x14ac:dyDescent="0.25">
      <c r="A22" s="257">
        <v>16</v>
      </c>
      <c r="B22" s="67"/>
      <c r="C22" s="103"/>
    </row>
    <row r="23" spans="1:4" s="16" customFormat="1" ht="20.149999999999999" customHeight="1" x14ac:dyDescent="0.25">
      <c r="A23" s="257">
        <v>17</v>
      </c>
      <c r="B23" s="143"/>
      <c r="C23" s="258"/>
    </row>
    <row r="24" spans="1:4" s="16" customFormat="1" ht="20.149999999999999" customHeight="1" x14ac:dyDescent="0.25">
      <c r="A24" s="257">
        <v>18</v>
      </c>
      <c r="B24" s="143"/>
      <c r="C24" s="258"/>
    </row>
    <row r="25" spans="1:4" s="16" customFormat="1" ht="20.149999999999999" customHeight="1" x14ac:dyDescent="0.25">
      <c r="A25" s="257">
        <v>19</v>
      </c>
      <c r="B25" s="67"/>
      <c r="C25" s="103"/>
    </row>
    <row r="26" spans="1:4" s="16" customFormat="1" ht="20.149999999999999" customHeight="1" x14ac:dyDescent="0.25">
      <c r="A26" s="257">
        <v>20</v>
      </c>
      <c r="B26" s="143"/>
      <c r="C26" s="258"/>
    </row>
    <row r="27" spans="1:4" s="16" customFormat="1" ht="20.149999999999999" customHeight="1" x14ac:dyDescent="0.25">
      <c r="A27" s="257">
        <v>21</v>
      </c>
      <c r="B27" s="143"/>
      <c r="C27" s="258"/>
    </row>
    <row r="28" spans="1:4" s="16" customFormat="1" ht="20.149999999999999" customHeight="1" x14ac:dyDescent="0.25">
      <c r="A28" s="257">
        <v>22</v>
      </c>
      <c r="B28" s="67"/>
      <c r="C28" s="103"/>
    </row>
    <row r="29" spans="1:4" s="16" customFormat="1" ht="20.149999999999999" customHeight="1" x14ac:dyDescent="0.25">
      <c r="A29" s="257">
        <v>23</v>
      </c>
      <c r="B29" s="143"/>
      <c r="C29" s="258"/>
    </row>
    <row r="30" spans="1:4" s="16" customFormat="1" ht="20.149999999999999" customHeight="1" x14ac:dyDescent="0.25">
      <c r="A30" s="257">
        <v>24</v>
      </c>
      <c r="B30" s="143"/>
      <c r="C30" s="258"/>
    </row>
    <row r="31" spans="1:4" s="16" customFormat="1" ht="20.149999999999999" customHeight="1" x14ac:dyDescent="0.25">
      <c r="A31" s="257">
        <v>25</v>
      </c>
      <c r="B31" s="67"/>
      <c r="C31" s="103"/>
    </row>
    <row r="32" spans="1:4" s="16" customFormat="1" ht="20.149999999999999" customHeight="1" x14ac:dyDescent="0.25">
      <c r="A32" s="260">
        <v>26</v>
      </c>
      <c r="B32" s="143"/>
      <c r="C32" s="258"/>
      <c r="D32" s="376" t="s">
        <v>221</v>
      </c>
    </row>
    <row r="33" spans="1:3" s="16" customFormat="1" ht="30" customHeight="1" thickBot="1" x14ac:dyDescent="0.3">
      <c r="A33" s="29"/>
      <c r="B33" s="56" t="s">
        <v>236</v>
      </c>
      <c r="C33" s="59">
        <f>SUM(C7:C32)</f>
        <v>0</v>
      </c>
    </row>
  </sheetData>
  <sheetProtection password="EAC6" sheet="1" objects="1" scenarios="1"/>
  <customSheetViews>
    <customSheetView guid="{43E61ED1-6D84-4C84-A41C-B12F632B2CE1}" scale="75">
      <selection activeCell="A2" sqref="A2:C2"/>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Ruler="0" topLeftCell="A3">
      <selection activeCell="C31" sqref="C31"/>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D32" sqref="D32"/>
      <pageMargins left="0" right="0" top="0" bottom="0" header="0" footer="0"/>
      <printOptions horizontalCentered="1"/>
      <pageSetup scale="96"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disablePrompts="1"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600-000000000000}">
      <formula1>-9999999999</formula1>
    </dataValidation>
  </dataValidations>
  <hyperlinks>
    <hyperlink ref="D7" location="'B-Administrative Expenses'!A1" display="Return to Administrative Expenses Worksheet" xr:uid="{00000000-0004-0000-0600-000000000000}"/>
    <hyperlink ref="D32" location="'B-Administrative Expenses'!A1" display="Return to Administrative Expenses Worksheet" xr:uid="{00000000-0004-0000-0600-000001000000}"/>
  </hyperlinks>
  <printOptions horizontalCentered="1"/>
  <pageMargins left="0.25" right="0.25" top="1" bottom="0.75" header="0.5" footer="0.5"/>
  <pageSetup scale="66" orientation="portrait" r:id="rId4"/>
  <headerFooter scaleWithDoc="0" alignWithMargins="0">
    <oddHeader xml:space="preserve">&amp;C&amp;"Arial,Bold"&amp;14AFC Cost Report - FY2019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D33"/>
  <sheetViews>
    <sheetView topLeftCell="A20" zoomScaleNormal="100" zoomScaleSheetLayoutView="70" workbookViewId="0">
      <selection activeCell="C7" sqref="C7"/>
    </sheetView>
  </sheetViews>
  <sheetFormatPr defaultColWidth="9.1796875" defaultRowHeight="12.5" x14ac:dyDescent="0.25"/>
  <cols>
    <col min="1" max="1" width="21.81640625" customWidth="1"/>
    <col min="2" max="2" width="50.54296875" customWidth="1"/>
    <col min="3" max="3" width="18.54296875" customWidth="1"/>
    <col min="4" max="4" width="52.1796875" customWidth="1"/>
  </cols>
  <sheetData>
    <row r="1" spans="1:4" s="16" customFormat="1" ht="30" customHeight="1" x14ac:dyDescent="0.25">
      <c r="A1" s="17" t="s">
        <v>237</v>
      </c>
    </row>
    <row r="2" spans="1:4" s="16" customFormat="1" ht="30" customHeight="1" x14ac:dyDescent="0.25">
      <c r="A2" s="252" t="s">
        <v>1</v>
      </c>
      <c r="B2" s="22" t="str">
        <f>'General Information'!B3</f>
        <v>You MUST select your provider name in the General Information tab, line item G1.</v>
      </c>
    </row>
    <row r="3" spans="1:4" ht="60" customHeight="1" x14ac:dyDescent="0.25">
      <c r="A3" s="503" t="str">
        <f>IF(AND('General Information'!$C$57:$C$58), CONCATENATE("Reporting Period: ", 'General Information'!$B$4), 'General Information'!$B$4)</f>
        <v>Enter your fiscal year dates in the General Information tab, line items G28 and G29.</v>
      </c>
      <c r="B3" s="503"/>
      <c r="C3" s="503"/>
    </row>
    <row r="4" spans="1:4" ht="60" customHeight="1" thickBot="1" x14ac:dyDescent="0.3">
      <c r="A4" s="503" t="s">
        <v>142</v>
      </c>
      <c r="B4" s="503"/>
      <c r="C4" s="503"/>
    </row>
    <row r="5" spans="1:4" ht="5.15" customHeight="1" thickBot="1" x14ac:dyDescent="0.3">
      <c r="A5" s="122"/>
      <c r="B5" s="123"/>
      <c r="C5" s="124"/>
    </row>
    <row r="6" spans="1:4" s="16" customFormat="1" ht="30" customHeight="1" thickBot="1" x14ac:dyDescent="0.3">
      <c r="A6" s="120" t="s">
        <v>238</v>
      </c>
      <c r="B6" s="121" t="s">
        <v>220</v>
      </c>
      <c r="C6" s="288" t="s">
        <v>89</v>
      </c>
    </row>
    <row r="7" spans="1:4" s="16" customFormat="1" ht="20.149999999999999" customHeight="1" thickTop="1" x14ac:dyDescent="0.25">
      <c r="A7" s="102">
        <v>1</v>
      </c>
      <c r="B7" s="67"/>
      <c r="C7" s="103"/>
      <c r="D7" s="376" t="s">
        <v>221</v>
      </c>
    </row>
    <row r="8" spans="1:4" s="16" customFormat="1" ht="20.149999999999999" customHeight="1" x14ac:dyDescent="0.25">
      <c r="A8" s="257">
        <v>2</v>
      </c>
      <c r="B8" s="143"/>
      <c r="C8" s="258"/>
    </row>
    <row r="9" spans="1:4" s="16" customFormat="1" ht="20.149999999999999" customHeight="1" x14ac:dyDescent="0.25">
      <c r="A9" s="257">
        <v>3</v>
      </c>
      <c r="B9" s="143"/>
      <c r="C9" s="258"/>
    </row>
    <row r="10" spans="1:4" s="16" customFormat="1" ht="20.149999999999999" customHeight="1" x14ac:dyDescent="0.25">
      <c r="A10" s="257">
        <v>4</v>
      </c>
      <c r="B10" s="67"/>
      <c r="C10" s="103"/>
    </row>
    <row r="11" spans="1:4" s="16" customFormat="1" ht="20.149999999999999" customHeight="1" x14ac:dyDescent="0.25">
      <c r="A11" s="257">
        <v>5</v>
      </c>
      <c r="B11" s="143"/>
      <c r="C11" s="258"/>
    </row>
    <row r="12" spans="1:4" s="16" customFormat="1" ht="20.149999999999999" customHeight="1" x14ac:dyDescent="0.25">
      <c r="A12" s="257">
        <v>6</v>
      </c>
      <c r="B12" s="143"/>
      <c r="C12" s="258"/>
    </row>
    <row r="13" spans="1:4" s="16" customFormat="1" ht="20.149999999999999" customHeight="1" x14ac:dyDescent="0.25">
      <c r="A13" s="257">
        <v>7</v>
      </c>
      <c r="B13" s="67"/>
      <c r="C13" s="103"/>
    </row>
    <row r="14" spans="1:4" s="16" customFormat="1" ht="20.149999999999999" customHeight="1" x14ac:dyDescent="0.25">
      <c r="A14" s="257">
        <v>8</v>
      </c>
      <c r="B14" s="143"/>
      <c r="C14" s="258"/>
    </row>
    <row r="15" spans="1:4" s="16" customFormat="1" ht="20.149999999999999" customHeight="1" x14ac:dyDescent="0.25">
      <c r="A15" s="257">
        <v>9</v>
      </c>
      <c r="B15" s="143"/>
      <c r="C15" s="258"/>
    </row>
    <row r="16" spans="1:4" s="16" customFormat="1" ht="20.149999999999999" customHeight="1" x14ac:dyDescent="0.25">
      <c r="A16" s="257">
        <v>10</v>
      </c>
      <c r="B16" s="67"/>
      <c r="C16" s="103"/>
    </row>
    <row r="17" spans="1:4" s="16" customFormat="1" ht="20.149999999999999" customHeight="1" x14ac:dyDescent="0.25">
      <c r="A17" s="257">
        <v>11</v>
      </c>
      <c r="B17" s="143"/>
      <c r="C17" s="258"/>
    </row>
    <row r="18" spans="1:4" s="16" customFormat="1" ht="20.149999999999999" customHeight="1" x14ac:dyDescent="0.25">
      <c r="A18" s="257">
        <v>12</v>
      </c>
      <c r="B18" s="143"/>
      <c r="C18" s="258"/>
    </row>
    <row r="19" spans="1:4" s="16" customFormat="1" ht="20.149999999999999" customHeight="1" x14ac:dyDescent="0.25">
      <c r="A19" s="257">
        <v>13</v>
      </c>
      <c r="B19" s="67"/>
      <c r="C19" s="103"/>
    </row>
    <row r="20" spans="1:4" s="16" customFormat="1" ht="20.149999999999999" customHeight="1" x14ac:dyDescent="0.25">
      <c r="A20" s="257">
        <v>14</v>
      </c>
      <c r="B20" s="143"/>
      <c r="C20" s="258"/>
    </row>
    <row r="21" spans="1:4" s="16" customFormat="1" ht="20.149999999999999" customHeight="1" x14ac:dyDescent="0.25">
      <c r="A21" s="257">
        <v>15</v>
      </c>
      <c r="B21" s="143"/>
      <c r="C21" s="258"/>
    </row>
    <row r="22" spans="1:4" s="16" customFormat="1" ht="20.149999999999999" customHeight="1" x14ac:dyDescent="0.25">
      <c r="A22" s="257">
        <v>16</v>
      </c>
      <c r="B22" s="67"/>
      <c r="C22" s="103"/>
    </row>
    <row r="23" spans="1:4" s="16" customFormat="1" ht="20.149999999999999" customHeight="1" x14ac:dyDescent="0.25">
      <c r="A23" s="257">
        <v>17</v>
      </c>
      <c r="B23" s="143"/>
      <c r="C23" s="258"/>
    </row>
    <row r="24" spans="1:4" s="16" customFormat="1" ht="20.149999999999999" customHeight="1" x14ac:dyDescent="0.25">
      <c r="A24" s="257">
        <v>18</v>
      </c>
      <c r="B24" s="143"/>
      <c r="C24" s="258"/>
    </row>
    <row r="25" spans="1:4" s="16" customFormat="1" ht="20.149999999999999" customHeight="1" x14ac:dyDescent="0.25">
      <c r="A25" s="257">
        <v>19</v>
      </c>
      <c r="B25" s="67"/>
      <c r="C25" s="103"/>
    </row>
    <row r="26" spans="1:4" s="16" customFormat="1" ht="20.149999999999999" customHeight="1" x14ac:dyDescent="0.25">
      <c r="A26" s="257">
        <v>20</v>
      </c>
      <c r="B26" s="143"/>
      <c r="C26" s="258"/>
    </row>
    <row r="27" spans="1:4" s="16" customFormat="1" ht="20.149999999999999" customHeight="1" x14ac:dyDescent="0.25">
      <c r="A27" s="257">
        <v>21</v>
      </c>
      <c r="B27" s="143"/>
      <c r="C27" s="258"/>
    </row>
    <row r="28" spans="1:4" s="16" customFormat="1" ht="20.149999999999999" customHeight="1" x14ac:dyDescent="0.25">
      <c r="A28" s="257">
        <v>22</v>
      </c>
      <c r="B28" s="67"/>
      <c r="C28" s="103"/>
    </row>
    <row r="29" spans="1:4" s="16" customFormat="1" ht="20.149999999999999" customHeight="1" x14ac:dyDescent="0.25">
      <c r="A29" s="257">
        <v>23</v>
      </c>
      <c r="B29" s="143"/>
      <c r="C29" s="258"/>
    </row>
    <row r="30" spans="1:4" s="16" customFormat="1" ht="20.149999999999999" customHeight="1" x14ac:dyDescent="0.25">
      <c r="A30" s="257">
        <v>24</v>
      </c>
      <c r="B30" s="143"/>
      <c r="C30" s="258"/>
    </row>
    <row r="31" spans="1:4" s="16" customFormat="1" ht="20.149999999999999" customHeight="1" x14ac:dyDescent="0.25">
      <c r="A31" s="257">
        <v>25</v>
      </c>
      <c r="B31" s="67"/>
      <c r="C31" s="103"/>
    </row>
    <row r="32" spans="1:4" s="16" customFormat="1" ht="20.149999999999999" customHeight="1" x14ac:dyDescent="0.25">
      <c r="A32" s="260">
        <v>26</v>
      </c>
      <c r="B32" s="143"/>
      <c r="C32" s="258"/>
      <c r="D32" s="376" t="s">
        <v>221</v>
      </c>
    </row>
    <row r="33" spans="1:3" s="16" customFormat="1" ht="30" customHeight="1" thickBot="1" x14ac:dyDescent="0.3">
      <c r="A33" s="29"/>
      <c r="B33" s="56" t="s">
        <v>239</v>
      </c>
      <c r="C33" s="59">
        <f>SUM(C7:C32)</f>
        <v>0</v>
      </c>
    </row>
  </sheetData>
  <sheetProtection password="EAC6" sheet="1" objects="1" scenarios="1"/>
  <customSheetViews>
    <customSheetView guid="{43E61ED1-6D84-4C84-A41C-B12F632B2CE1}" scale="75" topLeftCell="A2">
      <selection activeCell="A33" sqref="A32:A33"/>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Ruler="0" topLeftCell="A2">
      <selection activeCell="C31" sqref="C31"/>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D32" sqref="D32"/>
      <pageMargins left="0" right="0" top="0" bottom="0" header="0" footer="0"/>
      <printOptions horizontalCentered="1"/>
      <pageSetup scale="86"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700-000000000000}">
      <formula1>-9999999999</formula1>
    </dataValidation>
  </dataValidations>
  <hyperlinks>
    <hyperlink ref="D7" location="'B-Administrative Expenses'!A1" display="Return to Administrative Expenses Worksheet" xr:uid="{00000000-0004-0000-0700-000000000000}"/>
    <hyperlink ref="D32" location="'B-Administrative Expenses'!A1" display="Return to Administrative Expenses Worksheet" xr:uid="{00000000-0004-0000-0700-000001000000}"/>
  </hyperlinks>
  <printOptions horizontalCentered="1"/>
  <pageMargins left="0.25" right="0.25" top="1" bottom="0.75" header="0.5" footer="0.5"/>
  <pageSetup scale="72" orientation="portrait" r:id="rId4"/>
  <headerFooter scaleWithDoc="0" alignWithMargins="0">
    <oddHeader xml:space="preserve">&amp;C&amp;"Arial,Bold"&amp;14AFC Cost Report - FY2019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30"/>
  <sheetViews>
    <sheetView zoomScale="84" zoomScaleNormal="100" workbookViewId="0">
      <selection activeCell="K15" sqref="K15"/>
    </sheetView>
  </sheetViews>
  <sheetFormatPr defaultColWidth="9.1796875" defaultRowHeight="14" x14ac:dyDescent="0.3"/>
  <cols>
    <col min="1" max="1" width="22.453125" style="186" customWidth="1"/>
    <col min="2" max="2" width="68.453125" style="186" customWidth="1"/>
    <col min="3" max="3" width="24.81640625" style="186" customWidth="1"/>
    <col min="4" max="8" width="15.54296875" style="186" customWidth="1"/>
    <col min="9" max="16384" width="9.1796875" style="186"/>
  </cols>
  <sheetData>
    <row r="1" spans="1:17" s="184" customFormat="1" ht="30" customHeight="1" x14ac:dyDescent="0.25">
      <c r="A1" s="146" t="s">
        <v>240</v>
      </c>
    </row>
    <row r="2" spans="1:17" s="184" customFormat="1" ht="30" customHeight="1" x14ac:dyDescent="0.25">
      <c r="A2" s="256" t="s">
        <v>1</v>
      </c>
      <c r="B2" s="147" t="str">
        <f>'General Information'!B3</f>
        <v>You MUST select your provider name in the General Information tab, line item G1.</v>
      </c>
    </row>
    <row r="3" spans="1:17" ht="33.75" customHeight="1" x14ac:dyDescent="0.3">
      <c r="A3" s="504" t="str">
        <f>IF(AND('General Information'!$C$57:$C$58), CONCATENATE("Reporting Period: ", 'General Information'!$B$4), 'General Information'!$B$4)</f>
        <v>Enter your fiscal year dates in the General Information tab, line items G28 and G29.</v>
      </c>
      <c r="B3" s="504"/>
      <c r="C3" s="504"/>
      <c r="D3" s="504"/>
      <c r="E3" s="504"/>
      <c r="F3" s="185"/>
      <c r="G3" s="185"/>
      <c r="H3" s="185"/>
    </row>
    <row r="4" spans="1:17" ht="33.75" customHeight="1" thickBot="1" x14ac:dyDescent="0.35">
      <c r="A4" s="504" t="s">
        <v>218</v>
      </c>
      <c r="B4" s="504"/>
      <c r="C4" s="504"/>
      <c r="D4" s="504"/>
      <c r="E4" s="504"/>
      <c r="F4" s="185"/>
      <c r="G4" s="185"/>
      <c r="H4" s="185"/>
    </row>
    <row r="5" spans="1:17" s="184" customFormat="1" ht="30" customHeight="1" thickBot="1" x14ac:dyDescent="0.3">
      <c r="A5" s="187"/>
      <c r="B5" s="152" t="s">
        <v>241</v>
      </c>
      <c r="C5" s="281" t="s">
        <v>147</v>
      </c>
      <c r="D5" s="282" t="s">
        <v>148</v>
      </c>
      <c r="E5" s="283" t="s">
        <v>149</v>
      </c>
      <c r="F5" s="316" t="s">
        <v>150</v>
      </c>
      <c r="G5" s="284" t="s">
        <v>151</v>
      </c>
      <c r="H5" s="285" t="s">
        <v>152</v>
      </c>
      <c r="K5" s="188"/>
      <c r="L5" s="188"/>
      <c r="M5" s="188"/>
      <c r="N5" s="188"/>
      <c r="O5" s="188"/>
      <c r="P5" s="188"/>
      <c r="Q5" s="188"/>
    </row>
    <row r="6" spans="1:17" s="184" customFormat="1" ht="20.149999999999999" customHeight="1" thickBot="1" x14ac:dyDescent="0.3">
      <c r="A6" s="187"/>
      <c r="B6" s="153" t="s">
        <v>242</v>
      </c>
      <c r="C6" s="154"/>
      <c r="D6" s="221"/>
      <c r="E6" s="222"/>
      <c r="F6" s="223"/>
      <c r="G6" s="223"/>
      <c r="H6" s="223"/>
    </row>
    <row r="7" spans="1:17" s="184" customFormat="1" ht="38.15" customHeight="1" thickBot="1" x14ac:dyDescent="0.3">
      <c r="A7" s="149" t="s">
        <v>243</v>
      </c>
      <c r="B7" s="150" t="s">
        <v>244</v>
      </c>
      <c r="C7" s="204" cm="1">
        <f t="array" ref="C7">_xlfn.IFS(AND(E7="",D7=""),0,AND(E7&gt;0,D7=""),"FTE IS MISSING",AND(D7&gt;0,E7=""),"TOTAL SALARY IS MISSING",AND(E7&gt;0,D7&gt;0),E7/D7)</f>
        <v>0</v>
      </c>
      <c r="D7" s="317"/>
      <c r="E7" s="318"/>
      <c r="F7" s="319"/>
      <c r="G7" s="320"/>
      <c r="H7" s="318"/>
    </row>
    <row r="8" spans="1:17" s="184" customFormat="1" ht="34.5" customHeight="1" thickBot="1" x14ac:dyDescent="0.3">
      <c r="A8" s="149" t="s">
        <v>245</v>
      </c>
      <c r="B8" s="150" t="s">
        <v>246</v>
      </c>
      <c r="C8" s="204" cm="1">
        <f t="array" ref="C8">_xlfn.IFS(AND(E8="",D8=""),0,AND(E8&gt;0,D8=""),"FTE IS MISSING",AND(D8&gt;0,E8=""),"TOTAL SALARY IS MISSING",AND(E8&gt;0,D8&gt;0),E8/D8)</f>
        <v>0</v>
      </c>
      <c r="D8" s="271"/>
      <c r="E8" s="321"/>
      <c r="F8" s="322"/>
      <c r="G8" s="323"/>
      <c r="H8" s="321"/>
    </row>
    <row r="9" spans="1:17" s="184" customFormat="1" ht="33.65" customHeight="1" thickBot="1" x14ac:dyDescent="0.3">
      <c r="A9" s="149" t="s">
        <v>247</v>
      </c>
      <c r="B9" s="150" t="s">
        <v>248</v>
      </c>
      <c r="C9" s="204" cm="1">
        <f t="array" ref="C9">_xlfn.IFS(AND(E9="",D9=""),0,AND(E9&gt;0,D9=""),"FTE IS MISSING",AND(D9&gt;0,E9=""),"TOTAL SALARY IS MISSING",AND(E9&gt;0,D9&gt;0),E9/D9)</f>
        <v>0</v>
      </c>
      <c r="D9" s="271"/>
      <c r="E9" s="321"/>
      <c r="F9" s="322"/>
      <c r="G9" s="323"/>
      <c r="H9" s="321"/>
    </row>
    <row r="10" spans="1:17" s="184" customFormat="1" ht="28.5" customHeight="1" thickBot="1" x14ac:dyDescent="0.3">
      <c r="A10" s="149" t="s">
        <v>249</v>
      </c>
      <c r="B10" s="150" t="s">
        <v>250</v>
      </c>
      <c r="C10" s="204" cm="1">
        <f t="array" ref="C10">_xlfn.IFS(AND(E10="",D10=""),0,AND(E10&gt;0,D10=""),"FTE IS MISSING",AND(D10&gt;0,E10=""),"TOTAL SALARY IS MISSING",AND(E10&gt;0,D10&gt;0),E10/D10)</f>
        <v>0</v>
      </c>
      <c r="D10" s="271"/>
      <c r="E10" s="321"/>
      <c r="F10" s="322"/>
      <c r="G10" s="323"/>
      <c r="H10" s="321"/>
    </row>
    <row r="11" spans="1:17" s="184" customFormat="1" ht="28.5" customHeight="1" thickBot="1" x14ac:dyDescent="0.3">
      <c r="A11" s="149" t="s">
        <v>251</v>
      </c>
      <c r="B11" s="150" t="s">
        <v>252</v>
      </c>
      <c r="C11" s="204" cm="1">
        <f t="array" ref="C11">_xlfn.IFS(AND(E11="",D11=""),0,AND(E11&gt;0,D11=""),"FTE IS MISSING",AND(D11&gt;0,E11=""),"TOTAL SALARY IS MISSING",AND(E11&gt;0,D11&gt;0),E11/D11)</f>
        <v>0</v>
      </c>
      <c r="D11" s="271"/>
      <c r="E11" s="321"/>
      <c r="F11" s="322"/>
      <c r="G11" s="323"/>
      <c r="H11" s="321"/>
    </row>
    <row r="12" spans="1:17" s="184" customFormat="1" ht="33" customHeight="1" thickBot="1" x14ac:dyDescent="0.3">
      <c r="A12" s="149" t="s">
        <v>253</v>
      </c>
      <c r="B12" s="150" t="s">
        <v>254</v>
      </c>
      <c r="C12" s="204" cm="1">
        <f t="array" ref="C12">_xlfn.IFS(AND(E12="",D12=""),0,AND(E12&gt;0,D12=""),"FTE IS MISSING",AND(D12&gt;0,E12=""),"TOTAL SALARY IS MISSING",AND(E12&gt;0,D12&gt;0),E12/D12)</f>
        <v>0</v>
      </c>
      <c r="D12" s="271"/>
      <c r="E12" s="321"/>
      <c r="F12" s="322"/>
      <c r="G12" s="323"/>
      <c r="H12" s="321"/>
    </row>
    <row r="13" spans="1:17" s="184" customFormat="1" ht="28.5" customHeight="1" thickBot="1" x14ac:dyDescent="0.3">
      <c r="A13" s="149" t="s">
        <v>255</v>
      </c>
      <c r="B13" s="150" t="s">
        <v>256</v>
      </c>
      <c r="C13" s="204" cm="1">
        <f t="array" ref="C13">_xlfn.IFS(AND(E13="",D13=""),0,AND(E13&gt;0,D13=""),"FTE IS MISSING",AND(D13&gt;0,E13=""),"TOTAL SALARY IS MISSING",AND(E13&gt;0,D13&gt;0),E13/D13)</f>
        <v>0</v>
      </c>
      <c r="D13" s="271"/>
      <c r="E13" s="321"/>
      <c r="F13" s="322"/>
      <c r="G13" s="323"/>
      <c r="H13" s="321"/>
    </row>
    <row r="14" spans="1:17" s="184" customFormat="1" ht="30" customHeight="1" thickBot="1" x14ac:dyDescent="0.3">
      <c r="A14" s="149" t="s">
        <v>257</v>
      </c>
      <c r="B14" s="150" t="s">
        <v>258</v>
      </c>
      <c r="C14" s="204" cm="1">
        <f t="array" ref="C14">_xlfn.IFS(AND(E14="",D14=""),0,AND(E14&gt;0,D14=""),"FTE IS MISSING",AND(D14&gt;0,E14=""),"TOTAL SALARY IS MISSING",AND(E14&gt;0,D14&gt;0),E14/D14)</f>
        <v>0</v>
      </c>
      <c r="D14" s="271"/>
      <c r="E14" s="321"/>
      <c r="F14" s="322"/>
      <c r="G14" s="323"/>
      <c r="H14" s="321"/>
    </row>
    <row r="15" spans="1:17" s="184" customFormat="1" ht="28.5" customHeight="1" thickBot="1" x14ac:dyDescent="0.3">
      <c r="A15" s="149" t="s">
        <v>259</v>
      </c>
      <c r="B15" s="150" t="s">
        <v>260</v>
      </c>
      <c r="C15" s="204" cm="1">
        <f t="array" ref="C15">_xlfn.IFS(AND(E15="",D15=""),0,AND(E15&gt;0,D15=""),"FTE IS MISSING",AND(D15&gt;0,E15=""),"TOTAL SALARY IS MISSING",AND(E15&gt;0,D15&gt;0),E15/D15)</f>
        <v>0</v>
      </c>
      <c r="D15" s="276"/>
      <c r="E15" s="324"/>
      <c r="F15" s="325"/>
      <c r="G15" s="326"/>
      <c r="H15" s="324"/>
    </row>
    <row r="16" spans="1:17" s="184" customFormat="1" ht="26.5" thickBot="1" x14ac:dyDescent="0.3">
      <c r="A16" s="149"/>
      <c r="B16" s="158" t="s">
        <v>261</v>
      </c>
      <c r="C16" s="281" t="s">
        <v>169</v>
      </c>
      <c r="D16" s="282" t="s">
        <v>148</v>
      </c>
      <c r="E16" s="314" t="s">
        <v>149</v>
      </c>
      <c r="F16" s="315" t="s">
        <v>150</v>
      </c>
      <c r="G16" s="284" t="s">
        <v>151</v>
      </c>
      <c r="H16" s="285" t="s">
        <v>152</v>
      </c>
    </row>
    <row r="17" spans="1:17" s="184" customFormat="1" ht="30" customHeight="1" x14ac:dyDescent="0.25">
      <c r="A17" s="149" t="s">
        <v>262</v>
      </c>
      <c r="B17" s="224" t="s">
        <v>263</v>
      </c>
      <c r="C17" s="201">
        <f>SUM(E17:H17)</f>
        <v>0</v>
      </c>
      <c r="D17" s="159">
        <f>'C1-Other Direct Staffing'!D33</f>
        <v>0</v>
      </c>
      <c r="E17" s="213">
        <f>'C1-Other Direct Staffing'!E33</f>
        <v>0</v>
      </c>
      <c r="F17" s="214">
        <f>'C1-Other Direct Staffing'!F33</f>
        <v>0</v>
      </c>
      <c r="G17" s="215">
        <f>'C1-Other Direct Staffing'!G33</f>
        <v>0</v>
      </c>
      <c r="H17" s="213">
        <f>'C1-Other Direct Staffing'!H33</f>
        <v>0</v>
      </c>
    </row>
    <row r="18" spans="1:17" s="184" customFormat="1" ht="30" customHeight="1" thickBot="1" x14ac:dyDescent="0.3">
      <c r="A18" s="149" t="s">
        <v>264</v>
      </c>
      <c r="B18" s="148" t="s">
        <v>265</v>
      </c>
      <c r="C18" s="202">
        <f>SUM(E18:H18)</f>
        <v>0</v>
      </c>
      <c r="D18" s="205">
        <f>SUM(D7:D15,D17)</f>
        <v>0</v>
      </c>
      <c r="E18" s="216">
        <f>SUM(E7:E15,E17)</f>
        <v>0</v>
      </c>
      <c r="F18" s="217">
        <f>SUM(F7:F15,F17)</f>
        <v>0</v>
      </c>
      <c r="G18" s="218">
        <f>SUM(G7:G15,G17)</f>
        <v>0</v>
      </c>
      <c r="H18" s="216">
        <f>SUM(H7:H15,H17)</f>
        <v>0</v>
      </c>
    </row>
    <row r="19" spans="1:17" s="184" customFormat="1" ht="16" thickBot="1" x14ac:dyDescent="0.3">
      <c r="A19" s="69"/>
      <c r="B19" s="203"/>
      <c r="C19" s="226"/>
      <c r="D19" s="226"/>
      <c r="E19" s="226"/>
      <c r="F19" s="226"/>
      <c r="G19" s="226"/>
      <c r="H19" s="226"/>
    </row>
    <row r="20" spans="1:17" s="184" customFormat="1" ht="18.75" customHeight="1" x14ac:dyDescent="0.25">
      <c r="A20" s="149" t="s">
        <v>266</v>
      </c>
      <c r="B20" s="150" t="s">
        <v>267</v>
      </c>
      <c r="C20" s="327"/>
      <c r="D20" s="412"/>
      <c r="E20" s="414"/>
      <c r="F20" s="412"/>
      <c r="G20" s="412"/>
      <c r="H20" s="412"/>
    </row>
    <row r="21" spans="1:17" s="184" customFormat="1" ht="18.75" customHeight="1" thickBot="1" x14ac:dyDescent="0.3">
      <c r="A21" s="149" t="s">
        <v>268</v>
      </c>
      <c r="B21" s="150" t="s">
        <v>269</v>
      </c>
      <c r="C21" s="386"/>
      <c r="D21"/>
      <c r="E21"/>
      <c r="F21"/>
      <c r="G21"/>
      <c r="H21"/>
    </row>
    <row r="22" spans="1:17" s="184" customFormat="1" ht="6.75" customHeight="1" thickBot="1" x14ac:dyDescent="0.3">
      <c r="A22"/>
      <c r="B22"/>
      <c r="C22"/>
      <c r="D22"/>
      <c r="E22"/>
      <c r="F22"/>
      <c r="G22"/>
      <c r="H22"/>
      <c r="K22" s="188"/>
      <c r="L22" s="188"/>
      <c r="M22" s="188"/>
      <c r="N22" s="188"/>
      <c r="O22" s="188"/>
      <c r="P22" s="188"/>
      <c r="Q22" s="188"/>
    </row>
    <row r="23" spans="1:17" s="184" customFormat="1" ht="18.75" customHeight="1" thickBot="1" x14ac:dyDescent="0.3">
      <c r="A23" s="149" t="s">
        <v>270</v>
      </c>
      <c r="B23" s="148" t="s">
        <v>271</v>
      </c>
      <c r="C23" s="387">
        <f>SUM(C18,C20:C21)</f>
        <v>0</v>
      </c>
      <c r="D23"/>
      <c r="E23"/>
      <c r="F23"/>
      <c r="G23"/>
      <c r="H23"/>
      <c r="K23" s="188"/>
      <c r="L23" s="188"/>
      <c r="M23" s="188"/>
      <c r="N23" s="188"/>
      <c r="O23" s="188"/>
      <c r="P23" s="188"/>
      <c r="Q23" s="188"/>
    </row>
    <row r="24" spans="1:17" s="184" customFormat="1" ht="9.75" customHeight="1" x14ac:dyDescent="0.25">
      <c r="A24" s="149"/>
      <c r="B24" s="147"/>
      <c r="C24" s="172"/>
      <c r="D24" s="173"/>
      <c r="E24" s="172"/>
      <c r="F24" s="172"/>
      <c r="G24" s="172"/>
      <c r="H24" s="172"/>
    </row>
    <row r="25" spans="1:17" s="190" customFormat="1" x14ac:dyDescent="0.25">
      <c r="A25" s="187"/>
      <c r="B25" s="174"/>
      <c r="C25" s="175"/>
      <c r="D25" s="176"/>
      <c r="E25" s="175"/>
      <c r="F25" s="175"/>
      <c r="G25" s="175"/>
      <c r="H25" s="175"/>
    </row>
    <row r="26" spans="1:17" s="184" customFormat="1" ht="30" customHeight="1" x14ac:dyDescent="0.25">
      <c r="A26" s="149" t="s">
        <v>272</v>
      </c>
      <c r="B26" s="177" t="s">
        <v>273</v>
      </c>
      <c r="C26" s="506"/>
      <c r="D26" s="507"/>
      <c r="E26" s="507"/>
      <c r="F26" s="507"/>
      <c r="G26" s="507"/>
      <c r="H26" s="508"/>
    </row>
    <row r="27" spans="1:17" s="190" customFormat="1" x14ac:dyDescent="0.25">
      <c r="A27" s="187"/>
      <c r="B27" s="191"/>
      <c r="C27" s="509"/>
      <c r="D27" s="510"/>
      <c r="E27" s="510"/>
      <c r="F27" s="510"/>
      <c r="G27" s="510"/>
      <c r="H27" s="511"/>
    </row>
    <row r="28" spans="1:17" s="190" customFormat="1" x14ac:dyDescent="0.25">
      <c r="A28" s="187"/>
      <c r="B28" s="191"/>
      <c r="C28" s="509"/>
      <c r="D28" s="510"/>
      <c r="E28" s="510"/>
      <c r="F28" s="510"/>
      <c r="G28" s="510"/>
      <c r="H28" s="511"/>
    </row>
    <row r="29" spans="1:17" s="190" customFormat="1" ht="15.5" x14ac:dyDescent="0.25">
      <c r="A29" s="183"/>
      <c r="C29" s="512"/>
      <c r="D29" s="513"/>
      <c r="E29" s="513"/>
      <c r="F29" s="513"/>
      <c r="G29" s="513"/>
      <c r="H29" s="514"/>
    </row>
    <row r="30" spans="1:17" s="184" customFormat="1" ht="30" customHeight="1" x14ac:dyDescent="0.25">
      <c r="D30" s="192"/>
      <c r="F30" s="192"/>
      <c r="G30" s="192"/>
      <c r="H30" s="192"/>
    </row>
  </sheetData>
  <sheetProtection algorithmName="SHA-512" hashValue="1psjxGLmAOct6FMedj53j4z8WadXLX1SbFDHYQpJoIlpoe4xN7nhCEc6JC4YlMTKKINzVUSXtiKmGdDn3Imsjw==" saltValue="Hd2x1WTImoMMPO/r6Hs+mg==" spinCount="100000" sheet="1" objects="1" scenarios="1"/>
  <customSheetViews>
    <customSheetView guid="{685A2E79-1796-44F8-B950-02A0300E5822}" fitToPage="1" topLeftCell="A4">
      <selection activeCell="A18" sqref="A18:XFD18"/>
      <pageMargins left="0" right="0" top="0" bottom="0" header="0" footer="0"/>
      <pageSetup scale="57" orientation="portrait" r:id="rId1"/>
    </customSheetView>
  </customSheetViews>
  <mergeCells count="3">
    <mergeCell ref="A3:E3"/>
    <mergeCell ref="A4:E4"/>
    <mergeCell ref="C26:H29"/>
  </mergeCells>
  <dataValidations xWindow="749" yWindow="561" count="3">
    <dataValidation type="whole" operator="greaterThanOrEqual" allowBlank="1" showInputMessage="1" showErrorMessage="1" errorTitle="Only use whole dollars" error="All currency entries must be in whole dollars." promptTitle="Entry Restricted" prompt="All currency entries must be in whole dollars." sqref="C20:C21 E7:H15" xr:uid="{00000000-0002-0000-0800-000000000000}">
      <formula1>-9999999999</formula1>
    </dataValidation>
    <dataValidation type="decimal" allowBlank="1" showInputMessage="1" showErrorMessage="1" errorTitle="Enter a number" error="You must enter a number. Decimal points are allowed. " promptTitle="Enter a Number " prompt="You must enter a number. Decimal points are allowed. " sqref="D8:D15" xr:uid="{00000000-0002-0000-0800-000001000000}">
      <formula1>0</formula1>
      <formula2>100000</formula2>
    </dataValidation>
    <dataValidation type="decimal" showInputMessage="1" showErrorMessage="1" errorTitle="Enter a number" error="You must enter a number. Decimal points are allowed. " promptTitle="Enter a Number " prompt="You must enter a number. Decimal points are allowed. " sqref="D7" xr:uid="{C0E9DAB6-FE38-4792-8464-499072427D92}">
      <formula1>0</formula1>
      <formula2>100000</formula2>
    </dataValidation>
  </dataValidations>
  <hyperlinks>
    <hyperlink ref="B17" location="'C1-Other Direct Staffing'!A1" display="Other Direct Staffing Expense Details" xr:uid="{00000000-0004-0000-0800-000000000000}"/>
  </hyperlinks>
  <pageMargins left="0.7" right="0.7" top="0.75" bottom="0.75" header="0.3" footer="0.3"/>
  <pageSetup scale="64" orientation="landscape" r:id="rId2"/>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SharedWithUsers xmlns="9ee3d2ba-7328-44ae-87fe-aca0b3dbec46">
      <UserInfo>
        <DisplayName>Hyewon Lee</DisplayName>
        <AccountId>8</AccountId>
        <AccountType/>
      </UserInfo>
      <UserInfo>
        <DisplayName>Sahil Tembulkar</DisplayName>
        <AccountId>790</AccountId>
        <AccountType/>
      </UserInfo>
      <UserInfo>
        <DisplayName>Steven Freedman</DisplayName>
        <AccountId>6</AccountId>
        <AccountType/>
      </UserInfo>
    </SharedWithUsers>
    <Date xmlns="0772689b-326b-46a5-b84c-c726c57fbc8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815f96416c9c84a0d35dd2addc832d9a">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454df5e17178da1bd9ee2f3dfcf57d59"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C50FE6-CBA5-447C-8FCF-74FE05B1A09E}">
  <ds:schemaRefs>
    <ds:schemaRef ds:uri="http://purl.org/dc/dcmitype/"/>
    <ds:schemaRef ds:uri="http://www.w3.org/XML/1998/namespace"/>
    <ds:schemaRef ds:uri="http://schemas.microsoft.com/office/infopath/2007/PartnerControls"/>
    <ds:schemaRef ds:uri="0772689b-326b-46a5-b84c-c726c57fbc8b"/>
    <ds:schemaRef ds:uri="http://schemas.microsoft.com/office/2006/documentManagement/types"/>
    <ds:schemaRef ds:uri="http://schemas.openxmlformats.org/package/2006/metadata/core-properties"/>
    <ds:schemaRef ds:uri="http://purl.org/dc/terms/"/>
    <ds:schemaRef ds:uri="http://purl.org/dc/elements/1.1/"/>
    <ds:schemaRef ds:uri="9ee3d2ba-7328-44ae-87fe-aca0b3dbec46"/>
    <ds:schemaRef ds:uri="http://schemas.microsoft.com/office/2006/metadata/properties"/>
  </ds:schemaRefs>
</ds:datastoreItem>
</file>

<file path=customXml/itemProps2.xml><?xml version="1.0" encoding="utf-8"?>
<ds:datastoreItem xmlns:ds="http://schemas.openxmlformats.org/officeDocument/2006/customXml" ds:itemID="{F03E2477-9E73-490F-A82F-ACB85D3E43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3F36D9-402F-43E9-992D-10D1DE69EF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42</vt:i4>
      </vt:variant>
    </vt:vector>
  </HeadingPairs>
  <TitlesOfParts>
    <vt:vector size="59" baseType="lpstr">
      <vt:lpstr>General Information</vt:lpstr>
      <vt:lpstr>A-Revenue</vt:lpstr>
      <vt:lpstr>A1-Other Revenue</vt:lpstr>
      <vt:lpstr>B-Administrative Expenses</vt:lpstr>
      <vt:lpstr>B1-Other Indirect Staffing</vt:lpstr>
      <vt:lpstr>B2-Occupancy Expenses</vt:lpstr>
      <vt:lpstr>B3-Other Admin Expenses</vt:lpstr>
      <vt:lpstr>B4-Non-Reimbursable Expense</vt:lpstr>
      <vt:lpstr>C-Direct Care Expenses</vt:lpstr>
      <vt:lpstr>C1-Other Direct Staffing</vt:lpstr>
      <vt:lpstr>CA-Caregiver Stipends</vt:lpstr>
      <vt:lpstr>Summary</vt:lpstr>
      <vt:lpstr>Stmt Certification</vt:lpstr>
      <vt:lpstr>AFC Provider List</vt:lpstr>
      <vt:lpstr>RawData AFC</vt:lpstr>
      <vt:lpstr>UpdateData</vt:lpstr>
      <vt:lpstr>Lookup</vt:lpstr>
      <vt:lpstr>AFCFilers</vt:lpstr>
      <vt:lpstr>AFCProviders</vt:lpstr>
      <vt:lpstr>'AFC Provider List'!AFCProviders2</vt:lpstr>
      <vt:lpstr>DropDeadDate</vt:lpstr>
      <vt:lpstr>EndDate</vt:lpstr>
      <vt:lpstr>FileName</vt:lpstr>
      <vt:lpstr>Footer</vt:lpstr>
      <vt:lpstr>For</vt:lpstr>
      <vt:lpstr>Header</vt:lpstr>
      <vt:lpstr>NonReimburseableExpenseDetails</vt:lpstr>
      <vt:lpstr>OfficerDate</vt:lpstr>
      <vt:lpstr>Operating_Results_and_Margin</vt:lpstr>
      <vt:lpstr>OrganizationName</vt:lpstr>
      <vt:lpstr>OrgID</vt:lpstr>
      <vt:lpstr>OtherAdministrativeExpenseDetails</vt:lpstr>
      <vt:lpstr>OtherDirectStaffingExpenseDetails</vt:lpstr>
      <vt:lpstr>OtherIndirectStaffingExpenseDetails</vt:lpstr>
      <vt:lpstr>OtherRevenue</vt:lpstr>
      <vt:lpstr>OtherRevenueDetails</vt:lpstr>
      <vt:lpstr>PreparerDate</vt:lpstr>
      <vt:lpstr>'A1-Other Revenue'!Print_Area</vt:lpstr>
      <vt:lpstr>'AFC Provider List'!Print_Area</vt:lpstr>
      <vt:lpstr>'A-Revenue'!Print_Area</vt:lpstr>
      <vt:lpstr>'B1-Other Indirect Staffing'!Print_Area</vt:lpstr>
      <vt:lpstr>'B2-Occupancy Expenses'!Print_Area</vt:lpstr>
      <vt:lpstr>'B3-Other Admin Expenses'!Print_Area</vt:lpstr>
      <vt:lpstr>'B4-Non-Reimbursable Expense'!Print_Area</vt:lpstr>
      <vt:lpstr>'B-Administrative Expenses'!Print_Area</vt:lpstr>
      <vt:lpstr>'C1-Other Direct Staffing'!Print_Area</vt:lpstr>
      <vt:lpstr>'CA-Caregiver Stipends'!Print_Area</vt:lpstr>
      <vt:lpstr>'General Information'!Print_Area</vt:lpstr>
      <vt:lpstr>'Stmt Certification'!Print_Area</vt:lpstr>
      <vt:lpstr>Summary!Print_Area</vt:lpstr>
      <vt:lpstr>'General Information'!Print_Titles</vt:lpstr>
      <vt:lpstr>UpdateData!Print_Titles</vt:lpstr>
      <vt:lpstr>ReportYear</vt:lpstr>
      <vt:lpstr>StartDate</vt:lpstr>
      <vt:lpstr>TypeOfCare</vt:lpstr>
      <vt:lpstr>'AFC Provider List'!UnregisteredAgency</vt:lpstr>
      <vt:lpstr>UpdatedBy</vt:lpstr>
      <vt:lpstr>UpdatedOn</vt:lpstr>
      <vt:lpstr>YesORNo</vt:lpstr>
    </vt:vector>
  </TitlesOfParts>
  <Manager/>
  <Company>CHIA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AFC Cost Report 2014</dc:title>
  <dc:subject>Adult Foster Care Cost Report</dc:subject>
  <dc:creator>HL</dc:creator>
  <cp:keywords>AFCCR2014</cp:keywords>
  <dc:description>Adult Foster Care Cost Report 2014. Non-Group.</dc:description>
  <cp:lastModifiedBy>Cassandra Martin</cp:lastModifiedBy>
  <cp:revision/>
  <cp:lastPrinted>2025-03-12T15:24:03Z</cp:lastPrinted>
  <dcterms:created xsi:type="dcterms:W3CDTF">2006-05-03T18:36:18Z</dcterms:created>
  <dcterms:modified xsi:type="dcterms:W3CDTF">2025-03-26T15:44:04Z</dcterms:modified>
  <cp:category>Cost Report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