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9"/>
  <workbookPr codeName="ThisWorkbook" defaultThemeVersion="166925"/>
  <mc:AlternateContent xmlns:mc="http://schemas.openxmlformats.org/markup-compatibility/2006">
    <mc:Choice Requires="x15">
      <x15ac:absPath xmlns:x15ac="http://schemas.microsoft.com/office/spreadsheetml/2010/11/ac" url="/Users/rick.vogel/Desktop/untitled folder/"/>
    </mc:Choice>
  </mc:AlternateContent>
  <xr:revisionPtr revIDLastSave="0" documentId="13_ncr:1_{58F8DE45-E806-2E4C-8F60-2D92A763FFE2}" xr6:coauthVersionLast="47" xr6:coauthVersionMax="47" xr10:uidLastSave="{00000000-0000-0000-0000-000000000000}"/>
  <workbookProtection workbookAlgorithmName="SHA-512" workbookHashValue="lB+ndhjhXT9xiDtO2x7U34qecMNyxaXCcMI4DKvd3NiITVN7QykAhEMW+s68M+G3l1v6YUF4dqWStZfW3MAiyg==" workbookSaltValue="epMMg//4cePz+Py7M2UujQ==" workbookSpinCount="100000" lockStructure="1"/>
  <bookViews>
    <workbookView xWindow="0" yWindow="500" windowWidth="30720" windowHeight="18700" tabRatio="776" xr2:uid="{7C9C4708-E3B0-4E60-B2D9-3416DFA4D449}"/>
  </bookViews>
  <sheets>
    <sheet name="User Guide" sheetId="24" r:id="rId1"/>
    <sheet name="General" sheetId="3" r:id="rId2"/>
    <sheet name="Disclosures" sheetId="20" r:id="rId3"/>
    <sheet name="Balance Sheet" sheetId="7" r:id="rId4"/>
    <sheet name="Profit Loss" sheetId="12" r:id="rId5"/>
    <sheet name="Resident Days" sheetId="15" r:id="rId6"/>
    <sheet name="Claimed Fixed Assets" sheetId="14" r:id="rId7"/>
    <sheet name="Mortgages &amp; Notes" sheetId="16" r:id="rId8"/>
    <sheet name="Wages &amp; Benefits" sheetId="17" r:id="rId9"/>
    <sheet name="Footnotes" sheetId="25" r:id="rId10"/>
    <sheet name="Certification" sheetId="23" r:id="rId11"/>
    <sheet name="HCF-2 RH" sheetId="8" r:id="rId12"/>
    <sheet name="Raw Data" sheetId="26" state="hidden" r:id="rId13"/>
    <sheet name="Set Up - to be hidden" sheetId="21" state="hidden" r:id="rId14"/>
  </sheets>
  <definedNames>
    <definedName name="AccountServ">'Set Up - to be hidden'!$B$1:$B$9</definedName>
    <definedName name="Bool">General!#REF!</definedName>
    <definedName name="CHOWType">'Set Up - to be hidden'!$J$1:$J$3</definedName>
    <definedName name="FacOwn">'Set Up - to be hidden'!$G$1:$G$2</definedName>
    <definedName name="LegalStatus">'Set Up - to be hidden'!$D$1:$D$10</definedName>
    <definedName name="NotesPayable">'Set Up - to be hidden'!$F$1:$F$5</definedName>
    <definedName name="OtherBusAct">General!$H$12:$H$15</definedName>
    <definedName name="OwnType">'Set Up - to be hidden'!$H$1:$H$3</definedName>
    <definedName name="_xlnm.Print_Area" localSheetId="11">'HCF-2 RH'!$A$90:$D$167</definedName>
    <definedName name="ProfitNonProfit">'Set Up - to be hidden'!$E$1:$E$2</definedName>
    <definedName name="PropOwnType">'Set Up - to be hidden'!$I$1:$I$3</definedName>
    <definedName name="ResponsiblePersons">'Set Up - to be hidden'!$C$1:$C$3</definedName>
    <definedName name="ReviewType">'Set Up - to be hidden'!$K$1:$K$4</definedName>
    <definedName name="YesNo">'Set Up - to be hidden'!$A$1:$A$2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1" i="12" l="1"/>
  <c r="M62" i="12"/>
  <c r="D104" i="12" l="1"/>
  <c r="D43" i="12"/>
  <c r="C12" i="17" l="1"/>
  <c r="C44" i="17" l="1"/>
  <c r="C42" i="17"/>
  <c r="C40" i="17"/>
  <c r="C38" i="17"/>
  <c r="C36" i="17"/>
  <c r="C34" i="17"/>
  <c r="C32" i="17"/>
  <c r="C30" i="17"/>
  <c r="C28" i="17"/>
  <c r="C26" i="17"/>
  <c r="C24" i="17"/>
  <c r="C22" i="17"/>
  <c r="C20" i="17"/>
  <c r="C18" i="17"/>
  <c r="C16" i="17"/>
  <c r="C14" i="17"/>
  <c r="C10" i="17"/>
  <c r="BU2" i="26"/>
  <c r="BV2" i="26"/>
  <c r="BW2" i="26"/>
  <c r="BX2" i="26"/>
  <c r="BY2" i="26"/>
  <c r="BZ2" i="26"/>
  <c r="CA2" i="26"/>
  <c r="CB2" i="26"/>
  <c r="CC2" i="26"/>
  <c r="CD2" i="26"/>
  <c r="CE2" i="26"/>
  <c r="CF2" i="26"/>
  <c r="CG2" i="26"/>
  <c r="CH2" i="26"/>
  <c r="CI2" i="26"/>
  <c r="CJ2" i="26"/>
  <c r="CK2" i="26"/>
  <c r="CL2" i="26"/>
  <c r="CM2" i="26"/>
  <c r="CN2" i="26"/>
  <c r="CO2" i="26"/>
  <c r="CP2" i="26"/>
  <c r="CQ2" i="26"/>
  <c r="CR2" i="26"/>
  <c r="CS2" i="26"/>
  <c r="CT2" i="26"/>
  <c r="CU2" i="26"/>
  <c r="CV2" i="26"/>
  <c r="CW2" i="26"/>
  <c r="CX2" i="26"/>
  <c r="CY2" i="26"/>
  <c r="CZ2" i="26"/>
  <c r="DA2" i="26"/>
  <c r="DB2" i="26"/>
  <c r="DC2" i="26"/>
  <c r="DD2" i="26"/>
  <c r="DE2" i="26"/>
  <c r="DF2" i="26"/>
  <c r="DG2" i="26"/>
  <c r="DH2" i="26"/>
  <c r="DI2" i="26"/>
  <c r="DJ2" i="26"/>
  <c r="DK2" i="26"/>
  <c r="DL2" i="26"/>
  <c r="DM2" i="26"/>
  <c r="DN2" i="26"/>
  <c r="DO2" i="26"/>
  <c r="DP2" i="26"/>
  <c r="DQ2" i="26"/>
  <c r="DR2" i="26"/>
  <c r="DS2" i="26"/>
  <c r="DT2" i="26"/>
  <c r="DU2" i="26"/>
  <c r="DV2" i="26"/>
  <c r="DW2" i="26"/>
  <c r="DX2" i="26"/>
  <c r="DY2" i="26"/>
  <c r="DZ2" i="26"/>
  <c r="EA2" i="26"/>
  <c r="EB2" i="26"/>
  <c r="EC2" i="26"/>
  <c r="ED2" i="26"/>
  <c r="EE2" i="26"/>
  <c r="EF2" i="26"/>
  <c r="EG2" i="26"/>
  <c r="EH2" i="26"/>
  <c r="EI2" i="26"/>
  <c r="EJ2" i="26"/>
  <c r="EK2" i="26"/>
  <c r="EL2" i="26"/>
  <c r="EM2" i="26"/>
  <c r="EN2" i="26"/>
  <c r="EO2" i="26"/>
  <c r="EP2" i="26"/>
  <c r="EQ2" i="26"/>
  <c r="ER2" i="26"/>
  <c r="ES2" i="26"/>
  <c r="ET2" i="26"/>
  <c r="EU2" i="26"/>
  <c r="EV2" i="26"/>
  <c r="EW2" i="26"/>
  <c r="EX2" i="26"/>
  <c r="EY2" i="26"/>
  <c r="EZ2" i="26"/>
  <c r="FA2" i="26"/>
  <c r="FB2" i="26"/>
  <c r="FC2" i="26"/>
  <c r="FD2" i="26"/>
  <c r="FE2" i="26"/>
  <c r="FF2" i="26"/>
  <c r="FG2" i="26"/>
  <c r="FH2" i="26"/>
  <c r="FI2" i="26"/>
  <c r="FJ2" i="26"/>
  <c r="FK2" i="26"/>
  <c r="FL2" i="26"/>
  <c r="FM2" i="26"/>
  <c r="FN2" i="26"/>
  <c r="FO2" i="26"/>
  <c r="FP2" i="26"/>
  <c r="FQ2" i="26"/>
  <c r="FR2" i="26"/>
  <c r="BU3" i="26"/>
  <c r="BV3" i="26"/>
  <c r="BW3" i="26"/>
  <c r="BX3" i="26"/>
  <c r="BY3" i="26"/>
  <c r="BZ3" i="26"/>
  <c r="CA3" i="26"/>
  <c r="CB3" i="26"/>
  <c r="CC3" i="26"/>
  <c r="CD3" i="26"/>
  <c r="CE3" i="26"/>
  <c r="CF3" i="26"/>
  <c r="CG3" i="26"/>
  <c r="CH3" i="26"/>
  <c r="CI3" i="26"/>
  <c r="CJ3" i="26"/>
  <c r="CK3" i="26"/>
  <c r="CL3" i="26"/>
  <c r="CM3" i="26"/>
  <c r="CN3" i="26"/>
  <c r="CO3" i="26"/>
  <c r="CP3" i="26"/>
  <c r="CQ3" i="26"/>
  <c r="CR3" i="26"/>
  <c r="CS3" i="26"/>
  <c r="CT3" i="26"/>
  <c r="CU3" i="26"/>
  <c r="CV3" i="26"/>
  <c r="CW3" i="26"/>
  <c r="CX3" i="26"/>
  <c r="CY3" i="26"/>
  <c r="CZ3" i="26"/>
  <c r="DA3" i="26"/>
  <c r="DB3" i="26"/>
  <c r="DC3" i="26"/>
  <c r="DD3" i="26"/>
  <c r="DE3" i="26"/>
  <c r="DF3" i="26"/>
  <c r="DG3" i="26"/>
  <c r="DH3" i="26"/>
  <c r="DI3" i="26"/>
  <c r="DJ3" i="26"/>
  <c r="DK3" i="26"/>
  <c r="DL3" i="26"/>
  <c r="DM3" i="26"/>
  <c r="DN3" i="26"/>
  <c r="DO3" i="26"/>
  <c r="DP3" i="26"/>
  <c r="DQ3" i="26"/>
  <c r="DR3" i="26"/>
  <c r="DS3" i="26"/>
  <c r="DT3" i="26"/>
  <c r="DU3" i="26"/>
  <c r="DV3" i="26"/>
  <c r="DW3" i="26"/>
  <c r="DX3" i="26"/>
  <c r="DY3" i="26"/>
  <c r="DZ3" i="26"/>
  <c r="EA3" i="26"/>
  <c r="EB3" i="26"/>
  <c r="EC3" i="26"/>
  <c r="ED3" i="26"/>
  <c r="EE3" i="26"/>
  <c r="EF3" i="26"/>
  <c r="EG3" i="26"/>
  <c r="EH3" i="26"/>
  <c r="EI3" i="26"/>
  <c r="EJ3" i="26"/>
  <c r="EK3" i="26"/>
  <c r="EL3" i="26"/>
  <c r="EM3" i="26"/>
  <c r="EN3" i="26"/>
  <c r="EO3" i="26"/>
  <c r="EP3" i="26"/>
  <c r="EQ3" i="26"/>
  <c r="ER3" i="26"/>
  <c r="ES3" i="26"/>
  <c r="ET3" i="26"/>
  <c r="EU3" i="26"/>
  <c r="EV3" i="26"/>
  <c r="EW3" i="26"/>
  <c r="EX3" i="26"/>
  <c r="EY3" i="26"/>
  <c r="EZ3" i="26"/>
  <c r="FA3" i="26"/>
  <c r="FB3" i="26"/>
  <c r="FC3" i="26"/>
  <c r="FD3" i="26"/>
  <c r="FE3" i="26"/>
  <c r="FF3" i="26"/>
  <c r="FG3" i="26"/>
  <c r="FH3" i="26"/>
  <c r="FI3" i="26"/>
  <c r="FJ3" i="26"/>
  <c r="FK3" i="26"/>
  <c r="FL3" i="26"/>
  <c r="FM3" i="26"/>
  <c r="FN3" i="26"/>
  <c r="FO3" i="26"/>
  <c r="FP3" i="26"/>
  <c r="FQ3" i="26"/>
  <c r="BU5" i="26"/>
  <c r="BV5" i="26"/>
  <c r="BW5" i="26"/>
  <c r="BX5" i="26"/>
  <c r="BZ5" i="26"/>
  <c r="CA5" i="26"/>
  <c r="CB5" i="26"/>
  <c r="CC5" i="26"/>
  <c r="CD5" i="26"/>
  <c r="CF5" i="26"/>
  <c r="CG5" i="26"/>
  <c r="CH5" i="26"/>
  <c r="CI5" i="26"/>
  <c r="CK5" i="26"/>
  <c r="CL5" i="26"/>
  <c r="CM5" i="26"/>
  <c r="CN5" i="26"/>
  <c r="CO5" i="26"/>
  <c r="CP5" i="26"/>
  <c r="CQ5" i="26"/>
  <c r="CS5" i="26"/>
  <c r="CU5" i="26"/>
  <c r="CV5" i="26"/>
  <c r="CW5" i="26"/>
  <c r="CX5" i="26"/>
  <c r="CY5" i="26"/>
  <c r="CZ5" i="26"/>
  <c r="DA5" i="26"/>
  <c r="DB5" i="26"/>
  <c r="DC5" i="26"/>
  <c r="DD5" i="26"/>
  <c r="DE5" i="26"/>
  <c r="DF5" i="26"/>
  <c r="DG5" i="26"/>
  <c r="DH5" i="26"/>
  <c r="DI5" i="26"/>
  <c r="DJ5" i="26"/>
  <c r="DM5" i="26"/>
  <c r="DN5" i="26"/>
  <c r="DO5" i="26"/>
  <c r="DQ5" i="26"/>
  <c r="DS5" i="26"/>
  <c r="DT5" i="26"/>
  <c r="DU5" i="26"/>
  <c r="DV5" i="26"/>
  <c r="DW5" i="26"/>
  <c r="DX5" i="26"/>
  <c r="DY5" i="26"/>
  <c r="DZ5" i="26"/>
  <c r="EA5" i="26"/>
  <c r="EB5" i="26"/>
  <c r="EE5" i="26"/>
  <c r="EF5" i="26"/>
  <c r="EG5" i="26"/>
  <c r="EI5" i="26"/>
  <c r="EJ5" i="26"/>
  <c r="EK5" i="26"/>
  <c r="EL5" i="26"/>
  <c r="EM5" i="26"/>
  <c r="EN5" i="26"/>
  <c r="EO5" i="26"/>
  <c r="EQ5" i="26"/>
  <c r="ER5" i="26"/>
  <c r="ES5" i="26"/>
  <c r="ET5" i="26"/>
  <c r="EV5" i="26"/>
  <c r="EW5" i="26"/>
  <c r="EX5" i="26"/>
  <c r="FA5" i="26"/>
  <c r="FB5" i="26"/>
  <c r="FE5" i="26"/>
  <c r="FF5" i="26"/>
  <c r="FG5" i="26"/>
  <c r="FH5" i="26"/>
  <c r="FJ5" i="26"/>
  <c r="FK5" i="26"/>
  <c r="FL5" i="26"/>
  <c r="FM5" i="26"/>
  <c r="AOV2" i="26" l="1"/>
  <c r="AOV3" i="26" l="1"/>
  <c r="AIU3" i="26"/>
  <c r="AIT3" i="26"/>
  <c r="AIS3" i="26"/>
  <c r="AIU2" i="26"/>
  <c r="AIT2" i="26"/>
  <c r="AIS2" i="26"/>
  <c r="AIQ5" i="26"/>
  <c r="AIP5" i="26"/>
  <c r="AIR3" i="26"/>
  <c r="AIQ3" i="26"/>
  <c r="AIP3" i="26"/>
  <c r="AIR2" i="26"/>
  <c r="AIQ2" i="26"/>
  <c r="AIP2" i="26"/>
  <c r="D226" i="12"/>
  <c r="AIR5" i="26" s="1"/>
  <c r="D237" i="12"/>
  <c r="D33" i="12" l="1"/>
  <c r="D23" i="12"/>
  <c r="D34" i="12" l="1"/>
  <c r="RX5" i="26"/>
  <c r="RX3" i="26"/>
  <c r="RX2" i="26"/>
  <c r="D220" i="12" l="1"/>
  <c r="D228" i="12" s="1"/>
  <c r="AIS5" i="26" s="1"/>
  <c r="AV2" i="26" a="1"/>
  <c r="AV2" i="26" s="1"/>
  <c r="BYG3" i="26"/>
  <c r="BXA5" i="26" a="1"/>
  <c r="BXA5" i="26" s="1"/>
  <c r="ANS2" i="26"/>
  <c r="ANR2" i="26"/>
  <c r="XR5" i="26" l="1"/>
  <c r="KN5" i="26" l="1"/>
  <c r="KM5" i="26"/>
  <c r="KL5" i="26"/>
  <c r="KK5" i="26"/>
  <c r="KJ5" i="26"/>
  <c r="KI5" i="26"/>
  <c r="CMM3" i="26" l="1"/>
  <c r="CML3" i="26"/>
  <c r="CMK3" i="26"/>
  <c r="CMJ3" i="26"/>
  <c r="CMI3" i="26"/>
  <c r="CMH3" i="26"/>
  <c r="CMG3" i="26"/>
  <c r="CMF3" i="26"/>
  <c r="CME3" i="26"/>
  <c r="CMD3" i="26"/>
  <c r="CMC3" i="26"/>
  <c r="CMB3" i="26"/>
  <c r="CMA3" i="26"/>
  <c r="CLZ3" i="26"/>
  <c r="CLY3" i="26"/>
  <c r="CLX3" i="26"/>
  <c r="CLW3" i="26"/>
  <c r="CLV3" i="26"/>
  <c r="CLU3" i="26"/>
  <c r="CLT3" i="26"/>
  <c r="CLS3" i="26"/>
  <c r="CLR3" i="26"/>
  <c r="CLQ3" i="26"/>
  <c r="CLP3" i="26"/>
  <c r="CLO3" i="26"/>
  <c r="CLN3" i="26"/>
  <c r="CLM3" i="26"/>
  <c r="CLL3" i="26"/>
  <c r="CLK3" i="26"/>
  <c r="CLJ3" i="26"/>
  <c r="CLI3" i="26"/>
  <c r="CLH3" i="26"/>
  <c r="CLG3" i="26"/>
  <c r="CLF3" i="26"/>
  <c r="CLE3" i="26"/>
  <c r="CLD3" i="26"/>
  <c r="CLC3" i="26"/>
  <c r="CLB3" i="26"/>
  <c r="CLA3" i="26"/>
  <c r="CKZ3" i="26"/>
  <c r="CKY3" i="26"/>
  <c r="CKX3" i="26"/>
  <c r="CKW3" i="26"/>
  <c r="CKV3" i="26"/>
  <c r="CKU3" i="26"/>
  <c r="CKT3" i="26"/>
  <c r="CKS3" i="26"/>
  <c r="CKR3" i="26"/>
  <c r="CKQ3" i="26"/>
  <c r="CKP3" i="26"/>
  <c r="CKO3" i="26"/>
  <c r="CKN3" i="26"/>
  <c r="CKM3" i="26"/>
  <c r="CKL3" i="26"/>
  <c r="CKK3" i="26"/>
  <c r="CKJ3" i="26"/>
  <c r="CKI3" i="26"/>
  <c r="CKH3" i="26"/>
  <c r="CKG3" i="26"/>
  <c r="CKF3" i="26"/>
  <c r="CKE3" i="26"/>
  <c r="CKD3" i="26"/>
  <c r="CKC3" i="26"/>
  <c r="CKB3" i="26"/>
  <c r="CKA3" i="26"/>
  <c r="CJZ3" i="26"/>
  <c r="CJY3" i="26"/>
  <c r="CJX3" i="26"/>
  <c r="CJW3" i="26"/>
  <c r="CJV3" i="26"/>
  <c r="CJU3" i="26"/>
  <c r="CJT3" i="26"/>
  <c r="CJS3" i="26"/>
  <c r="CJR3" i="26"/>
  <c r="CJQ3" i="26"/>
  <c r="CJP3" i="26"/>
  <c r="CJO3" i="26"/>
  <c r="CJN3" i="26"/>
  <c r="CJM3" i="26"/>
  <c r="CJL3" i="26"/>
  <c r="CJK3" i="26"/>
  <c r="CJJ3" i="26"/>
  <c r="CJI3" i="26"/>
  <c r="CJH3" i="26"/>
  <c r="CJG3" i="26"/>
  <c r="CJF3" i="26"/>
  <c r="CJE3" i="26"/>
  <c r="CJD3" i="26"/>
  <c r="CJC3" i="26"/>
  <c r="CJB3" i="26"/>
  <c r="CJA3" i="26"/>
  <c r="CIZ3" i="26"/>
  <c r="CIY3" i="26"/>
  <c r="CIX3" i="26"/>
  <c r="CIW3" i="26"/>
  <c r="CIV3" i="26"/>
  <c r="CIU3" i="26"/>
  <c r="CIT3" i="26"/>
  <c r="CIS3" i="26"/>
  <c r="CIR3" i="26"/>
  <c r="CIQ3" i="26"/>
  <c r="CIP3" i="26"/>
  <c r="CIO3" i="26"/>
  <c r="CIN3" i="26"/>
  <c r="CIM3" i="26"/>
  <c r="CIL3" i="26"/>
  <c r="CIK3" i="26"/>
  <c r="CIJ3" i="26"/>
  <c r="CII3" i="26"/>
  <c r="CIH3" i="26"/>
  <c r="CIG3" i="26"/>
  <c r="CIF3" i="26"/>
  <c r="CIE3" i="26"/>
  <c r="CID3" i="26"/>
  <c r="CIC3" i="26"/>
  <c r="CIB3" i="26"/>
  <c r="CIA3" i="26"/>
  <c r="CHZ3" i="26"/>
  <c r="CHY3" i="26"/>
  <c r="CHX3" i="26"/>
  <c r="CHW3" i="26"/>
  <c r="CHV3" i="26"/>
  <c r="CHU3" i="26"/>
  <c r="CHT3" i="26"/>
  <c r="CHS3" i="26"/>
  <c r="CHR3" i="26"/>
  <c r="CHQ3" i="26"/>
  <c r="CHP3" i="26"/>
  <c r="CHO3" i="26"/>
  <c r="CHN3" i="26"/>
  <c r="CHM3" i="26"/>
  <c r="CHL3" i="26"/>
  <c r="CHK3" i="26"/>
  <c r="CHJ3" i="26"/>
  <c r="CHI3" i="26"/>
  <c r="CHH3" i="26"/>
  <c r="CHG3" i="26"/>
  <c r="CHF3" i="26"/>
  <c r="CHE3" i="26"/>
  <c r="CHD3" i="26"/>
  <c r="CHC3" i="26"/>
  <c r="CHB3" i="26"/>
  <c r="CHA3" i="26"/>
  <c r="CGZ3" i="26"/>
  <c r="CGY3" i="26"/>
  <c r="CGX3" i="26"/>
  <c r="CGW3" i="26"/>
  <c r="CGV3" i="26"/>
  <c r="CGU3" i="26"/>
  <c r="CGT3" i="26"/>
  <c r="CGS3" i="26"/>
  <c r="CGR3" i="26"/>
  <c r="CGQ3" i="26"/>
  <c r="CGP3" i="26"/>
  <c r="CGO3" i="26"/>
  <c r="CGN3" i="26"/>
  <c r="CGM3" i="26"/>
  <c r="CGL3" i="26"/>
  <c r="CGK3" i="26"/>
  <c r="CGJ3" i="26"/>
  <c r="CGI3" i="26"/>
  <c r="CGH3" i="26"/>
  <c r="CGG3" i="26"/>
  <c r="CGF3" i="26"/>
  <c r="CGE3" i="26"/>
  <c r="CGD3" i="26"/>
  <c r="CGC3" i="26"/>
  <c r="CGB3" i="26"/>
  <c r="CGA3" i="26"/>
  <c r="CFZ3" i="26"/>
  <c r="CFY3" i="26"/>
  <c r="CFX3" i="26"/>
  <c r="CFW3" i="26"/>
  <c r="CFV3" i="26"/>
  <c r="CFU3" i="26"/>
  <c r="CFT3" i="26"/>
  <c r="CFS3" i="26"/>
  <c r="CFR3" i="26"/>
  <c r="CFQ3" i="26"/>
  <c r="CFP3" i="26"/>
  <c r="CFO3" i="26"/>
  <c r="CFN3" i="26"/>
  <c r="CFM3" i="26"/>
  <c r="CFL3" i="26"/>
  <c r="CFK3" i="26"/>
  <c r="CFJ3" i="26"/>
  <c r="CFI3" i="26"/>
  <c r="CFH3" i="26"/>
  <c r="CFG3" i="26"/>
  <c r="CFF3" i="26"/>
  <c r="CFE3" i="26"/>
  <c r="CFD3" i="26"/>
  <c r="CFC3" i="26"/>
  <c r="CFB3" i="26"/>
  <c r="CFA3" i="26"/>
  <c r="CEZ3" i="26"/>
  <c r="CEY3" i="26"/>
  <c r="CEX3" i="26"/>
  <c r="CEW3" i="26"/>
  <c r="CEV3" i="26"/>
  <c r="CEU3" i="26"/>
  <c r="CET3" i="26"/>
  <c r="CES3" i="26"/>
  <c r="CER3" i="26"/>
  <c r="CEQ3" i="26"/>
  <c r="CEP3" i="26"/>
  <c r="CEO3" i="26"/>
  <c r="CEN3" i="26"/>
  <c r="CEM3" i="26"/>
  <c r="CEL3" i="26"/>
  <c r="CEK3" i="26"/>
  <c r="CEJ3" i="26"/>
  <c r="CEI3" i="26"/>
  <c r="CEH3" i="26"/>
  <c r="CEG3" i="26"/>
  <c r="CEF3" i="26"/>
  <c r="CEE3" i="26"/>
  <c r="CED3" i="26"/>
  <c r="CEC3" i="26"/>
  <c r="CEB3" i="26"/>
  <c r="CEA3" i="26"/>
  <c r="CDZ3" i="26"/>
  <c r="CDY3" i="26"/>
  <c r="CDX3" i="26"/>
  <c r="CDW3" i="26"/>
  <c r="CDV3" i="26"/>
  <c r="CDU3" i="26"/>
  <c r="CDT3" i="26"/>
  <c r="CDS3" i="26"/>
  <c r="CDR3" i="26"/>
  <c r="CDQ3" i="26"/>
  <c r="CDP3" i="26"/>
  <c r="CDO3" i="26"/>
  <c r="CDN3" i="26"/>
  <c r="CDM3" i="26"/>
  <c r="CDL3" i="26"/>
  <c r="CDK3" i="26"/>
  <c r="CDJ3" i="26"/>
  <c r="CDI3" i="26"/>
  <c r="CDH3" i="26"/>
  <c r="CDG3" i="26"/>
  <c r="CDF3" i="26"/>
  <c r="CDE3" i="26"/>
  <c r="CDD3" i="26"/>
  <c r="CDC3" i="26"/>
  <c r="CDB3" i="26"/>
  <c r="CDA3" i="26"/>
  <c r="CCZ3" i="26"/>
  <c r="CCY3" i="26"/>
  <c r="CCX3" i="26"/>
  <c r="CCW3" i="26"/>
  <c r="CCV3" i="26"/>
  <c r="CCU3" i="26"/>
  <c r="CCT3" i="26"/>
  <c r="CCS3" i="26"/>
  <c r="CCR3" i="26"/>
  <c r="CCQ3" i="26"/>
  <c r="CCP3" i="26"/>
  <c r="CCO3" i="26"/>
  <c r="CCN3" i="26"/>
  <c r="CCM3" i="26"/>
  <c r="CCL3" i="26"/>
  <c r="CCK3" i="26"/>
  <c r="CCJ3" i="26"/>
  <c r="CCI3" i="26"/>
  <c r="CCH3" i="26"/>
  <c r="CCG3" i="26"/>
  <c r="CCF3" i="26"/>
  <c r="CCE3" i="26"/>
  <c r="CCD3" i="26"/>
  <c r="CCC3" i="26"/>
  <c r="CCB3" i="26"/>
  <c r="CCA3" i="26"/>
  <c r="CBZ3" i="26"/>
  <c r="CBY3" i="26"/>
  <c r="CBX3" i="26"/>
  <c r="CBW3" i="26"/>
  <c r="CBV3" i="26"/>
  <c r="CBU3" i="26"/>
  <c r="CBT3" i="26"/>
  <c r="CBS3" i="26"/>
  <c r="CBR3" i="26"/>
  <c r="CBQ3" i="26"/>
  <c r="CBP3" i="26"/>
  <c r="CBO3" i="26"/>
  <c r="CBN3" i="26"/>
  <c r="CBM3" i="26"/>
  <c r="CBL3" i="26"/>
  <c r="CBK3" i="26"/>
  <c r="CBJ3" i="26"/>
  <c r="CBI3" i="26"/>
  <c r="CBH3" i="26"/>
  <c r="CBG3" i="26"/>
  <c r="CBF3" i="26"/>
  <c r="CBE3" i="26"/>
  <c r="CBD3" i="26"/>
  <c r="CBC3" i="26"/>
  <c r="CBB3" i="26"/>
  <c r="CBA3" i="26"/>
  <c r="CAZ3" i="26"/>
  <c r="CAY3" i="26"/>
  <c r="CAX3" i="26"/>
  <c r="CAW3" i="26"/>
  <c r="CAV3" i="26"/>
  <c r="CAU3" i="26"/>
  <c r="CAT3" i="26"/>
  <c r="CAS3" i="26"/>
  <c r="CAR3" i="26"/>
  <c r="CAQ3" i="26"/>
  <c r="CAP3" i="26"/>
  <c r="CAO3" i="26"/>
  <c r="CAN3" i="26"/>
  <c r="CAM3" i="26"/>
  <c r="CAL3" i="26"/>
  <c r="CAK3" i="26"/>
  <c r="CAJ3" i="26"/>
  <c r="CAI3" i="26"/>
  <c r="CAH3" i="26"/>
  <c r="CAG3" i="26"/>
  <c r="CAF3" i="26"/>
  <c r="CAE3" i="26"/>
  <c r="CAD3" i="26"/>
  <c r="CAC3" i="26"/>
  <c r="CAB3" i="26"/>
  <c r="CAA3" i="26"/>
  <c r="BZZ3" i="26"/>
  <c r="BZY3" i="26"/>
  <c r="BZX3" i="26"/>
  <c r="BZW3" i="26"/>
  <c r="BZV3" i="26"/>
  <c r="BZU3" i="26"/>
  <c r="BZT3" i="26"/>
  <c r="BZS3" i="26"/>
  <c r="BZR3" i="26"/>
  <c r="BZQ3" i="26"/>
  <c r="BZP3" i="26"/>
  <c r="BZO3" i="26"/>
  <c r="BZN3" i="26"/>
  <c r="BZM3" i="26"/>
  <c r="BZL3" i="26"/>
  <c r="BZK3" i="26"/>
  <c r="BZJ3" i="26"/>
  <c r="BZI3" i="26"/>
  <c r="BZH3" i="26"/>
  <c r="BZG3" i="26"/>
  <c r="BZF3" i="26"/>
  <c r="BZE3" i="26"/>
  <c r="BZD3" i="26"/>
  <c r="BZC3" i="26"/>
  <c r="BZB3" i="26"/>
  <c r="BZA3" i="26"/>
  <c r="BYZ3" i="26"/>
  <c r="BYY3" i="26"/>
  <c r="BYX3" i="26"/>
  <c r="BYW3" i="26"/>
  <c r="BYV3" i="26"/>
  <c r="BYU3" i="26"/>
  <c r="BYT3" i="26"/>
  <c r="BYS3" i="26"/>
  <c r="BYR3" i="26"/>
  <c r="BYQ3" i="26"/>
  <c r="BYP3" i="26"/>
  <c r="BYO3" i="26"/>
  <c r="BYN3" i="26"/>
  <c r="BYM3" i="26"/>
  <c r="BYL3" i="26"/>
  <c r="BYK3" i="26"/>
  <c r="BYJ3" i="26"/>
  <c r="BYI3" i="26"/>
  <c r="BYH3" i="26"/>
  <c r="BYF3" i="26"/>
  <c r="BYE3" i="26"/>
  <c r="BYD3" i="26"/>
  <c r="BYC3" i="26"/>
  <c r="BYB3" i="26"/>
  <c r="BYA3" i="26"/>
  <c r="BXZ3" i="26"/>
  <c r="BXY3" i="26"/>
  <c r="BXX3" i="26"/>
  <c r="BXW3" i="26"/>
  <c r="BXV3" i="26"/>
  <c r="BXU3" i="26"/>
  <c r="BXT3" i="26"/>
  <c r="BXS3" i="26"/>
  <c r="BXR3" i="26"/>
  <c r="BXQ3" i="26"/>
  <c r="BXP3" i="26"/>
  <c r="BXO3" i="26"/>
  <c r="BXN3" i="26"/>
  <c r="BXM3" i="26"/>
  <c r="BXL3" i="26"/>
  <c r="BXK3" i="26"/>
  <c r="BXJ3" i="26"/>
  <c r="BXI3" i="26"/>
  <c r="BXH3" i="26"/>
  <c r="BXG3" i="26"/>
  <c r="BXF3" i="26"/>
  <c r="BXE3" i="26"/>
  <c r="BXD3" i="26"/>
  <c r="BXC3" i="26"/>
  <c r="BXB3" i="26"/>
  <c r="BXA3" i="26"/>
  <c r="BWZ3" i="26"/>
  <c r="BWY3" i="26"/>
  <c r="BWX3" i="26"/>
  <c r="BWW3" i="26"/>
  <c r="BWV3" i="26"/>
  <c r="BWU3" i="26"/>
  <c r="BWT3" i="26"/>
  <c r="BWS3" i="26"/>
  <c r="BWR3" i="26"/>
  <c r="BWQ3" i="26"/>
  <c r="BWP3" i="26"/>
  <c r="BWO3" i="26"/>
  <c r="BWN3" i="26"/>
  <c r="BWM3" i="26"/>
  <c r="BWL3" i="26"/>
  <c r="BWK3" i="26"/>
  <c r="BWJ3" i="26"/>
  <c r="BWI3" i="26"/>
  <c r="BWH3" i="26"/>
  <c r="BWG3" i="26"/>
  <c r="BWF3" i="26"/>
  <c r="BWE3" i="26"/>
  <c r="BWD3" i="26"/>
  <c r="BWC3" i="26"/>
  <c r="BWB3" i="26"/>
  <c r="BWA3" i="26"/>
  <c r="BVZ3" i="26"/>
  <c r="BVY3" i="26"/>
  <c r="BVX3" i="26"/>
  <c r="BVW3" i="26"/>
  <c r="BVV3" i="26"/>
  <c r="BVU3" i="26"/>
  <c r="BVT3" i="26"/>
  <c r="BVS3" i="26"/>
  <c r="BVR3" i="26"/>
  <c r="BVQ3" i="26"/>
  <c r="BVP3" i="26"/>
  <c r="BVO3" i="26"/>
  <c r="BVN3" i="26"/>
  <c r="BVM3" i="26"/>
  <c r="BVL3" i="26"/>
  <c r="BVK3" i="26"/>
  <c r="BVJ3" i="26"/>
  <c r="BVI3" i="26"/>
  <c r="BVH3" i="26"/>
  <c r="BVG3" i="26"/>
  <c r="BVF3" i="26"/>
  <c r="BVE3" i="26"/>
  <c r="BVD3" i="26"/>
  <c r="BVC3" i="26"/>
  <c r="BVB3" i="26"/>
  <c r="BVA3" i="26"/>
  <c r="BUZ3" i="26"/>
  <c r="BUY3" i="26"/>
  <c r="BUX3" i="26"/>
  <c r="BUW3" i="26"/>
  <c r="BUV3" i="26"/>
  <c r="BUU3" i="26"/>
  <c r="BUT3" i="26"/>
  <c r="BUS3" i="26"/>
  <c r="BUR3" i="26"/>
  <c r="BUQ3" i="26"/>
  <c r="BUP3" i="26"/>
  <c r="BUO3" i="26"/>
  <c r="BUN3" i="26"/>
  <c r="BUM3" i="26"/>
  <c r="BUL3" i="26"/>
  <c r="BUK3" i="26"/>
  <c r="BUJ3" i="26"/>
  <c r="BUI3" i="26"/>
  <c r="BUH3" i="26"/>
  <c r="BUG3" i="26"/>
  <c r="BUF3" i="26"/>
  <c r="BUE3" i="26"/>
  <c r="BUD3" i="26"/>
  <c r="BUC3" i="26"/>
  <c r="BUB3" i="26"/>
  <c r="BUA3" i="26"/>
  <c r="BTZ3" i="26"/>
  <c r="BTY3" i="26"/>
  <c r="BTX3" i="26"/>
  <c r="BTW3" i="26"/>
  <c r="BTV3" i="26"/>
  <c r="BTU3" i="26"/>
  <c r="BTT3" i="26"/>
  <c r="BTS3" i="26"/>
  <c r="BTR3" i="26"/>
  <c r="BTQ3" i="26"/>
  <c r="BTP3" i="26"/>
  <c r="BTO3" i="26"/>
  <c r="BTN3" i="26"/>
  <c r="BTM3" i="26"/>
  <c r="BTL3" i="26"/>
  <c r="BTK3" i="26"/>
  <c r="BTJ3" i="26"/>
  <c r="BTI3" i="26"/>
  <c r="BTH3" i="26"/>
  <c r="BTG3" i="26"/>
  <c r="BTF3" i="26"/>
  <c r="BTE3" i="26"/>
  <c r="BTD3" i="26"/>
  <c r="BTC3" i="26"/>
  <c r="BTB3" i="26"/>
  <c r="BTA3" i="26"/>
  <c r="BSZ3" i="26"/>
  <c r="BSY3" i="26"/>
  <c r="BSX3" i="26"/>
  <c r="BSW3" i="26"/>
  <c r="BSV3" i="26"/>
  <c r="BSU3" i="26"/>
  <c r="BST3" i="26"/>
  <c r="BSS3" i="26"/>
  <c r="BSR3" i="26"/>
  <c r="BSQ3" i="26"/>
  <c r="BSP3" i="26"/>
  <c r="BSO3" i="26"/>
  <c r="BSN3" i="26"/>
  <c r="BSM3" i="26"/>
  <c r="BSL3" i="26"/>
  <c r="BSK3" i="26"/>
  <c r="BSJ3" i="26"/>
  <c r="BSI3" i="26"/>
  <c r="BSH3" i="26"/>
  <c r="BSG3" i="26"/>
  <c r="BSF3" i="26"/>
  <c r="BSE3" i="26"/>
  <c r="BSD3" i="26"/>
  <c r="BSC3" i="26"/>
  <c r="BSB3" i="26"/>
  <c r="BSA3" i="26"/>
  <c r="BRZ3" i="26"/>
  <c r="BRY3" i="26"/>
  <c r="BRX3" i="26"/>
  <c r="BRW3" i="26"/>
  <c r="BRV3" i="26"/>
  <c r="BRU3" i="26"/>
  <c r="BRT3" i="26"/>
  <c r="BRS3" i="26"/>
  <c r="BRR3" i="26"/>
  <c r="BRQ3" i="26"/>
  <c r="BRP3" i="26"/>
  <c r="BRO3" i="26"/>
  <c r="BRN3" i="26"/>
  <c r="BRM3" i="26"/>
  <c r="BRL3" i="26"/>
  <c r="BRK3" i="26"/>
  <c r="BRJ3" i="26"/>
  <c r="BRI3" i="26"/>
  <c r="BRH3" i="26"/>
  <c r="BRG3" i="26"/>
  <c r="BRF3" i="26"/>
  <c r="BRE3" i="26"/>
  <c r="BRD3" i="26"/>
  <c r="BRC3" i="26"/>
  <c r="BRB3" i="26"/>
  <c r="BRA3" i="26"/>
  <c r="BQZ3" i="26"/>
  <c r="BQY3" i="26"/>
  <c r="BQX3" i="26"/>
  <c r="BQW3" i="26"/>
  <c r="BQV3" i="26"/>
  <c r="BQU3" i="26"/>
  <c r="BQT3" i="26"/>
  <c r="BQS3" i="26"/>
  <c r="BQR3" i="26"/>
  <c r="BQQ3" i="26"/>
  <c r="BQP3" i="26"/>
  <c r="BQO3" i="26"/>
  <c r="BQN3" i="26"/>
  <c r="BQM3" i="26"/>
  <c r="BQL3" i="26"/>
  <c r="BQK3" i="26"/>
  <c r="BQJ3" i="26"/>
  <c r="BQI3" i="26"/>
  <c r="BQH3" i="26"/>
  <c r="BQG3" i="26"/>
  <c r="BQF3" i="26"/>
  <c r="BQE3" i="26"/>
  <c r="BQD3" i="26"/>
  <c r="BQC3" i="26"/>
  <c r="BQB3" i="26"/>
  <c r="BQA3" i="26"/>
  <c r="BPZ3" i="26"/>
  <c r="BPY3" i="26"/>
  <c r="BPX3" i="26"/>
  <c r="BPW3" i="26"/>
  <c r="BPV3" i="26"/>
  <c r="BPU3" i="26"/>
  <c r="BPT3" i="26"/>
  <c r="BPS3" i="26"/>
  <c r="BPR3" i="26"/>
  <c r="BPQ3" i="26"/>
  <c r="BPP3" i="26"/>
  <c r="BPO3" i="26"/>
  <c r="BPN3" i="26"/>
  <c r="BPM3" i="26"/>
  <c r="BPL3" i="26"/>
  <c r="BPK3" i="26"/>
  <c r="BPJ3" i="26"/>
  <c r="BPI3" i="26"/>
  <c r="BPH3" i="26"/>
  <c r="BPG3" i="26"/>
  <c r="BPF3" i="26"/>
  <c r="BPE3" i="26"/>
  <c r="BPD3" i="26"/>
  <c r="BPC3" i="26"/>
  <c r="BPB3" i="26"/>
  <c r="BPA3" i="26"/>
  <c r="BOZ3" i="26"/>
  <c r="BOY3" i="26"/>
  <c r="BOX3" i="26"/>
  <c r="BOW3" i="26"/>
  <c r="BOV3" i="26"/>
  <c r="BOU3" i="26"/>
  <c r="BOT3" i="26"/>
  <c r="BOS3" i="26"/>
  <c r="BOR3" i="26"/>
  <c r="BOQ3" i="26"/>
  <c r="BOP3" i="26"/>
  <c r="BOO3" i="26"/>
  <c r="BON3" i="26"/>
  <c r="BOM3" i="26"/>
  <c r="BOL3" i="26"/>
  <c r="BOK3" i="26"/>
  <c r="BOJ3" i="26"/>
  <c r="BOI3" i="26"/>
  <c r="BOH3" i="26"/>
  <c r="BOG3" i="26"/>
  <c r="BOF3" i="26"/>
  <c r="BOE3" i="26"/>
  <c r="BOD3" i="26"/>
  <c r="BOC3" i="26"/>
  <c r="BOB3" i="26"/>
  <c r="BOA3" i="26"/>
  <c r="BNZ3" i="26"/>
  <c r="BNY3" i="26"/>
  <c r="BNX3" i="26"/>
  <c r="BNW3" i="26"/>
  <c r="BNV3" i="26"/>
  <c r="BNU3" i="26"/>
  <c r="BNT3" i="26"/>
  <c r="BNS3" i="26"/>
  <c r="BNR3" i="26"/>
  <c r="BNQ3" i="26"/>
  <c r="BNP3" i="26"/>
  <c r="BNO3" i="26"/>
  <c r="BNN3" i="26"/>
  <c r="BNM3" i="26"/>
  <c r="BNL3" i="26"/>
  <c r="BNK3" i="26"/>
  <c r="BNJ3" i="26"/>
  <c r="BNI3" i="26"/>
  <c r="BNH3" i="26"/>
  <c r="BNG3" i="26"/>
  <c r="BNF3" i="26"/>
  <c r="BNE3" i="26"/>
  <c r="BND3" i="26"/>
  <c r="BNC3" i="26"/>
  <c r="BNB3" i="26"/>
  <c r="BNA3" i="26"/>
  <c r="BMZ3" i="26"/>
  <c r="BMY3" i="26"/>
  <c r="BMX3" i="26"/>
  <c r="BMW3" i="26"/>
  <c r="BMV3" i="26"/>
  <c r="BMU3" i="26"/>
  <c r="BMT3" i="26"/>
  <c r="BMS3" i="26"/>
  <c r="BMR3" i="26"/>
  <c r="BMQ3" i="26"/>
  <c r="BMP3" i="26"/>
  <c r="BMO3" i="26"/>
  <c r="BMN3" i="26"/>
  <c r="BMM3" i="26"/>
  <c r="BML3" i="26"/>
  <c r="BMK3" i="26"/>
  <c r="BMJ3" i="26"/>
  <c r="BMI3" i="26"/>
  <c r="BMH3" i="26"/>
  <c r="BMG3" i="26"/>
  <c r="BMF3" i="26"/>
  <c r="BME3" i="26"/>
  <c r="BMD3" i="26"/>
  <c r="BMC3" i="26"/>
  <c r="BMB3" i="26"/>
  <c r="BMA3" i="26"/>
  <c r="BLZ3" i="26"/>
  <c r="BLY3" i="26"/>
  <c r="BLX3" i="26"/>
  <c r="BLW3" i="26"/>
  <c r="BLV3" i="26"/>
  <c r="BLU3" i="26"/>
  <c r="BLT3" i="26"/>
  <c r="BLS3" i="26"/>
  <c r="BLR3" i="26"/>
  <c r="BLQ3" i="26"/>
  <c r="BLO3" i="26"/>
  <c r="BLN3" i="26"/>
  <c r="BLM3" i="26"/>
  <c r="BLL3" i="26"/>
  <c r="BLK3" i="26"/>
  <c r="BLJ3" i="26"/>
  <c r="BLI3" i="26"/>
  <c r="BLH3" i="26"/>
  <c r="BLG3" i="26"/>
  <c r="AQV3" i="26"/>
  <c r="AQT3" i="26"/>
  <c r="AQS3" i="26"/>
  <c r="AQR3" i="26"/>
  <c r="AQQ3" i="26"/>
  <c r="AQP3" i="26"/>
  <c r="AQO3" i="26"/>
  <c r="AQN3" i="26"/>
  <c r="AQM3" i="26"/>
  <c r="AQL3" i="26"/>
  <c r="AQK3" i="26"/>
  <c r="AQJ3" i="26"/>
  <c r="AQI3" i="26"/>
  <c r="AQH3" i="26"/>
  <c r="AQG3" i="26"/>
  <c r="AQF3" i="26"/>
  <c r="AQE3" i="26"/>
  <c r="AQD3" i="26"/>
  <c r="AQC3" i="26"/>
  <c r="AQB3" i="26"/>
  <c r="AQA3" i="26"/>
  <c r="APZ3" i="26"/>
  <c r="APY3" i="26"/>
  <c r="APX3" i="26"/>
  <c r="APW3" i="26"/>
  <c r="APV3" i="26"/>
  <c r="APU3" i="26"/>
  <c r="APT3" i="26"/>
  <c r="APS3" i="26"/>
  <c r="APR3" i="26"/>
  <c r="APQ3" i="26"/>
  <c r="APP3" i="26"/>
  <c r="APO3" i="26"/>
  <c r="APN3" i="26"/>
  <c r="APM3" i="26"/>
  <c r="APL3" i="26"/>
  <c r="APK3" i="26"/>
  <c r="APJ3" i="26"/>
  <c r="API3" i="26"/>
  <c r="APH3" i="26"/>
  <c r="APG3" i="26"/>
  <c r="APF3" i="26"/>
  <c r="APE3" i="26"/>
  <c r="APD3" i="26"/>
  <c r="APC3" i="26"/>
  <c r="APB3" i="26"/>
  <c r="APA3" i="26"/>
  <c r="AOZ3" i="26"/>
  <c r="AOY3" i="26"/>
  <c r="AOX3" i="26"/>
  <c r="AOW3" i="26"/>
  <c r="AOU3" i="26"/>
  <c r="AOT3" i="26"/>
  <c r="AOS3" i="26"/>
  <c r="AOR3" i="26"/>
  <c r="AOQ3" i="26"/>
  <c r="AOP3" i="26"/>
  <c r="AOO3" i="26"/>
  <c r="AON3" i="26"/>
  <c r="AOM3" i="26"/>
  <c r="AOL3" i="26"/>
  <c r="AOK3" i="26"/>
  <c r="AOJ3" i="26"/>
  <c r="AOI3" i="26"/>
  <c r="AOH3" i="26"/>
  <c r="AOG3" i="26"/>
  <c r="AOE3" i="26"/>
  <c r="AOD3" i="26"/>
  <c r="AOC3" i="26"/>
  <c r="AOB3" i="26"/>
  <c r="AOA3" i="26"/>
  <c r="ANZ3" i="26"/>
  <c r="ANY3" i="26"/>
  <c r="ANX3" i="26"/>
  <c r="ANW3" i="26"/>
  <c r="ANV3" i="26"/>
  <c r="ANU3" i="26"/>
  <c r="ANT3" i="26"/>
  <c r="ANS3" i="26"/>
  <c r="ANR3" i="26"/>
  <c r="ANQ3" i="26"/>
  <c r="ANP3" i="26"/>
  <c r="ANO3" i="26"/>
  <c r="ANN3" i="26"/>
  <c r="ANM3" i="26"/>
  <c r="ANL3" i="26"/>
  <c r="ANK3" i="26"/>
  <c r="ANJ3" i="26"/>
  <c r="ANI3" i="26"/>
  <c r="ANH3" i="26"/>
  <c r="ANG3" i="26"/>
  <c r="ANF3" i="26"/>
  <c r="ANE3" i="26"/>
  <c r="AND3" i="26"/>
  <c r="ANC3" i="26"/>
  <c r="ANB3" i="26"/>
  <c r="ANA3" i="26"/>
  <c r="AMZ3" i="26"/>
  <c r="AMY3" i="26"/>
  <c r="AMX3" i="26"/>
  <c r="AMW3" i="26"/>
  <c r="AMV3" i="26"/>
  <c r="AMU3" i="26"/>
  <c r="AMT3" i="26"/>
  <c r="AMS3" i="26"/>
  <c r="AMR3" i="26"/>
  <c r="AMQ3" i="26"/>
  <c r="AMP3" i="26"/>
  <c r="AMO3" i="26"/>
  <c r="AMN3" i="26"/>
  <c r="AMM3" i="26"/>
  <c r="AML3" i="26"/>
  <c r="AMK3" i="26"/>
  <c r="AMJ3" i="26"/>
  <c r="AMI3" i="26"/>
  <c r="AMH3" i="26"/>
  <c r="AMG3" i="26"/>
  <c r="AMF3" i="26"/>
  <c r="AME3" i="26"/>
  <c r="AMD3" i="26"/>
  <c r="AMC3" i="26"/>
  <c r="AMB3" i="26"/>
  <c r="AMA3" i="26"/>
  <c r="ALZ3" i="26"/>
  <c r="ALY3" i="26"/>
  <c r="ALX3" i="26"/>
  <c r="ALW3" i="26"/>
  <c r="ALV3" i="26"/>
  <c r="ALU3" i="26"/>
  <c r="ALT3" i="26"/>
  <c r="ALS3" i="26"/>
  <c r="ALR3" i="26"/>
  <c r="ALQ3" i="26"/>
  <c r="ALP3" i="26"/>
  <c r="ALO3" i="26"/>
  <c r="ALN3" i="26"/>
  <c r="ALM3" i="26"/>
  <c r="ALL3" i="26"/>
  <c r="ALK3" i="26"/>
  <c r="ALJ3" i="26"/>
  <c r="ALI3" i="26"/>
  <c r="ALH3" i="26"/>
  <c r="ALG3" i="26"/>
  <c r="ALF3" i="26"/>
  <c r="ALE3" i="26"/>
  <c r="ALD3" i="26"/>
  <c r="ALC3" i="26"/>
  <c r="ALB3" i="26"/>
  <c r="ALA3" i="26"/>
  <c r="AKZ3" i="26"/>
  <c r="AKY3" i="26"/>
  <c r="AKX3" i="26"/>
  <c r="AKW3" i="26"/>
  <c r="AKV3" i="26"/>
  <c r="AKU3" i="26"/>
  <c r="AKT3" i="26"/>
  <c r="AKS3" i="26"/>
  <c r="AKR3" i="26"/>
  <c r="AKQ3" i="26"/>
  <c r="AKP3" i="26"/>
  <c r="AKO3" i="26"/>
  <c r="AKN3" i="26"/>
  <c r="AKM3" i="26"/>
  <c r="AKL3" i="26"/>
  <c r="AKK3" i="26"/>
  <c r="AKJ3" i="26"/>
  <c r="AKI3" i="26"/>
  <c r="AKH3" i="26"/>
  <c r="AKG3" i="26"/>
  <c r="AKF3" i="26"/>
  <c r="AKE3" i="26"/>
  <c r="AKD3" i="26"/>
  <c r="AKC3" i="26"/>
  <c r="AKB3" i="26"/>
  <c r="AKA3" i="26"/>
  <c r="AJZ3" i="26"/>
  <c r="AJY3" i="26"/>
  <c r="AJX3" i="26"/>
  <c r="AJW3" i="26"/>
  <c r="AJV3" i="26"/>
  <c r="AJU3" i="26"/>
  <c r="AJT3" i="26"/>
  <c r="AJS3" i="26"/>
  <c r="AJR3" i="26"/>
  <c r="AJG3" i="26"/>
  <c r="AJF3" i="26"/>
  <c r="AJE3" i="26"/>
  <c r="AJD3" i="26"/>
  <c r="AJC3" i="26"/>
  <c r="AJB3" i="26"/>
  <c r="AIZ3" i="26"/>
  <c r="AIY3" i="26"/>
  <c r="AIX3" i="26"/>
  <c r="AIW3" i="26"/>
  <c r="AIV3" i="26"/>
  <c r="AIO3" i="26"/>
  <c r="AIN3" i="26"/>
  <c r="AIM3" i="26"/>
  <c r="AIL3" i="26"/>
  <c r="AIK3" i="26"/>
  <c r="AIJ3" i="26"/>
  <c r="AII3" i="26"/>
  <c r="AIH3" i="26"/>
  <c r="AIG3" i="26"/>
  <c r="AIF3" i="26"/>
  <c r="AIE3" i="26"/>
  <c r="AID3" i="26"/>
  <c r="AIC3" i="26"/>
  <c r="AIB3" i="26"/>
  <c r="AIA3" i="26"/>
  <c r="AHZ3" i="26"/>
  <c r="AHY3" i="26"/>
  <c r="AHX3" i="26"/>
  <c r="AHW3" i="26"/>
  <c r="AHV3" i="26"/>
  <c r="AHU3" i="26"/>
  <c r="AHT3" i="26"/>
  <c r="AHS3" i="26"/>
  <c r="AHR3" i="26"/>
  <c r="AHQ3" i="26"/>
  <c r="AHP3" i="26"/>
  <c r="AHO3" i="26"/>
  <c r="AHN3" i="26"/>
  <c r="AHM3" i="26"/>
  <c r="AHL3" i="26"/>
  <c r="AHK3" i="26"/>
  <c r="AHJ3" i="26"/>
  <c r="AHI3" i="26"/>
  <c r="AHH3" i="26"/>
  <c r="AHG3" i="26"/>
  <c r="AHF3" i="26"/>
  <c r="AHE3" i="26"/>
  <c r="AHD3" i="26"/>
  <c r="AHC3" i="26"/>
  <c r="AHB3" i="26"/>
  <c r="AHA3" i="26"/>
  <c r="AGZ3" i="26"/>
  <c r="AGY3" i="26"/>
  <c r="AGX3" i="26"/>
  <c r="AGW3" i="26"/>
  <c r="AGV3" i="26"/>
  <c r="AGU3" i="26"/>
  <c r="AGT3" i="26"/>
  <c r="AGS3" i="26"/>
  <c r="AGR3" i="26"/>
  <c r="AGQ3" i="26"/>
  <c r="AGP3" i="26"/>
  <c r="AGO3" i="26"/>
  <c r="AGN3" i="26"/>
  <c r="AGM3" i="26"/>
  <c r="AGL3" i="26"/>
  <c r="AGK3" i="26"/>
  <c r="AGJ3" i="26"/>
  <c r="AGI3" i="26"/>
  <c r="AGH3" i="26"/>
  <c r="AGG3" i="26"/>
  <c r="AGF3" i="26"/>
  <c r="AGE3" i="26"/>
  <c r="AGD3" i="26"/>
  <c r="AGC3" i="26"/>
  <c r="AGB3" i="26"/>
  <c r="AGA3" i="26"/>
  <c r="AFZ3" i="26"/>
  <c r="AFY3" i="26"/>
  <c r="AFX3" i="26"/>
  <c r="AFW3" i="26"/>
  <c r="AFV3" i="26"/>
  <c r="AFU3" i="26"/>
  <c r="AFT3" i="26"/>
  <c r="AFS3" i="26"/>
  <c r="AFR3" i="26"/>
  <c r="AFQ3" i="26"/>
  <c r="AFP3" i="26"/>
  <c r="AFO3" i="26"/>
  <c r="AFN3" i="26"/>
  <c r="AFM3" i="26"/>
  <c r="AFL3" i="26"/>
  <c r="AFK3" i="26"/>
  <c r="AFJ3" i="26"/>
  <c r="AFI3" i="26"/>
  <c r="AFH3" i="26"/>
  <c r="AFG3" i="26"/>
  <c r="AFF3" i="26"/>
  <c r="AFE3" i="26"/>
  <c r="AFD3" i="26"/>
  <c r="AFC3" i="26"/>
  <c r="AFB3" i="26"/>
  <c r="AFA3" i="26"/>
  <c r="AEZ3" i="26"/>
  <c r="AEY3" i="26"/>
  <c r="AEX3" i="26"/>
  <c r="AEW3" i="26"/>
  <c r="AEV3" i="26"/>
  <c r="AEU3" i="26"/>
  <c r="AET3" i="26"/>
  <c r="AES3" i="26"/>
  <c r="AER3" i="26"/>
  <c r="AEQ3" i="26"/>
  <c r="AEP3" i="26"/>
  <c r="AEO3" i="26"/>
  <c r="AEN3" i="26"/>
  <c r="AEM3" i="26"/>
  <c r="AEL3" i="26"/>
  <c r="AEK3" i="26"/>
  <c r="AEJ3" i="26"/>
  <c r="AEI3" i="26"/>
  <c r="AEH3" i="26"/>
  <c r="AEG3" i="26"/>
  <c r="AEF3" i="26"/>
  <c r="AEE3" i="26"/>
  <c r="AED3" i="26"/>
  <c r="AEC3" i="26"/>
  <c r="AEB3" i="26"/>
  <c r="AEA3" i="26"/>
  <c r="ADZ3" i="26"/>
  <c r="ADY3" i="26"/>
  <c r="ADX3" i="26"/>
  <c r="ADW3" i="26"/>
  <c r="ADV3" i="26"/>
  <c r="ADU3" i="26"/>
  <c r="ADT3" i="26"/>
  <c r="ADS3" i="26"/>
  <c r="ADR3" i="26"/>
  <c r="ADQ3" i="26"/>
  <c r="ADP3" i="26"/>
  <c r="ADO3" i="26"/>
  <c r="ADN3" i="26"/>
  <c r="ADM3" i="26"/>
  <c r="ADL3" i="26"/>
  <c r="ADK3" i="26"/>
  <c r="ADJ3" i="26"/>
  <c r="ADI3" i="26"/>
  <c r="ADH3" i="26"/>
  <c r="ADG3" i="26"/>
  <c r="ADE3" i="26"/>
  <c r="ADD3" i="26"/>
  <c r="ADC3" i="26"/>
  <c r="ADA3" i="26"/>
  <c r="ACZ3" i="26"/>
  <c r="ACY3" i="26"/>
  <c r="ACX3" i="26"/>
  <c r="ACW3" i="26"/>
  <c r="ACV3" i="26"/>
  <c r="ACU3" i="26"/>
  <c r="ACT3" i="26"/>
  <c r="ACS3" i="26"/>
  <c r="ACR3" i="26"/>
  <c r="ACQ3" i="26"/>
  <c r="ACP3" i="26"/>
  <c r="ACO3" i="26"/>
  <c r="ACN3" i="26"/>
  <c r="ACM3" i="26"/>
  <c r="ACL3" i="26"/>
  <c r="ACK3" i="26"/>
  <c r="ACJ3" i="26"/>
  <c r="ACI3" i="26"/>
  <c r="ACH3" i="26"/>
  <c r="ACG3" i="26"/>
  <c r="ACF3" i="26"/>
  <c r="ACE3" i="26"/>
  <c r="ACD3" i="26"/>
  <c r="ACC3" i="26"/>
  <c r="ACB3" i="26"/>
  <c r="ACA3" i="26"/>
  <c r="ABZ3" i="26"/>
  <c r="ABY3" i="26"/>
  <c r="ABX3" i="26"/>
  <c r="ABW3" i="26"/>
  <c r="ABV3" i="26"/>
  <c r="ABU3" i="26"/>
  <c r="ABT3" i="26"/>
  <c r="ABS3" i="26"/>
  <c r="ABR3" i="26"/>
  <c r="ABQ3" i="26"/>
  <c r="ABP3" i="26"/>
  <c r="ABO3" i="26"/>
  <c r="ABN3" i="26"/>
  <c r="ABM3" i="26"/>
  <c r="ABL3" i="26"/>
  <c r="ABK3" i="26"/>
  <c r="ABJ3" i="26"/>
  <c r="ABI3" i="26"/>
  <c r="ABH3" i="26"/>
  <c r="ABG3" i="26"/>
  <c r="ABF3" i="26"/>
  <c r="ABE3" i="26"/>
  <c r="ABD3" i="26"/>
  <c r="ABC3" i="26"/>
  <c r="ABB3" i="26"/>
  <c r="ABA3" i="26"/>
  <c r="AAZ3" i="26"/>
  <c r="AAY3" i="26"/>
  <c r="AAX3" i="26"/>
  <c r="AAW3" i="26"/>
  <c r="AAV3" i="26"/>
  <c r="AAU3" i="26"/>
  <c r="AAT3" i="26"/>
  <c r="AAR3" i="26"/>
  <c r="AAP3" i="26"/>
  <c r="AAO3" i="26"/>
  <c r="AAN3" i="26"/>
  <c r="AAM3" i="26"/>
  <c r="AAL3" i="26"/>
  <c r="AAK3" i="26"/>
  <c r="AAJ3" i="26"/>
  <c r="AAI3" i="26"/>
  <c r="AAH3" i="26"/>
  <c r="AAG3" i="26"/>
  <c r="AAF3" i="26"/>
  <c r="AAE3" i="26"/>
  <c r="AAD3" i="26"/>
  <c r="AAC3" i="26"/>
  <c r="AAB3" i="26"/>
  <c r="AAA3" i="26"/>
  <c r="ZZ3" i="26"/>
  <c r="ZY3" i="26"/>
  <c r="ZX3" i="26"/>
  <c r="ZW3" i="26"/>
  <c r="ZV3" i="26"/>
  <c r="ZU3" i="26"/>
  <c r="ZT3" i="26"/>
  <c r="ZS3" i="26"/>
  <c r="ZR3" i="26"/>
  <c r="ZQ3" i="26"/>
  <c r="ZP3" i="26"/>
  <c r="ZO3" i="26"/>
  <c r="ZN3" i="26"/>
  <c r="ZM3" i="26"/>
  <c r="ZL3" i="26"/>
  <c r="ZK3" i="26"/>
  <c r="ZJ3" i="26"/>
  <c r="ZI3" i="26"/>
  <c r="ZH3" i="26"/>
  <c r="ZG3" i="26"/>
  <c r="ZF3" i="26"/>
  <c r="ZE3" i="26"/>
  <c r="ZD3" i="26"/>
  <c r="ZC3" i="26"/>
  <c r="ZB3" i="26"/>
  <c r="ZA3" i="26"/>
  <c r="YZ3" i="26"/>
  <c r="YY3" i="26"/>
  <c r="YX3" i="26"/>
  <c r="YW3" i="26"/>
  <c r="YV3" i="26"/>
  <c r="YU3" i="26"/>
  <c r="YT3" i="26"/>
  <c r="YS3" i="26"/>
  <c r="YR3" i="26"/>
  <c r="YQ3" i="26"/>
  <c r="YP3" i="26"/>
  <c r="YO3" i="26"/>
  <c r="YN3" i="26"/>
  <c r="YM3" i="26"/>
  <c r="YL3" i="26"/>
  <c r="YK3" i="26"/>
  <c r="YJ3" i="26"/>
  <c r="YI3" i="26"/>
  <c r="YH3" i="26"/>
  <c r="YG3" i="26"/>
  <c r="YF3" i="26"/>
  <c r="YE3" i="26"/>
  <c r="YD3" i="26"/>
  <c r="YC3" i="26"/>
  <c r="YB3" i="26"/>
  <c r="YA3" i="26"/>
  <c r="XZ3" i="26"/>
  <c r="XY3" i="26"/>
  <c r="XX3" i="26"/>
  <c r="XW3" i="26"/>
  <c r="XV3" i="26"/>
  <c r="XU3" i="26"/>
  <c r="XT3" i="26"/>
  <c r="XS3" i="26"/>
  <c r="XR3" i="26"/>
  <c r="XQ3" i="26"/>
  <c r="XP3" i="26"/>
  <c r="XO3" i="26"/>
  <c r="XN3" i="26"/>
  <c r="XM3" i="26"/>
  <c r="XL3" i="26"/>
  <c r="XK3" i="26"/>
  <c r="XJ3" i="26"/>
  <c r="XI3" i="26"/>
  <c r="XH3" i="26"/>
  <c r="XG3" i="26"/>
  <c r="XF3" i="26"/>
  <c r="XE3" i="26"/>
  <c r="XD3" i="26"/>
  <c r="XC3" i="26"/>
  <c r="XB3" i="26"/>
  <c r="XA3" i="26"/>
  <c r="WZ3" i="26"/>
  <c r="WY3" i="26"/>
  <c r="WX3" i="26"/>
  <c r="WW3" i="26"/>
  <c r="WV3" i="26"/>
  <c r="WU3" i="26"/>
  <c r="WT3" i="26"/>
  <c r="WS3" i="26"/>
  <c r="WR3" i="26"/>
  <c r="WQ3" i="26"/>
  <c r="WP3" i="26"/>
  <c r="WO3" i="26"/>
  <c r="WN3" i="26"/>
  <c r="WM3" i="26"/>
  <c r="WL3" i="26"/>
  <c r="WK3" i="26"/>
  <c r="WJ3" i="26"/>
  <c r="WI3" i="26"/>
  <c r="WH3" i="26"/>
  <c r="WG3" i="26"/>
  <c r="WF3" i="26"/>
  <c r="WE3" i="26"/>
  <c r="WD3" i="26"/>
  <c r="WC3" i="26"/>
  <c r="WB3" i="26"/>
  <c r="WA3" i="26"/>
  <c r="VZ3" i="26"/>
  <c r="VY3" i="26"/>
  <c r="VX3" i="26"/>
  <c r="VW3" i="26"/>
  <c r="VV3" i="26"/>
  <c r="VU3" i="26"/>
  <c r="VT3" i="26"/>
  <c r="VS3" i="26"/>
  <c r="VR3" i="26"/>
  <c r="VQ3" i="26"/>
  <c r="VP3" i="26"/>
  <c r="VO3" i="26"/>
  <c r="VN3" i="26"/>
  <c r="VM3" i="26"/>
  <c r="VL3" i="26"/>
  <c r="VK3" i="26"/>
  <c r="VJ3" i="26"/>
  <c r="VI3" i="26"/>
  <c r="VH3" i="26"/>
  <c r="VG3" i="26"/>
  <c r="VF3" i="26"/>
  <c r="VE3" i="26"/>
  <c r="VD3" i="26"/>
  <c r="VC3" i="26"/>
  <c r="VB3" i="26"/>
  <c r="VA3" i="26"/>
  <c r="UZ3" i="26"/>
  <c r="UY3" i="26"/>
  <c r="UX3" i="26"/>
  <c r="UW3" i="26"/>
  <c r="UV3" i="26"/>
  <c r="UU3" i="26"/>
  <c r="UT3" i="26"/>
  <c r="US3" i="26"/>
  <c r="UR3" i="26"/>
  <c r="UQ3" i="26"/>
  <c r="UP3" i="26"/>
  <c r="UO3" i="26"/>
  <c r="UN3" i="26"/>
  <c r="UM3" i="26"/>
  <c r="UL3" i="26"/>
  <c r="UK3" i="26"/>
  <c r="UJ3" i="26"/>
  <c r="UI3" i="26"/>
  <c r="UH3" i="26"/>
  <c r="UG3" i="26"/>
  <c r="UF3" i="26"/>
  <c r="UE3" i="26"/>
  <c r="UD3" i="26"/>
  <c r="UC3" i="26"/>
  <c r="UB3" i="26"/>
  <c r="UA3" i="26"/>
  <c r="TZ3" i="26"/>
  <c r="TY3" i="26"/>
  <c r="TX3" i="26"/>
  <c r="TW3" i="26"/>
  <c r="TV3" i="26"/>
  <c r="TU3" i="26"/>
  <c r="TT3" i="26"/>
  <c r="TS3" i="26"/>
  <c r="TR3" i="26"/>
  <c r="TQ3" i="26"/>
  <c r="TP3" i="26"/>
  <c r="TO3" i="26"/>
  <c r="TN3" i="26"/>
  <c r="TM3" i="26"/>
  <c r="TL3" i="26"/>
  <c r="TK3" i="26"/>
  <c r="TJ3" i="26"/>
  <c r="TI3" i="26"/>
  <c r="TH3" i="26"/>
  <c r="TG3" i="26"/>
  <c r="TF3" i="26"/>
  <c r="TE3" i="26"/>
  <c r="TD3" i="26"/>
  <c r="TC3" i="26"/>
  <c r="TB3" i="26"/>
  <c r="TA3" i="26"/>
  <c r="SZ3" i="26"/>
  <c r="SY3" i="26"/>
  <c r="SX3" i="26"/>
  <c r="SW3" i="26"/>
  <c r="SV3" i="26"/>
  <c r="SU3" i="26"/>
  <c r="SS3" i="26"/>
  <c r="SR3" i="26"/>
  <c r="SQ3" i="26"/>
  <c r="SO3" i="26"/>
  <c r="SN3" i="26"/>
  <c r="SM3" i="26"/>
  <c r="SE3" i="26"/>
  <c r="SD3" i="26"/>
  <c r="RZ3" i="26"/>
  <c r="RY3" i="26"/>
  <c r="RW3" i="26"/>
  <c r="RV3" i="26"/>
  <c r="RU3" i="26"/>
  <c r="RT3" i="26"/>
  <c r="RS3" i="26"/>
  <c r="RR3" i="26"/>
  <c r="RQ3" i="26"/>
  <c r="RP3" i="26"/>
  <c r="RO3" i="26"/>
  <c r="RN3" i="26"/>
  <c r="RM3" i="26"/>
  <c r="RL3" i="26"/>
  <c r="RK3" i="26"/>
  <c r="RJ3" i="26"/>
  <c r="RI3" i="26"/>
  <c r="RH3" i="26"/>
  <c r="RG3" i="26"/>
  <c r="RF3" i="26"/>
  <c r="RE3" i="26"/>
  <c r="RD3" i="26"/>
  <c r="RC3" i="26"/>
  <c r="RB3" i="26"/>
  <c r="RA3" i="26"/>
  <c r="QZ3" i="26"/>
  <c r="QY3" i="26"/>
  <c r="QX3" i="26"/>
  <c r="QW3" i="26"/>
  <c r="QV3" i="26"/>
  <c r="QU3" i="26"/>
  <c r="QT3" i="26"/>
  <c r="QS3" i="26"/>
  <c r="QR3" i="26"/>
  <c r="QQ3" i="26"/>
  <c r="QP3" i="26"/>
  <c r="QO3" i="26"/>
  <c r="QN3" i="26"/>
  <c r="QM3" i="26"/>
  <c r="QL3" i="26"/>
  <c r="QK3" i="26"/>
  <c r="QJ3" i="26"/>
  <c r="QI3" i="26"/>
  <c r="QH3" i="26"/>
  <c r="QG3" i="26"/>
  <c r="QF3" i="26"/>
  <c r="QE3" i="26"/>
  <c r="QD3" i="26"/>
  <c r="QC3" i="26"/>
  <c r="QB3" i="26"/>
  <c r="QA3" i="26"/>
  <c r="PZ3" i="26"/>
  <c r="PY3" i="26"/>
  <c r="PX3" i="26"/>
  <c r="PW3" i="26"/>
  <c r="PV3" i="26"/>
  <c r="PU3" i="26"/>
  <c r="PT3" i="26"/>
  <c r="PS3" i="26"/>
  <c r="PR3" i="26"/>
  <c r="PQ3" i="26"/>
  <c r="PP3" i="26"/>
  <c r="PO3" i="26"/>
  <c r="PN3" i="26"/>
  <c r="PM3" i="26"/>
  <c r="PL3" i="26"/>
  <c r="PK3" i="26"/>
  <c r="PJ3" i="26"/>
  <c r="PI3" i="26"/>
  <c r="PH3" i="26"/>
  <c r="PG3" i="26"/>
  <c r="PF3" i="26"/>
  <c r="PE3" i="26"/>
  <c r="PD3" i="26"/>
  <c r="PC3" i="26"/>
  <c r="PB3" i="26"/>
  <c r="PA3" i="26"/>
  <c r="OZ3" i="26"/>
  <c r="OY3" i="26"/>
  <c r="OX3" i="26"/>
  <c r="OW3" i="26"/>
  <c r="OV3" i="26"/>
  <c r="OU3" i="26"/>
  <c r="OT3" i="26"/>
  <c r="OS3" i="26"/>
  <c r="OR3" i="26"/>
  <c r="OQ3" i="26"/>
  <c r="OP3" i="26"/>
  <c r="OO3" i="26"/>
  <c r="ON3" i="26"/>
  <c r="OM3" i="26"/>
  <c r="OL3" i="26"/>
  <c r="OK3" i="26"/>
  <c r="OJ3" i="26"/>
  <c r="OI3" i="26"/>
  <c r="OH3" i="26"/>
  <c r="OG3" i="26"/>
  <c r="OF3" i="26"/>
  <c r="OE3" i="26"/>
  <c r="OD3" i="26"/>
  <c r="OC3" i="26"/>
  <c r="OB3" i="26"/>
  <c r="OA3" i="26"/>
  <c r="NZ3" i="26"/>
  <c r="NY3" i="26"/>
  <c r="NX3" i="26"/>
  <c r="NW3" i="26"/>
  <c r="NV3" i="26"/>
  <c r="NU3" i="26"/>
  <c r="NT3" i="26"/>
  <c r="NS3" i="26"/>
  <c r="NR3" i="26"/>
  <c r="NQ3" i="26"/>
  <c r="NP3" i="26"/>
  <c r="NO3" i="26"/>
  <c r="NN3" i="26"/>
  <c r="NM3" i="26"/>
  <c r="NL3" i="26"/>
  <c r="NK3" i="26"/>
  <c r="NJ3" i="26"/>
  <c r="NI3" i="26"/>
  <c r="NH3" i="26"/>
  <c r="NG3" i="26"/>
  <c r="NF3" i="26"/>
  <c r="NE3" i="26"/>
  <c r="ND3" i="26"/>
  <c r="NC3" i="26"/>
  <c r="NB3" i="26"/>
  <c r="NA3" i="26"/>
  <c r="MZ3" i="26"/>
  <c r="MY3" i="26"/>
  <c r="MX3" i="26"/>
  <c r="MW3" i="26"/>
  <c r="MV3" i="26"/>
  <c r="MU3" i="26"/>
  <c r="MT3" i="26"/>
  <c r="MS3" i="26"/>
  <c r="MR3" i="26"/>
  <c r="MQ3" i="26"/>
  <c r="MP3" i="26"/>
  <c r="MO3" i="26"/>
  <c r="MN3" i="26"/>
  <c r="MM3" i="26"/>
  <c r="ML3" i="26"/>
  <c r="MK3" i="26"/>
  <c r="MJ3" i="26"/>
  <c r="MI3" i="26"/>
  <c r="MH3" i="26"/>
  <c r="MG3" i="26"/>
  <c r="MF3" i="26"/>
  <c r="ME3" i="26"/>
  <c r="MD3" i="26"/>
  <c r="MC3" i="26"/>
  <c r="MB3" i="26"/>
  <c r="MA3" i="26"/>
  <c r="LZ3" i="26"/>
  <c r="LY3" i="26"/>
  <c r="LX3" i="26"/>
  <c r="LW3" i="26"/>
  <c r="LV3" i="26"/>
  <c r="LU3" i="26"/>
  <c r="LT3" i="26"/>
  <c r="LS3" i="26"/>
  <c r="LR3" i="26"/>
  <c r="LQ3" i="26"/>
  <c r="LP3" i="26"/>
  <c r="LO3" i="26"/>
  <c r="LN3" i="26"/>
  <c r="LM3" i="26"/>
  <c r="LL3" i="26"/>
  <c r="LK3" i="26"/>
  <c r="LJ3" i="26"/>
  <c r="LI3" i="26"/>
  <c r="LH3" i="26"/>
  <c r="LG3" i="26"/>
  <c r="LF3" i="26"/>
  <c r="LE3" i="26"/>
  <c r="LD3" i="26"/>
  <c r="LC3" i="26"/>
  <c r="LB3" i="26"/>
  <c r="LA3" i="26"/>
  <c r="KZ3" i="26"/>
  <c r="KY3" i="26"/>
  <c r="KX3" i="26"/>
  <c r="KW3" i="26"/>
  <c r="KV3" i="26"/>
  <c r="KU3" i="26"/>
  <c r="KT3" i="26"/>
  <c r="KS3" i="26"/>
  <c r="KR3" i="26"/>
  <c r="KQ3" i="26"/>
  <c r="KP3" i="26"/>
  <c r="KO3" i="26"/>
  <c r="KN3" i="26"/>
  <c r="KM3" i="26"/>
  <c r="KL3" i="26"/>
  <c r="KK3" i="26"/>
  <c r="KJ3" i="26"/>
  <c r="KI3" i="26"/>
  <c r="KH3" i="26"/>
  <c r="KG3" i="26"/>
  <c r="KF3" i="26"/>
  <c r="KE3" i="26"/>
  <c r="KD3" i="26"/>
  <c r="KC3" i="26"/>
  <c r="KB3" i="26"/>
  <c r="KA3" i="26"/>
  <c r="JZ3" i="26"/>
  <c r="JY3" i="26"/>
  <c r="JX3" i="26"/>
  <c r="JW3" i="26"/>
  <c r="JV3" i="26"/>
  <c r="JU3" i="26"/>
  <c r="JT3" i="26"/>
  <c r="JS3" i="26"/>
  <c r="JR3" i="26"/>
  <c r="JQ3" i="26"/>
  <c r="JP3" i="26"/>
  <c r="JO3" i="26"/>
  <c r="JN3" i="26"/>
  <c r="JM3" i="26"/>
  <c r="JL3" i="26"/>
  <c r="JK3" i="26"/>
  <c r="JJ3" i="26"/>
  <c r="JI3" i="26"/>
  <c r="JH3" i="26"/>
  <c r="JG3" i="26"/>
  <c r="JF3" i="26"/>
  <c r="JE3" i="26"/>
  <c r="JD3" i="26"/>
  <c r="JC3" i="26"/>
  <c r="JB3" i="26"/>
  <c r="JA3" i="26"/>
  <c r="IZ3" i="26"/>
  <c r="IY3" i="26"/>
  <c r="IX3" i="26"/>
  <c r="IW3" i="26"/>
  <c r="IV3" i="26"/>
  <c r="IU3" i="26"/>
  <c r="IT3" i="26"/>
  <c r="IS3" i="26"/>
  <c r="IR3" i="26"/>
  <c r="IQ3" i="26"/>
  <c r="IP3" i="26"/>
  <c r="IO3" i="26"/>
  <c r="IN3" i="26"/>
  <c r="IM3" i="26"/>
  <c r="IL3" i="26"/>
  <c r="IK3" i="26"/>
  <c r="IJ3" i="26"/>
  <c r="II3" i="26"/>
  <c r="IH3" i="26"/>
  <c r="IG3" i="26"/>
  <c r="IF3" i="26"/>
  <c r="IE3" i="26"/>
  <c r="ID3" i="26"/>
  <c r="IC3" i="26"/>
  <c r="IB3" i="26"/>
  <c r="IA3" i="26"/>
  <c r="HZ3" i="26"/>
  <c r="HY3" i="26"/>
  <c r="HX3" i="26"/>
  <c r="HW3" i="26"/>
  <c r="HV3" i="26"/>
  <c r="HU3" i="26"/>
  <c r="HT3" i="26"/>
  <c r="HS3" i="26"/>
  <c r="HR3" i="26"/>
  <c r="HQ3" i="26"/>
  <c r="HP3" i="26"/>
  <c r="HO3" i="26"/>
  <c r="HN3" i="26"/>
  <c r="HM3" i="26"/>
  <c r="HL3" i="26"/>
  <c r="HK3" i="26"/>
  <c r="HJ3" i="26"/>
  <c r="HI3" i="26"/>
  <c r="HH3" i="26"/>
  <c r="HG3" i="26"/>
  <c r="HF3" i="26"/>
  <c r="HE3" i="26"/>
  <c r="HD3" i="26"/>
  <c r="HC3" i="26"/>
  <c r="HB3" i="26"/>
  <c r="HA3" i="26"/>
  <c r="GZ3" i="26"/>
  <c r="GY3" i="26"/>
  <c r="GX3" i="26"/>
  <c r="GW3" i="26"/>
  <c r="GV3" i="26"/>
  <c r="GU3" i="26"/>
  <c r="GT3" i="26"/>
  <c r="GS3" i="26"/>
  <c r="GR3" i="26"/>
  <c r="GQ3" i="26"/>
  <c r="GP3" i="26"/>
  <c r="GO3" i="26"/>
  <c r="GN3" i="26"/>
  <c r="GM3" i="26"/>
  <c r="GL3" i="26"/>
  <c r="GK3" i="26"/>
  <c r="GJ3" i="26"/>
  <c r="GI3" i="26"/>
  <c r="GH3" i="26"/>
  <c r="GG3" i="26"/>
  <c r="GF3" i="26"/>
  <c r="GE3" i="26"/>
  <c r="GD3" i="26"/>
  <c r="GC3" i="26"/>
  <c r="GB3" i="26"/>
  <c r="GA3" i="26"/>
  <c r="FZ3" i="26"/>
  <c r="FY3" i="26"/>
  <c r="FX3" i="26"/>
  <c r="FW3" i="26"/>
  <c r="FV3" i="26"/>
  <c r="FU3" i="26"/>
  <c r="FT3" i="26"/>
  <c r="FS3" i="26"/>
  <c r="BT3" i="26"/>
  <c r="BS3" i="26"/>
  <c r="BR3" i="26"/>
  <c r="BQ3" i="26"/>
  <c r="BP3" i="26"/>
  <c r="BO3" i="26"/>
  <c r="BN3" i="26"/>
  <c r="BM3" i="26"/>
  <c r="BL3" i="26"/>
  <c r="BK3" i="26"/>
  <c r="BJ3" i="26"/>
  <c r="BI3" i="26"/>
  <c r="BH3" i="26"/>
  <c r="BG3" i="26"/>
  <c r="BF3" i="26"/>
  <c r="BE3" i="26"/>
  <c r="BD3" i="26"/>
  <c r="BC3" i="26"/>
  <c r="BB3" i="26"/>
  <c r="BA3" i="26"/>
  <c r="AZ3" i="26"/>
  <c r="AY3" i="26"/>
  <c r="AX3" i="26"/>
  <c r="AW3" i="26"/>
  <c r="AV3" i="26"/>
  <c r="AU3" i="26"/>
  <c r="AT3" i="26"/>
  <c r="AS3" i="26"/>
  <c r="AR3" i="26"/>
  <c r="AQ3" i="26"/>
  <c r="AP3" i="26"/>
  <c r="AO3" i="26"/>
  <c r="AN3" i="26"/>
  <c r="AM3" i="26"/>
  <c r="AL3" i="26"/>
  <c r="AK3" i="26"/>
  <c r="AJ3" i="26"/>
  <c r="AI3" i="26"/>
  <c r="AH3" i="26"/>
  <c r="AG3" i="26"/>
  <c r="AF3" i="26"/>
  <c r="AE3" i="26"/>
  <c r="AD3" i="26"/>
  <c r="AC3" i="26"/>
  <c r="AB3" i="26"/>
  <c r="AA3" i="26"/>
  <c r="Z3" i="26"/>
  <c r="Y3" i="26"/>
  <c r="X3" i="26"/>
  <c r="W3" i="26"/>
  <c r="V3" i="26"/>
  <c r="U3" i="26"/>
  <c r="T3" i="26"/>
  <c r="S3" i="26"/>
  <c r="R3" i="26"/>
  <c r="Q3" i="26"/>
  <c r="P3" i="26"/>
  <c r="O3" i="26"/>
  <c r="N3" i="26"/>
  <c r="M3" i="26"/>
  <c r="L3" i="26"/>
  <c r="K3" i="26"/>
  <c r="J3" i="26"/>
  <c r="I3" i="26"/>
  <c r="H3" i="26"/>
  <c r="G3" i="26"/>
  <c r="F3" i="26"/>
  <c r="AQU3" i="26"/>
  <c r="AQW3" i="26"/>
  <c r="BJJ3" i="26"/>
  <c r="BJI3" i="26"/>
  <c r="BJH3" i="26"/>
  <c r="BJG3" i="26"/>
  <c r="BJF3" i="26"/>
  <c r="BJE3" i="26"/>
  <c r="BJD3" i="26"/>
  <c r="BJC3" i="26"/>
  <c r="BJB3" i="26"/>
  <c r="BJA3" i="26"/>
  <c r="BIZ3" i="26"/>
  <c r="BIY3" i="26"/>
  <c r="BIX3" i="26"/>
  <c r="BIW3" i="26"/>
  <c r="BIV3" i="26"/>
  <c r="BIU3" i="26"/>
  <c r="BIT3" i="26"/>
  <c r="BIS3" i="26"/>
  <c r="BIR3" i="26"/>
  <c r="BIQ3" i="26"/>
  <c r="BIP3" i="26"/>
  <c r="BIO3" i="26"/>
  <c r="BIN3" i="26"/>
  <c r="BIM3" i="26"/>
  <c r="BIL3" i="26"/>
  <c r="BIK3" i="26"/>
  <c r="BIJ3" i="26"/>
  <c r="BII3" i="26"/>
  <c r="BIH3" i="26"/>
  <c r="BIG3" i="26"/>
  <c r="BIF3" i="26"/>
  <c r="BIE3" i="26"/>
  <c r="BID3" i="26"/>
  <c r="BIC3" i="26"/>
  <c r="BIB3" i="26"/>
  <c r="BIA3" i="26"/>
  <c r="BHZ3" i="26"/>
  <c r="BHY3" i="26"/>
  <c r="BHX3" i="26"/>
  <c r="BHW3" i="26"/>
  <c r="BHV3" i="26"/>
  <c r="BHU3" i="26"/>
  <c r="BHT3" i="26"/>
  <c r="BHS3" i="26"/>
  <c r="BHR3" i="26"/>
  <c r="BHQ3" i="26"/>
  <c r="BHP3" i="26"/>
  <c r="BHO3" i="26"/>
  <c r="BHN3" i="26"/>
  <c r="BHM3" i="26"/>
  <c r="BHL3" i="26"/>
  <c r="BHK3" i="26"/>
  <c r="BHJ3" i="26"/>
  <c r="BHI3" i="26"/>
  <c r="BHH3" i="26"/>
  <c r="BHG3" i="26"/>
  <c r="BHF3" i="26"/>
  <c r="BHE3" i="26"/>
  <c r="BHD3" i="26"/>
  <c r="BHC3" i="26"/>
  <c r="BHB3" i="26"/>
  <c r="BHA3" i="26"/>
  <c r="BGZ3" i="26"/>
  <c r="BGY3" i="26"/>
  <c r="BGX3" i="26"/>
  <c r="BGW3" i="26"/>
  <c r="BGV3" i="26"/>
  <c r="BGU3" i="26"/>
  <c r="BGT3" i="26"/>
  <c r="BGS3" i="26"/>
  <c r="BGR3" i="26"/>
  <c r="BGQ3" i="26"/>
  <c r="BGP3" i="26"/>
  <c r="BGO3" i="26"/>
  <c r="BGN3" i="26"/>
  <c r="BGM3" i="26"/>
  <c r="BGL3" i="26"/>
  <c r="BGK3" i="26"/>
  <c r="BGJ3" i="26"/>
  <c r="BGI3" i="26"/>
  <c r="BGH3" i="26"/>
  <c r="BGG3" i="26"/>
  <c r="BGF3" i="26"/>
  <c r="BGE3" i="26"/>
  <c r="BGD3" i="26"/>
  <c r="BGC3" i="26"/>
  <c r="BGB3" i="26"/>
  <c r="BGA3" i="26"/>
  <c r="BFZ3" i="26"/>
  <c r="BFY3" i="26"/>
  <c r="BFX3" i="26"/>
  <c r="BFW3" i="26"/>
  <c r="BFV3" i="26"/>
  <c r="BFU3" i="26"/>
  <c r="BFT3" i="26"/>
  <c r="BFS3" i="26"/>
  <c r="BFR3" i="26"/>
  <c r="BFQ3" i="26"/>
  <c r="BFP3" i="26"/>
  <c r="BFO3" i="26"/>
  <c r="BFN3" i="26"/>
  <c r="BFM3" i="26"/>
  <c r="BFL3" i="26"/>
  <c r="BFK3" i="26"/>
  <c r="BFJ3" i="26"/>
  <c r="BFI3" i="26"/>
  <c r="BFH3" i="26"/>
  <c r="BFG3" i="26"/>
  <c r="BFF3" i="26"/>
  <c r="BFE3" i="26"/>
  <c r="BFD3" i="26"/>
  <c r="BFC3" i="26"/>
  <c r="BFB3" i="26"/>
  <c r="BFA3" i="26"/>
  <c r="BEZ3" i="26"/>
  <c r="BEY3" i="26"/>
  <c r="BEX3" i="26"/>
  <c r="BEW3" i="26"/>
  <c r="BEV3" i="26"/>
  <c r="BEU3" i="26"/>
  <c r="BET3" i="26"/>
  <c r="BES3" i="26"/>
  <c r="BER3" i="26"/>
  <c r="BEQ3" i="26"/>
  <c r="BEP3" i="26"/>
  <c r="BEO3" i="26"/>
  <c r="BEN3" i="26"/>
  <c r="BEM3" i="26"/>
  <c r="BEL3" i="26"/>
  <c r="BEK3" i="26"/>
  <c r="BEJ3" i="26"/>
  <c r="BEI3" i="26"/>
  <c r="BEH3" i="26"/>
  <c r="BEG3" i="26"/>
  <c r="BEF3" i="26"/>
  <c r="BEE3" i="26"/>
  <c r="BED3" i="26"/>
  <c r="BEC3" i="26"/>
  <c r="BEB3" i="26"/>
  <c r="BEA3" i="26"/>
  <c r="BDZ3" i="26"/>
  <c r="BDY3" i="26"/>
  <c r="BDX3" i="26"/>
  <c r="BDW3" i="26"/>
  <c r="BDV3" i="26"/>
  <c r="BDU3" i="26"/>
  <c r="BDT3" i="26"/>
  <c r="BDS3" i="26"/>
  <c r="BDR3" i="26"/>
  <c r="BDQ3" i="26"/>
  <c r="BDP3" i="26"/>
  <c r="BDO3" i="26"/>
  <c r="BDN3" i="26"/>
  <c r="BDM3" i="26"/>
  <c r="BDL3" i="26"/>
  <c r="BDK3" i="26"/>
  <c r="BDJ3" i="26"/>
  <c r="BDI3" i="26"/>
  <c r="BDH3" i="26"/>
  <c r="BDG3" i="26"/>
  <c r="BDF3" i="26"/>
  <c r="BDE3" i="26"/>
  <c r="BDD3" i="26"/>
  <c r="BDC3" i="26"/>
  <c r="BDB3" i="26"/>
  <c r="BDA3" i="26"/>
  <c r="BCZ3" i="26"/>
  <c r="BCY3" i="26"/>
  <c r="BCX3" i="26"/>
  <c r="BCW3" i="26"/>
  <c r="BCV3" i="26"/>
  <c r="BCU3" i="26"/>
  <c r="BCT3" i="26"/>
  <c r="BCS3" i="26"/>
  <c r="BCR3" i="26"/>
  <c r="BCQ3" i="26"/>
  <c r="BCP3" i="26"/>
  <c r="BCO3" i="26"/>
  <c r="BCN3" i="26"/>
  <c r="BCM3" i="26"/>
  <c r="BCL3" i="26"/>
  <c r="BCK3" i="26"/>
  <c r="BCJ3" i="26"/>
  <c r="BCI3" i="26"/>
  <c r="BCH3" i="26"/>
  <c r="BCG3" i="26"/>
  <c r="BCF3" i="26"/>
  <c r="BCE3" i="26"/>
  <c r="BCD3" i="26"/>
  <c r="BCC3" i="26"/>
  <c r="BCB3" i="26"/>
  <c r="BCA3" i="26"/>
  <c r="BBZ3" i="26"/>
  <c r="BBY3" i="26"/>
  <c r="BBX3" i="26"/>
  <c r="BBW3" i="26"/>
  <c r="BBV3" i="26"/>
  <c r="BBU3" i="26"/>
  <c r="BBT3" i="26"/>
  <c r="BBS3" i="26"/>
  <c r="BBR3" i="26"/>
  <c r="BBQ3" i="26"/>
  <c r="BBP3" i="26"/>
  <c r="BBO3" i="26"/>
  <c r="BBN3" i="26"/>
  <c r="BBM3" i="26"/>
  <c r="BBL3" i="26"/>
  <c r="BBK3" i="26"/>
  <c r="BBJ3" i="26"/>
  <c r="BBI3" i="26"/>
  <c r="BBH3" i="26"/>
  <c r="BBG3" i="26"/>
  <c r="BBF3" i="26"/>
  <c r="BBE3" i="26"/>
  <c r="BBD3" i="26"/>
  <c r="BBC3" i="26"/>
  <c r="BBB3" i="26"/>
  <c r="BBA3" i="26"/>
  <c r="BAZ3" i="26"/>
  <c r="BAY3" i="26"/>
  <c r="BAX3" i="26"/>
  <c r="BAW3" i="26"/>
  <c r="BAV3" i="26"/>
  <c r="BAU3" i="26"/>
  <c r="BAT3" i="26"/>
  <c r="BAS3" i="26"/>
  <c r="BAR3" i="26"/>
  <c r="BAQ3" i="26"/>
  <c r="BAP3" i="26"/>
  <c r="BAO3" i="26"/>
  <c r="BAN3" i="26"/>
  <c r="BAM3" i="26"/>
  <c r="BAL3" i="26"/>
  <c r="BAK3" i="26"/>
  <c r="BAJ3" i="26"/>
  <c r="BAI3" i="26"/>
  <c r="BAH3" i="26"/>
  <c r="BAG3" i="26"/>
  <c r="BAF3" i="26"/>
  <c r="BAE3" i="26"/>
  <c r="BAD3" i="26"/>
  <c r="BAC3" i="26"/>
  <c r="BAB3" i="26"/>
  <c r="BAA3" i="26"/>
  <c r="AZZ3" i="26"/>
  <c r="AZY3" i="26"/>
  <c r="AZX3" i="26"/>
  <c r="AZW3" i="26"/>
  <c r="AZV3" i="26"/>
  <c r="AZU3" i="26"/>
  <c r="AZT3" i="26"/>
  <c r="AZS3" i="26"/>
  <c r="AZR3" i="26"/>
  <c r="AZQ3" i="26"/>
  <c r="AZP3" i="26"/>
  <c r="AZO3" i="26"/>
  <c r="AZN3" i="26"/>
  <c r="AZM3" i="26"/>
  <c r="AZL3" i="26"/>
  <c r="AZK3" i="26"/>
  <c r="AZJ3" i="26"/>
  <c r="AZI3" i="26"/>
  <c r="AZH3" i="26"/>
  <c r="AZG3" i="26"/>
  <c r="AZF3" i="26"/>
  <c r="AZE3" i="26"/>
  <c r="AZD3" i="26"/>
  <c r="AZC3" i="26"/>
  <c r="AZB3" i="26"/>
  <c r="AZA3" i="26"/>
  <c r="AYZ3" i="26"/>
  <c r="AYY3" i="26"/>
  <c r="AYX3" i="26"/>
  <c r="AYW3" i="26"/>
  <c r="AYV3" i="26"/>
  <c r="AYU3" i="26"/>
  <c r="AYT3" i="26"/>
  <c r="AYS3" i="26"/>
  <c r="AYR3" i="26"/>
  <c r="AYQ3" i="26"/>
  <c r="AYP3" i="26"/>
  <c r="AYO3" i="26"/>
  <c r="AYN3" i="26"/>
  <c r="AYM3" i="26"/>
  <c r="AYL3" i="26"/>
  <c r="AYK3" i="26"/>
  <c r="AYJ3" i="26"/>
  <c r="AYI3" i="26"/>
  <c r="AYH3" i="26"/>
  <c r="AYG3" i="26"/>
  <c r="AYF3" i="26"/>
  <c r="AYE3" i="26"/>
  <c r="AYD3" i="26"/>
  <c r="AYC3" i="26"/>
  <c r="AYB3" i="26"/>
  <c r="AYA3" i="26"/>
  <c r="AXZ3" i="26"/>
  <c r="AXY3" i="26"/>
  <c r="AXX3" i="26"/>
  <c r="AXW3" i="26"/>
  <c r="AXV3" i="26"/>
  <c r="AXU3" i="26"/>
  <c r="AXT3" i="26"/>
  <c r="AXS3" i="26"/>
  <c r="AXR3" i="26"/>
  <c r="AXQ3" i="26"/>
  <c r="AXP3" i="26"/>
  <c r="AXO3" i="26"/>
  <c r="AXN3" i="26"/>
  <c r="AXM3" i="26"/>
  <c r="AXL3" i="26"/>
  <c r="AXK3" i="26"/>
  <c r="AXJ3" i="26"/>
  <c r="AXI3" i="26"/>
  <c r="AXH3" i="26"/>
  <c r="AXG3" i="26"/>
  <c r="AXF3" i="26"/>
  <c r="AXE3" i="26"/>
  <c r="AXD3" i="26"/>
  <c r="AXC3" i="26"/>
  <c r="AXB3" i="26"/>
  <c r="AXA3" i="26"/>
  <c r="AWZ3" i="26"/>
  <c r="AWY3" i="26"/>
  <c r="AWX3" i="26"/>
  <c r="AWW3" i="26"/>
  <c r="AWV3" i="26"/>
  <c r="AWU3" i="26"/>
  <c r="AWT3" i="26"/>
  <c r="AWS3" i="26"/>
  <c r="AWR3" i="26"/>
  <c r="AWQ3" i="26"/>
  <c r="AWP3" i="26"/>
  <c r="AWO3" i="26"/>
  <c r="AWN3" i="26"/>
  <c r="AWM3" i="26"/>
  <c r="AWL3" i="26"/>
  <c r="AWK3" i="26"/>
  <c r="AWJ3" i="26"/>
  <c r="AWI3" i="26"/>
  <c r="AWH3" i="26"/>
  <c r="AWG3" i="26"/>
  <c r="AWF3" i="26"/>
  <c r="AWE3" i="26"/>
  <c r="AWD3" i="26"/>
  <c r="AWC3" i="26"/>
  <c r="AWB3" i="26"/>
  <c r="AWA3" i="26"/>
  <c r="AVZ3" i="26"/>
  <c r="AVY3" i="26"/>
  <c r="AVX3" i="26"/>
  <c r="AVW3" i="26"/>
  <c r="AVV3" i="26"/>
  <c r="AVU3" i="26"/>
  <c r="AVT3" i="26"/>
  <c r="AVS3" i="26"/>
  <c r="AVR3" i="26"/>
  <c r="AVN3" i="26"/>
  <c r="AVM3" i="26"/>
  <c r="AVL3" i="26"/>
  <c r="AVK3" i="26"/>
  <c r="AVJ3" i="26"/>
  <c r="AVI3" i="26"/>
  <c r="AVH3" i="26"/>
  <c r="AVG3" i="26"/>
  <c r="AVF3" i="26"/>
  <c r="AVE3" i="26"/>
  <c r="AVD3" i="26"/>
  <c r="AVC3" i="26"/>
  <c r="AVB3" i="26"/>
  <c r="AVA3" i="26"/>
  <c r="AUZ3" i="26"/>
  <c r="AUY3" i="26"/>
  <c r="AUX3" i="26"/>
  <c r="AUW3" i="26"/>
  <c r="AUV3" i="26"/>
  <c r="AUU3" i="26"/>
  <c r="AUT3" i="26"/>
  <c r="AUS3" i="26"/>
  <c r="AUR3" i="26"/>
  <c r="AUQ3" i="26"/>
  <c r="AUP3" i="26"/>
  <c r="AUO3" i="26"/>
  <c r="AUN3" i="26"/>
  <c r="AUM3" i="26"/>
  <c r="AUL3" i="26"/>
  <c r="AUK3" i="26"/>
  <c r="AUJ3" i="26"/>
  <c r="AUI3" i="26"/>
  <c r="AUH3" i="26"/>
  <c r="AUG3" i="26"/>
  <c r="AUF3" i="26"/>
  <c r="AUE3" i="26"/>
  <c r="AUD3" i="26"/>
  <c r="AUC3" i="26"/>
  <c r="AUB3" i="26"/>
  <c r="AUA3" i="26"/>
  <c r="ATZ3" i="26"/>
  <c r="ATY3" i="26"/>
  <c r="ATX3" i="26"/>
  <c r="ATW3" i="26"/>
  <c r="ATV3" i="26"/>
  <c r="ATU3" i="26"/>
  <c r="ATT3" i="26"/>
  <c r="ATS3" i="26"/>
  <c r="ATR3" i="26"/>
  <c r="ATQ3" i="26"/>
  <c r="ATP3" i="26"/>
  <c r="ATO3" i="26"/>
  <c r="ATN3" i="26"/>
  <c r="ATM3" i="26"/>
  <c r="ATL3" i="26"/>
  <c r="ATK3" i="26"/>
  <c r="ATJ3" i="26"/>
  <c r="ATI3" i="26"/>
  <c r="ATH3" i="26"/>
  <c r="ATG3" i="26"/>
  <c r="ATF3" i="26"/>
  <c r="ATE3" i="26"/>
  <c r="ATD3" i="26"/>
  <c r="ATC3" i="26"/>
  <c r="ATB3" i="26"/>
  <c r="ATA3" i="26"/>
  <c r="ASZ3" i="26"/>
  <c r="ASY3" i="26"/>
  <c r="ASX3" i="26"/>
  <c r="ASW3" i="26"/>
  <c r="ASV3" i="26"/>
  <c r="ASU3" i="26"/>
  <c r="AST3" i="26"/>
  <c r="ASS3" i="26"/>
  <c r="ASR3" i="26"/>
  <c r="ASQ3" i="26"/>
  <c r="ASP3" i="26"/>
  <c r="ASO3" i="26"/>
  <c r="ASN3" i="26"/>
  <c r="ASM3" i="26"/>
  <c r="ASL3" i="26"/>
  <c r="ASK3" i="26"/>
  <c r="ASJ3" i="26"/>
  <c r="ASI3" i="26"/>
  <c r="ASH3" i="26"/>
  <c r="ASG3" i="26"/>
  <c r="ASF3" i="26"/>
  <c r="ASE3" i="26"/>
  <c r="ASD3" i="26"/>
  <c r="ASC3" i="26"/>
  <c r="ASB3" i="26"/>
  <c r="ASA3" i="26"/>
  <c r="ARZ3" i="26"/>
  <c r="ARY3" i="26"/>
  <c r="ARX3" i="26"/>
  <c r="ARW3" i="26"/>
  <c r="ARV3" i="26"/>
  <c r="ARU3" i="26"/>
  <c r="ART3" i="26"/>
  <c r="ARS3" i="26"/>
  <c r="ARR3" i="26"/>
  <c r="ARQ3" i="26"/>
  <c r="ARP3" i="26"/>
  <c r="ARO3" i="26"/>
  <c r="ARN3" i="26"/>
  <c r="ARM3" i="26"/>
  <c r="ARL3" i="26"/>
  <c r="ARK3" i="26"/>
  <c r="ARJ3" i="26"/>
  <c r="ARI3" i="26"/>
  <c r="ARH3" i="26"/>
  <c r="ARG3" i="26"/>
  <c r="ARF3" i="26"/>
  <c r="ARE3" i="26"/>
  <c r="ARD3" i="26"/>
  <c r="ARC3" i="26"/>
  <c r="ARB3" i="26"/>
  <c r="ARA3" i="26"/>
  <c r="AQZ3" i="26"/>
  <c r="AQY3" i="26"/>
  <c r="AQX3" i="26"/>
  <c r="AOF5" i="26"/>
  <c r="AOF2" i="26"/>
  <c r="CMH2" i="26" l="1"/>
  <c r="CMI2" i="26"/>
  <c r="CMJ2" i="26"/>
  <c r="CMK2" i="26"/>
  <c r="CML2" i="26"/>
  <c r="CMM2" i="26"/>
  <c r="CMG2" i="26"/>
  <c r="CMB2" i="26"/>
  <c r="CMC2" i="26"/>
  <c r="CMD2" i="26"/>
  <c r="CME2" i="26"/>
  <c r="CMF2" i="26"/>
  <c r="CMA5" i="26" a="1"/>
  <c r="CMA5" i="26" s="1"/>
  <c r="CMA2" i="26"/>
  <c r="CLZ2" i="26"/>
  <c r="CLU2" i="26"/>
  <c r="CLV2" i="26"/>
  <c r="CLW2" i="26"/>
  <c r="CLX2" i="26"/>
  <c r="CLY2" i="26"/>
  <c r="CLT2" i="26"/>
  <c r="CLO2" i="26"/>
  <c r="CLP2" i="26"/>
  <c r="CLQ2" i="26"/>
  <c r="CLR2" i="26"/>
  <c r="CLS2" i="26"/>
  <c r="CLN5" i="26" a="1"/>
  <c r="CLN5" i="26" s="1"/>
  <c r="CLN2" i="26"/>
  <c r="CLI2" i="26"/>
  <c r="CLJ2" i="26"/>
  <c r="CLK2" i="26"/>
  <c r="CLL2" i="26"/>
  <c r="CLM2" i="26"/>
  <c r="CLH5" i="26" a="1"/>
  <c r="CLH5" i="26" s="1"/>
  <c r="CLH2" i="26"/>
  <c r="CLD2" i="26"/>
  <c r="CLE2" i="26"/>
  <c r="CLF2" i="26"/>
  <c r="CLG2" i="26"/>
  <c r="CLC2" i="26"/>
  <c r="CLB5" i="26" a="1"/>
  <c r="CLB5" i="26" s="1"/>
  <c r="CLB2" i="26"/>
  <c r="CKW2" i="26"/>
  <c r="CKX2" i="26"/>
  <c r="CKY2" i="26"/>
  <c r="CKZ2" i="26"/>
  <c r="CLA2" i="26"/>
  <c r="CKV2" i="26"/>
  <c r="CKV5" i="26" a="1"/>
  <c r="CKV5" i="26" s="1"/>
  <c r="CKQ2" i="26"/>
  <c r="CKR2" i="26"/>
  <c r="CKS2" i="26"/>
  <c r="CKT2" i="26"/>
  <c r="CKU2" i="26"/>
  <c r="CKP5" i="26" a="1"/>
  <c r="CKP5" i="26" s="1"/>
  <c r="CKP2" i="26"/>
  <c r="CKJ5" i="26" a="1"/>
  <c r="CKJ5" i="26" s="1"/>
  <c r="CKK2" i="26"/>
  <c r="CKL2" i="26"/>
  <c r="CKM2" i="26"/>
  <c r="CKN2" i="26"/>
  <c r="CKO2" i="26"/>
  <c r="CKJ2" i="26"/>
  <c r="CKB2" i="26"/>
  <c r="CKC2" i="26"/>
  <c r="CKD2" i="26"/>
  <c r="CKE2" i="26"/>
  <c r="CKF2" i="26"/>
  <c r="CKG2" i="26"/>
  <c r="CKH2" i="26"/>
  <c r="CKI2" i="26"/>
  <c r="CKA2" i="26"/>
  <c r="CJS2" i="26"/>
  <c r="CJT2" i="26"/>
  <c r="CJU2" i="26"/>
  <c r="CJV2" i="26"/>
  <c r="CJW2" i="26"/>
  <c r="CJX2" i="26"/>
  <c r="CJY2" i="26"/>
  <c r="CJZ2" i="26"/>
  <c r="CJR5" i="26" a="1"/>
  <c r="CJR5" i="26" s="1"/>
  <c r="CJR2" i="26"/>
  <c r="CJJ2" i="26"/>
  <c r="CJK2" i="26"/>
  <c r="CJL2" i="26"/>
  <c r="CJM2" i="26"/>
  <c r="CJN2" i="26"/>
  <c r="CJO2" i="26"/>
  <c r="CJP2" i="26"/>
  <c r="CJQ2" i="26"/>
  <c r="CJI2" i="26"/>
  <c r="CJB2" i="26"/>
  <c r="CJC2" i="26"/>
  <c r="CJD2" i="26"/>
  <c r="CJE2" i="26"/>
  <c r="CJF2" i="26"/>
  <c r="CJG2" i="26"/>
  <c r="CJH2" i="26"/>
  <c r="CJA5" i="26" a="1"/>
  <c r="CJA5" i="26" s="1"/>
  <c r="CJA2" i="26"/>
  <c r="CIZ2" i="26"/>
  <c r="CIS2" i="26"/>
  <c r="CIT2" i="26"/>
  <c r="CIU2" i="26"/>
  <c r="CIV2" i="26"/>
  <c r="CIW2" i="26"/>
  <c r="CIX2" i="26"/>
  <c r="CIY2" i="26"/>
  <c r="CIR2" i="26"/>
  <c r="CIK2" i="26"/>
  <c r="CIL2" i="26"/>
  <c r="CIM2" i="26"/>
  <c r="CIN2" i="26"/>
  <c r="CIO2" i="26"/>
  <c r="CIP2" i="26"/>
  <c r="CIQ2" i="26"/>
  <c r="CIJ5" i="26" a="1"/>
  <c r="CIJ5" i="26" s="1"/>
  <c r="CIJ2" i="26"/>
  <c r="CIC2" i="26"/>
  <c r="CID2" i="26"/>
  <c r="CIE2" i="26"/>
  <c r="CIF2" i="26"/>
  <c r="CIG2" i="26"/>
  <c r="CIH2" i="26"/>
  <c r="CII2" i="26"/>
  <c r="CIB5" i="26" a="1"/>
  <c r="CIB5" i="26" s="1"/>
  <c r="CIB2" i="26"/>
  <c r="CHU2" i="26"/>
  <c r="CHV2" i="26"/>
  <c r="CHW2" i="26"/>
  <c r="CHX2" i="26"/>
  <c r="CHY2" i="26"/>
  <c r="CHZ2" i="26"/>
  <c r="CIA2" i="26"/>
  <c r="CHT5" i="26" a="1"/>
  <c r="CHT5" i="26" s="1"/>
  <c r="CHT2" i="26"/>
  <c r="CHM2" i="26"/>
  <c r="CHN2" i="26"/>
  <c r="CHO2" i="26"/>
  <c r="CHP2" i="26"/>
  <c r="CHQ2" i="26"/>
  <c r="CHR2" i="26"/>
  <c r="CHS2" i="26"/>
  <c r="CHL5" i="26" a="1"/>
  <c r="CHL5" i="26" s="1"/>
  <c r="CHL2" i="26"/>
  <c r="CHD5" i="26" a="1"/>
  <c r="CHD5" i="26" s="1"/>
  <c r="CHE2" i="26"/>
  <c r="CHF2" i="26"/>
  <c r="CHG2" i="26"/>
  <c r="CHH2" i="26"/>
  <c r="CHI2" i="26"/>
  <c r="CHJ2" i="26"/>
  <c r="CHK2" i="26"/>
  <c r="CHD2" i="26"/>
  <c r="CGV2" i="26"/>
  <c r="CGW2" i="26"/>
  <c r="CGX2" i="26"/>
  <c r="CGY2" i="26"/>
  <c r="CGZ2" i="26"/>
  <c r="CHA2" i="26"/>
  <c r="CHB2" i="26"/>
  <c r="CHC2" i="26"/>
  <c r="CGU5" i="26" a="1"/>
  <c r="CGU5" i="26" s="1"/>
  <c r="CGU2" i="26"/>
  <c r="CGT2" i="26"/>
  <c r="CGM2" i="26"/>
  <c r="CGN2" i="26"/>
  <c r="CGO2" i="26"/>
  <c r="CGP2" i="26"/>
  <c r="CGQ2" i="26"/>
  <c r="CGR2" i="26"/>
  <c r="CGS2" i="26"/>
  <c r="CGL2" i="26"/>
  <c r="CGE2" i="26"/>
  <c r="CGF2" i="26"/>
  <c r="CGG2" i="26"/>
  <c r="CGH2" i="26"/>
  <c r="CGI2" i="26"/>
  <c r="CGJ2" i="26"/>
  <c r="CGK2" i="26"/>
  <c r="CGD5" i="26" a="1"/>
  <c r="CGD5" i="26" s="1"/>
  <c r="CGD2" i="26"/>
  <c r="CFW2" i="26"/>
  <c r="CFX2" i="26"/>
  <c r="CFY2" i="26"/>
  <c r="CFZ2" i="26"/>
  <c r="CGA2" i="26"/>
  <c r="CGB2" i="26"/>
  <c r="CGC2" i="26"/>
  <c r="CFV5" i="26" a="1"/>
  <c r="CFV5" i="26" s="1"/>
  <c r="CFV2" i="26"/>
  <c r="CFO2" i="26"/>
  <c r="CFP2" i="26"/>
  <c r="CFQ2" i="26"/>
  <c r="CFR2" i="26"/>
  <c r="CFS2" i="26"/>
  <c r="CFT2" i="26"/>
  <c r="CFU2" i="26"/>
  <c r="CFN5" i="26" a="1"/>
  <c r="CFN5" i="26" s="1"/>
  <c r="CFN2" i="26"/>
  <c r="CFG2" i="26"/>
  <c r="CFH2" i="26"/>
  <c r="CFI2" i="26"/>
  <c r="CFJ2" i="26"/>
  <c r="CFK2" i="26"/>
  <c r="CFL2" i="26"/>
  <c r="CFM2" i="26"/>
  <c r="CFF5" i="26" a="1"/>
  <c r="CFF5" i="26" s="1"/>
  <c r="CFF2" i="26"/>
  <c r="CEX5" i="26" a="1"/>
  <c r="CEX5" i="26" s="1"/>
  <c r="CFE2" i="26"/>
  <c r="CEY2" i="26"/>
  <c r="CEZ2" i="26"/>
  <c r="CFA2" i="26"/>
  <c r="CFB2" i="26"/>
  <c r="CFC2" i="26"/>
  <c r="CFD2" i="26"/>
  <c r="CEX2" i="26"/>
  <c r="CEP5" i="26" a="1"/>
  <c r="CEP5" i="26" s="1"/>
  <c r="CEQ2" i="26"/>
  <c r="CER2" i="26"/>
  <c r="CES2" i="26"/>
  <c r="CET2" i="26"/>
  <c r="CEU2" i="26"/>
  <c r="CEV2" i="26"/>
  <c r="CEW2" i="26"/>
  <c r="CEP2" i="26"/>
  <c r="CEH5" i="26" a="1"/>
  <c r="CEH5" i="26" s="1"/>
  <c r="CEI2" i="26"/>
  <c r="CEJ2" i="26"/>
  <c r="CEK2" i="26"/>
  <c r="CEL2" i="26"/>
  <c r="CEM2" i="26"/>
  <c r="CEN2" i="26"/>
  <c r="CEO2" i="26"/>
  <c r="CEH2" i="26"/>
  <c r="CDZ5" i="26" a="1"/>
  <c r="CDZ5" i="26" s="1"/>
  <c r="CEA2" i="26"/>
  <c r="CEB2" i="26"/>
  <c r="CEC2" i="26"/>
  <c r="CED2" i="26"/>
  <c r="CEE2" i="26"/>
  <c r="CEF2" i="26"/>
  <c r="CEG2" i="26"/>
  <c r="CDZ2" i="26"/>
  <c r="CDU2" i="26" l="1"/>
  <c r="CDV2" i="26"/>
  <c r="CDW2" i="26"/>
  <c r="CDX2" i="26"/>
  <c r="CDY2" i="26"/>
  <c r="CDT2" i="26"/>
  <c r="CDO2" i="26"/>
  <c r="CDP2" i="26"/>
  <c r="CDQ2" i="26"/>
  <c r="CDR2" i="26"/>
  <c r="CDS2" i="26"/>
  <c r="CDN2" i="26"/>
  <c r="CDI2" i="26"/>
  <c r="CDJ2" i="26"/>
  <c r="CDK2" i="26"/>
  <c r="CDL2" i="26"/>
  <c r="CDM2" i="26"/>
  <c r="CDH2" i="26"/>
  <c r="CDB5" i="26" a="1"/>
  <c r="CDB5" i="26" s="1"/>
  <c r="CDG2" i="26"/>
  <c r="CDC2" i="26"/>
  <c r="CDD2" i="26"/>
  <c r="CDE2" i="26"/>
  <c r="CDF2" i="26"/>
  <c r="CDB2" i="26"/>
  <c r="CDA2" i="26"/>
  <c r="CCZ2" i="26"/>
  <c r="CCY2" i="26"/>
  <c r="CCX2" i="26"/>
  <c r="CCW2" i="26"/>
  <c r="CCV2" i="26"/>
  <c r="CCU2" i="26"/>
  <c r="CCT2" i="26"/>
  <c r="CCS2" i="26"/>
  <c r="CCR2" i="26"/>
  <c r="CCQ2" i="26"/>
  <c r="CCP2" i="26"/>
  <c r="CCO2" i="26"/>
  <c r="CCN2" i="26"/>
  <c r="CCI5" i="26" a="1"/>
  <c r="CCI5" i="26" s="1"/>
  <c r="CCM2" i="26"/>
  <c r="CCL2" i="26"/>
  <c r="CCK2" i="26"/>
  <c r="CCJ2" i="26"/>
  <c r="CCI2" i="26"/>
  <c r="CCH2" i="26"/>
  <c r="CCG2" i="26"/>
  <c r="CCF2" i="26"/>
  <c r="CCE2" i="26"/>
  <c r="CCD2" i="26"/>
  <c r="CBZ5" i="26" a="1"/>
  <c r="CBZ5" i="26" s="1"/>
  <c r="CCC2" i="26"/>
  <c r="CCB2" i="26"/>
  <c r="CCA2" i="26"/>
  <c r="CBZ2" i="26"/>
  <c r="CBY2" i="26"/>
  <c r="CBX2" i="26"/>
  <c r="CBW2" i="26"/>
  <c r="CBV2" i="26"/>
  <c r="CBU2" i="26"/>
  <c r="CBT2" i="26"/>
  <c r="CBS2" i="26"/>
  <c r="CBR2" i="26"/>
  <c r="CBQ2" i="26"/>
  <c r="CBP2" i="26"/>
  <c r="CBO2" i="26"/>
  <c r="CBN2" i="26"/>
  <c r="CBM2" i="26"/>
  <c r="CBH5" i="26" a="1"/>
  <c r="CBH5" i="26" s="1"/>
  <c r="CBG2" i="26"/>
  <c r="CBL2" i="26"/>
  <c r="CBK2" i="26"/>
  <c r="CBJ2" i="26"/>
  <c r="CBI2" i="26"/>
  <c r="CBH2" i="26"/>
  <c r="CBF2" i="26"/>
  <c r="CBE2" i="26"/>
  <c r="CBD2" i="26"/>
  <c r="CBC2" i="26"/>
  <c r="CBB2" i="26"/>
  <c r="CBA2" i="26"/>
  <c r="CAZ2" i="26"/>
  <c r="CAY2" i="26"/>
  <c r="CAX2" i="26"/>
  <c r="CAW2" i="26"/>
  <c r="CAV2" i="26"/>
  <c r="CAU2" i="26"/>
  <c r="CAT2" i="26"/>
  <c r="CAS2" i="26"/>
  <c r="CAR2" i="26"/>
  <c r="CAQ2" i="26"/>
  <c r="CAP2" i="26"/>
  <c r="CAO2" i="26"/>
  <c r="CAN2" i="26"/>
  <c r="CAM2" i="26"/>
  <c r="CAL2" i="26"/>
  <c r="CAK2" i="26"/>
  <c r="CAJ2" i="26"/>
  <c r="CAI2" i="26"/>
  <c r="CAH2" i="26"/>
  <c r="CAG5" i="26"/>
  <c r="CAG2" i="26"/>
  <c r="CAF2" i="26"/>
  <c r="CAE2" i="26"/>
  <c r="CAD2" i="26"/>
  <c r="CAC2" i="26"/>
  <c r="CAB2" i="26"/>
  <c r="CAA2" i="26"/>
  <c r="BZZ2" i="26"/>
  <c r="BZY2" i="26"/>
  <c r="BZX2" i="26"/>
  <c r="BZW2" i="26"/>
  <c r="BZV2" i="26"/>
  <c r="BZU2" i="26"/>
  <c r="BZT2" i="26"/>
  <c r="BZS2" i="26"/>
  <c r="BZR2" i="26"/>
  <c r="BZQ2" i="26"/>
  <c r="BZP2" i="26"/>
  <c r="BZO2" i="26"/>
  <c r="BZM2" i="26"/>
  <c r="BZK2" i="26"/>
  <c r="BZJ2" i="26"/>
  <c r="BZI2" i="26"/>
  <c r="BZH2" i="26"/>
  <c r="BZG2" i="26"/>
  <c r="BZF2" i="26"/>
  <c r="BZE2" i="26"/>
  <c r="BZD2" i="26"/>
  <c r="BZC2" i="26"/>
  <c r="BZB2" i="26"/>
  <c r="BZN2" i="26"/>
  <c r="BZN5" i="26"/>
  <c r="BZM5" i="26"/>
  <c r="BZL5" i="26"/>
  <c r="BZL2" i="26"/>
  <c r="BZC5" i="26" a="1"/>
  <c r="BZC5" i="26" s="1"/>
  <c r="BZB5" i="26"/>
  <c r="BZA2" i="26"/>
  <c r="BYY2" i="26"/>
  <c r="BYZ5" i="26"/>
  <c r="BYZ2" i="26"/>
  <c r="BYU5" i="26" a="1"/>
  <c r="BYU5" i="26" s="1"/>
  <c r="BYX2" i="26"/>
  <c r="BYW2" i="26"/>
  <c r="BYV2" i="26"/>
  <c r="BYU2" i="26"/>
  <c r="BYT5" i="26"/>
  <c r="BYT2" i="26"/>
  <c r="BYR2" i="26"/>
  <c r="BYS5" i="26"/>
  <c r="BYS2" i="26"/>
  <c r="BYQ2" i="26"/>
  <c r="BYP2" i="26"/>
  <c r="BYO2" i="26"/>
  <c r="BYN2" i="26"/>
  <c r="BYM2" i="26"/>
  <c r="BYL2" i="26"/>
  <c r="BYJ5" i="26" a="1"/>
  <c r="BYJ5" i="26" s="1"/>
  <c r="BYK2" i="26"/>
  <c r="BYJ2" i="26"/>
  <c r="BYH5" i="26" a="1"/>
  <c r="BYH5" i="26" s="1"/>
  <c r="BYI2" i="26"/>
  <c r="BYH2" i="26"/>
  <c r="BYG5" i="26"/>
  <c r="BYG2" i="26"/>
  <c r="BYF5" i="26"/>
  <c r="BYF2" i="26"/>
  <c r="BYE2" i="26"/>
  <c r="BYE5" i="26"/>
  <c r="BYA2" i="26"/>
  <c r="BYB2" i="26"/>
  <c r="BYC2" i="26"/>
  <c r="BYD2" i="26"/>
  <c r="BXZ2" i="26"/>
  <c r="BXU5" i="26" a="1"/>
  <c r="BXU5" i="26" s="1"/>
  <c r="BXV2" i="26"/>
  <c r="BXW2" i="26"/>
  <c r="BXX2" i="26"/>
  <c r="BXY2" i="26"/>
  <c r="BXU2" i="26"/>
  <c r="BXQ2" i="26"/>
  <c r="BXR2" i="26"/>
  <c r="BXS2" i="26"/>
  <c r="BXT2" i="26"/>
  <c r="BXP5" i="26" a="1"/>
  <c r="BXP5" i="26" s="1"/>
  <c r="BXP2" i="26"/>
  <c r="BXL2" i="26"/>
  <c r="BXM2" i="26"/>
  <c r="BXN2" i="26"/>
  <c r="BXO2" i="26"/>
  <c r="BXK5" i="26" a="1"/>
  <c r="BXK5" i="26" s="1"/>
  <c r="BXK2" i="26"/>
  <c r="BXG2" i="26"/>
  <c r="BXH2" i="26"/>
  <c r="BXI2" i="26"/>
  <c r="BXJ2" i="26"/>
  <c r="BXF5" i="26" a="1"/>
  <c r="BXF5" i="26" s="1"/>
  <c r="BXF2" i="26"/>
  <c r="BXB2" i="26"/>
  <c r="BXC2" i="26"/>
  <c r="BXD2" i="26"/>
  <c r="BXE2" i="26"/>
  <c r="BXA2" i="26"/>
  <c r="BWW2" i="26"/>
  <c r="BWX2" i="26"/>
  <c r="BWY2" i="26"/>
  <c r="BWZ2" i="26"/>
  <c r="BWV5" i="26" a="1"/>
  <c r="BWV5" i="26" s="1"/>
  <c r="BWV2" i="26"/>
  <c r="BWR2" i="26"/>
  <c r="BWS2" i="26"/>
  <c r="BWT2" i="26"/>
  <c r="BWU2" i="26"/>
  <c r="BWQ2" i="26"/>
  <c r="BWQ5" i="26" a="1"/>
  <c r="BWQ5" i="26" s="1"/>
  <c r="BWM2" i="26"/>
  <c r="BWN2" i="26"/>
  <c r="BWO2" i="26"/>
  <c r="BWP2" i="26"/>
  <c r="BWL2" i="26"/>
  <c r="BWH2" i="26"/>
  <c r="BWI2" i="26"/>
  <c r="BWJ2" i="26"/>
  <c r="BWK2" i="26"/>
  <c r="BWG5" i="26" a="1"/>
  <c r="BWG5" i="26" s="1"/>
  <c r="BWG2" i="26"/>
  <c r="BWB5" i="26" a="1"/>
  <c r="BWB5" i="26" s="1"/>
  <c r="BWC2" i="26"/>
  <c r="BWD2" i="26"/>
  <c r="BWE2" i="26"/>
  <c r="BWF2" i="26"/>
  <c r="BWB2" i="26"/>
  <c r="BVW5" i="26" a="1"/>
  <c r="BVW5" i="26" s="1"/>
  <c r="BVX2" i="26"/>
  <c r="BVY2" i="26"/>
  <c r="BVZ2" i="26"/>
  <c r="BWA2" i="26"/>
  <c r="BVW2" i="26"/>
  <c r="BVS2" i="26"/>
  <c r="BVT2" i="26"/>
  <c r="BVU2" i="26"/>
  <c r="BVV2" i="26"/>
  <c r="BVR5" i="26" a="1"/>
  <c r="BVR5" i="26" s="1"/>
  <c r="BVR2" i="26"/>
  <c r="BVM5" i="26" a="1"/>
  <c r="BVM5" i="26" s="1"/>
  <c r="BVN2" i="26"/>
  <c r="BVO2" i="26"/>
  <c r="BVP2" i="26"/>
  <c r="BVQ2" i="26"/>
  <c r="BVM2" i="26"/>
  <c r="BVH5" i="26" a="1"/>
  <c r="BVH5" i="26" s="1"/>
  <c r="BVI2" i="26"/>
  <c r="BVJ2" i="26"/>
  <c r="BVK2" i="26"/>
  <c r="BVL2" i="26"/>
  <c r="BVH2" i="26"/>
  <c r="BVA2" i="26" l="1"/>
  <c r="BVB2" i="26"/>
  <c r="BVC2" i="26"/>
  <c r="BVD2" i="26"/>
  <c r="BVE2" i="26"/>
  <c r="BVF2" i="26"/>
  <c r="BVG2" i="26"/>
  <c r="BUZ2" i="26"/>
  <c r="BUS2" i="26"/>
  <c r="BUT2" i="26"/>
  <c r="BUU2" i="26"/>
  <c r="BUV2" i="26"/>
  <c r="BUW2" i="26"/>
  <c r="BUX2" i="26"/>
  <c r="BUY2" i="26"/>
  <c r="BUR2" i="26"/>
  <c r="BUQ2" i="26"/>
  <c r="BUR5" i="26" a="1"/>
  <c r="BUR5" i="26" s="1"/>
  <c r="BUJ5" i="26" a="1"/>
  <c r="BUJ5" i="26" s="1"/>
  <c r="BUK2" i="26"/>
  <c r="BUL2" i="26"/>
  <c r="BUM2" i="26"/>
  <c r="BUN2" i="26"/>
  <c r="BUO2" i="26"/>
  <c r="BUP2" i="26"/>
  <c r="BUJ2" i="26"/>
  <c r="BUC2" i="26"/>
  <c r="BUD2" i="26"/>
  <c r="BUE2" i="26"/>
  <c r="BUF2" i="26"/>
  <c r="BUG2" i="26"/>
  <c r="BUH2" i="26"/>
  <c r="BUI2" i="26"/>
  <c r="BUB5" i="26" a="1"/>
  <c r="BUB5" i="26" s="1"/>
  <c r="BUB2" i="26"/>
  <c r="BTU2" i="26"/>
  <c r="BTV2" i="26"/>
  <c r="BTW2" i="26"/>
  <c r="BTX2" i="26"/>
  <c r="BTY2" i="26"/>
  <c r="BTZ2" i="26"/>
  <c r="BUA2" i="26"/>
  <c r="BTT5" i="26" a="1"/>
  <c r="BTT5" i="26" s="1"/>
  <c r="BTT2" i="26"/>
  <c r="BTM2" i="26"/>
  <c r="BTN2" i="26"/>
  <c r="BTO2" i="26"/>
  <c r="BTP2" i="26"/>
  <c r="BTQ2" i="26"/>
  <c r="BTR2" i="26"/>
  <c r="BTS2" i="26"/>
  <c r="BTL5" i="26" a="1"/>
  <c r="BTL5" i="26" s="1"/>
  <c r="BTL2" i="26"/>
  <c r="BTK2" i="26"/>
  <c r="BTJ2" i="26"/>
  <c r="BTD5" i="26" a="1"/>
  <c r="BTD5" i="26" s="1"/>
  <c r="BTE2" i="26"/>
  <c r="BTF2" i="26"/>
  <c r="BTG2" i="26"/>
  <c r="BTH2" i="26"/>
  <c r="BTI2" i="26"/>
  <c r="BTD2" i="26"/>
  <c r="BSW2" i="26"/>
  <c r="BSX2" i="26"/>
  <c r="BSY2" i="26"/>
  <c r="BSZ2" i="26"/>
  <c r="BTA2" i="26"/>
  <c r="BTB2" i="26"/>
  <c r="BTC2" i="26"/>
  <c r="BSV5" i="26" a="1"/>
  <c r="BSV5" i="26" s="1"/>
  <c r="BSV2" i="26"/>
  <c r="BSO2" i="26"/>
  <c r="BSP2" i="26"/>
  <c r="BSQ2" i="26"/>
  <c r="BSR2" i="26"/>
  <c r="BSS2" i="26"/>
  <c r="BST2" i="26"/>
  <c r="BSU2" i="26"/>
  <c r="BSN5" i="26" a="1"/>
  <c r="BSN5" i="26" s="1"/>
  <c r="BSN2" i="26"/>
  <c r="BSG2" i="26"/>
  <c r="BSH2" i="26"/>
  <c r="BSI2" i="26"/>
  <c r="BSJ2" i="26"/>
  <c r="BSK2" i="26"/>
  <c r="BSL2" i="26"/>
  <c r="BSM2" i="26"/>
  <c r="BSF2" i="26"/>
  <c r="BSF5" i="26" a="1"/>
  <c r="BSF5" i="26" s="1"/>
  <c r="BRY2" i="26"/>
  <c r="BRZ2" i="26"/>
  <c r="BSA2" i="26"/>
  <c r="BSB2" i="26"/>
  <c r="BSC2" i="26"/>
  <c r="BSD2" i="26"/>
  <c r="BSE2" i="26"/>
  <c r="BRX5" i="26" a="1"/>
  <c r="BRX5" i="26" s="1"/>
  <c r="BRX2" i="26"/>
  <c r="BRP5" i="26" a="1"/>
  <c r="BRP5" i="26" s="1"/>
  <c r="BRV2" i="26"/>
  <c r="BRW2" i="26"/>
  <c r="BRQ2" i="26"/>
  <c r="BRR2" i="26"/>
  <c r="BRS2" i="26"/>
  <c r="BRT2" i="26"/>
  <c r="BRU2" i="26"/>
  <c r="BRP2" i="26"/>
  <c r="BRK2" i="26"/>
  <c r="BRL2" i="26"/>
  <c r="BRM2" i="26"/>
  <c r="BRN2" i="26"/>
  <c r="BRO2" i="26"/>
  <c r="BRJ5" i="26" a="1"/>
  <c r="BRJ5" i="26" s="1"/>
  <c r="BRJ2" i="26"/>
  <c r="BRE2" i="26"/>
  <c r="BRF2" i="26"/>
  <c r="BRG2" i="26"/>
  <c r="BRH2" i="26"/>
  <c r="BRI2" i="26"/>
  <c r="BRD5" i="26" a="1"/>
  <c r="BRD5" i="26" s="1"/>
  <c r="BRD2" i="26"/>
  <c r="BQY2" i="26"/>
  <c r="BQZ2" i="26"/>
  <c r="BRA2" i="26"/>
  <c r="BRB2" i="26"/>
  <c r="BRC2" i="26"/>
  <c r="BQX5" i="26" a="1"/>
  <c r="BQX5" i="26" s="1"/>
  <c r="BQX2" i="26"/>
  <c r="BQS2" i="26"/>
  <c r="BQT2" i="26"/>
  <c r="BQU2" i="26"/>
  <c r="BQV2" i="26"/>
  <c r="BQW2" i="26"/>
  <c r="BQR2" i="26"/>
  <c r="BQM2" i="26"/>
  <c r="BQN2" i="26"/>
  <c r="BQO2" i="26"/>
  <c r="BQP2" i="26"/>
  <c r="BQQ2" i="26"/>
  <c r="BQL5" i="26" a="1"/>
  <c r="BQL5" i="26" s="1"/>
  <c r="BQL2" i="26"/>
  <c r="BQG2" i="26"/>
  <c r="BQH2" i="26"/>
  <c r="BQI2" i="26"/>
  <c r="BQJ2" i="26"/>
  <c r="BQK2" i="26"/>
  <c r="BQF5" i="26" a="1"/>
  <c r="BQF5" i="26" s="1"/>
  <c r="BQF2" i="26"/>
  <c r="BQA2" i="26"/>
  <c r="BQB2" i="26"/>
  <c r="BQC2" i="26"/>
  <c r="BQD2" i="26"/>
  <c r="BQE2" i="26"/>
  <c r="BPZ5" i="26" a="1"/>
  <c r="BPZ5" i="26" s="1"/>
  <c r="BPZ2" i="26"/>
  <c r="BPT5" i="26" a="1"/>
  <c r="BPT5" i="26" s="1"/>
  <c r="BPU2" i="26"/>
  <c r="BPV2" i="26"/>
  <c r="BPW2" i="26"/>
  <c r="BPX2" i="26"/>
  <c r="BPY2" i="26"/>
  <c r="BPT2" i="26"/>
  <c r="BPP2" i="26"/>
  <c r="BPQ2" i="26"/>
  <c r="BPR2" i="26"/>
  <c r="BPS2" i="26"/>
  <c r="BPO5" i="26" a="1"/>
  <c r="BPO5" i="26" s="1"/>
  <c r="BPO2" i="26"/>
  <c r="BPJ5" i="26" a="1"/>
  <c r="BPJ5" i="26" s="1"/>
  <c r="BPK2" i="26"/>
  <c r="BPL2" i="26"/>
  <c r="BPM2" i="26"/>
  <c r="BPN2" i="26"/>
  <c r="BPJ2" i="26"/>
  <c r="BPE5" i="26" a="1"/>
  <c r="BPE5" i="26" s="1"/>
  <c r="BPF2" i="26"/>
  <c r="BPG2" i="26"/>
  <c r="BPH2" i="26"/>
  <c r="BPI2" i="26"/>
  <c r="BPE2" i="26"/>
  <c r="BOZ5" i="26" a="1"/>
  <c r="BOZ5" i="26" s="1"/>
  <c r="BPA2" i="26"/>
  <c r="BPB2" i="26"/>
  <c r="BPC2" i="26"/>
  <c r="BPD2" i="26"/>
  <c r="BOZ2" i="26"/>
  <c r="BOV2" i="26"/>
  <c r="BOW2" i="26"/>
  <c r="BOX2" i="26"/>
  <c r="BOY2" i="26"/>
  <c r="BOU5" i="26" a="1"/>
  <c r="BOU5" i="26" s="1"/>
  <c r="BOU2" i="26"/>
  <c r="BOQ2" i="26"/>
  <c r="BOR2" i="26"/>
  <c r="BOS2" i="26"/>
  <c r="BOT2" i="26"/>
  <c r="BOP5" i="26" a="1"/>
  <c r="BOP5" i="26" s="1"/>
  <c r="BOP2" i="26"/>
  <c r="BOL2" i="26"/>
  <c r="BOM2" i="26"/>
  <c r="BON2" i="26"/>
  <c r="BOO2" i="26"/>
  <c r="BOK5" i="26" a="1"/>
  <c r="BOK5" i="26" s="1"/>
  <c r="BOK2" i="26"/>
  <c r="BNV5" i="26" a="1"/>
  <c r="BNV5" i="26" s="1"/>
  <c r="BNQ5" i="26" a="1"/>
  <c r="BNQ5" i="26" s="1"/>
  <c r="BOG2" i="26"/>
  <c r="BOH2" i="26"/>
  <c r="BOI2" i="26"/>
  <c r="BOJ2" i="26"/>
  <c r="BOF5" i="26" a="1"/>
  <c r="BOF5" i="26" s="1"/>
  <c r="BOF2" i="26"/>
  <c r="BOB2" i="26"/>
  <c r="BOC2" i="26"/>
  <c r="BOD2" i="26"/>
  <c r="BOE2" i="26"/>
  <c r="BOA5" i="26" a="1"/>
  <c r="BOA5" i="26" s="1"/>
  <c r="BOA2" i="26"/>
  <c r="BNW2" i="26"/>
  <c r="BNX2" i="26"/>
  <c r="BNY2" i="26"/>
  <c r="BNZ2" i="26"/>
  <c r="BNV2" i="26"/>
  <c r="BNR2" i="26"/>
  <c r="BNS2" i="26"/>
  <c r="BNT2" i="26"/>
  <c r="BNU2" i="26"/>
  <c r="BNQ2" i="26"/>
  <c r="BNL5" i="26" a="1"/>
  <c r="BNL5" i="26" s="1"/>
  <c r="BNM2" i="26"/>
  <c r="BNN2" i="26"/>
  <c r="BNO2" i="26"/>
  <c r="BNP2" i="26"/>
  <c r="BNL2" i="26"/>
  <c r="BNG2" i="26"/>
  <c r="BNH2" i="26"/>
  <c r="BNI2" i="26"/>
  <c r="BNJ2" i="26"/>
  <c r="BNK2" i="26"/>
  <c r="BNF5" i="26" a="1"/>
  <c r="BNF5" i="26" s="1"/>
  <c r="BNF2" i="26"/>
  <c r="BNA2" i="26"/>
  <c r="BNB2" i="26"/>
  <c r="BNC2" i="26"/>
  <c r="BND2" i="26"/>
  <c r="BNE2" i="26"/>
  <c r="BMZ5" i="26" a="1"/>
  <c r="BMZ5" i="26" s="1"/>
  <c r="BMZ2" i="26"/>
  <c r="BMU2" i="26"/>
  <c r="BMV2" i="26"/>
  <c r="BMW2" i="26"/>
  <c r="BMX2" i="26"/>
  <c r="BMY2" i="26"/>
  <c r="BMT5" i="26" a="1"/>
  <c r="BMT5" i="26" s="1"/>
  <c r="BMT2" i="26"/>
  <c r="BMN5" i="26" a="1"/>
  <c r="BMN5" i="26" s="1"/>
  <c r="BMO2" i="26"/>
  <c r="BMP2" i="26"/>
  <c r="BMQ2" i="26"/>
  <c r="BMR2" i="26"/>
  <c r="BMS2" i="26"/>
  <c r="BMN2" i="26"/>
  <c r="BMH5" i="26" a="1"/>
  <c r="BMH5" i="26" s="1"/>
  <c r="BMI2" i="26"/>
  <c r="BMJ2" i="26"/>
  <c r="BMK2" i="26"/>
  <c r="BML2" i="26"/>
  <c r="BMM2" i="26"/>
  <c r="BMH2" i="26"/>
  <c r="BLZ5" i="26" a="1"/>
  <c r="BLZ5" i="26" s="1"/>
  <c r="BLZ2" i="26" a="1"/>
  <c r="BLZ2" i="26" s="1"/>
  <c r="BLY5" i="26"/>
  <c r="BLY2" i="26"/>
  <c r="BLT5" i="26" a="1"/>
  <c r="BLT5" i="26" s="1"/>
  <c r="BLT2" i="26" a="1"/>
  <c r="BLT2" i="26" s="1"/>
  <c r="BLS5" i="26"/>
  <c r="BLG5" i="26" a="1"/>
  <c r="BLG5" i="26" s="1"/>
  <c r="BLS2" i="26"/>
  <c r="BLG2" i="26" a="1"/>
  <c r="BLG2" i="26" s="1"/>
  <c r="BLF2" i="26"/>
  <c r="BLE2" i="26"/>
  <c r="BLD2" i="26"/>
  <c r="BLC2" i="26"/>
  <c r="BLB2" i="26"/>
  <c r="BLA2" i="26"/>
  <c r="BKZ2" i="26"/>
  <c r="BKY2" i="26"/>
  <c r="BKX2" i="26"/>
  <c r="BKW2" i="26"/>
  <c r="BKV2" i="26"/>
  <c r="BKU2" i="26"/>
  <c r="BKT2" i="26"/>
  <c r="BKS2" i="26"/>
  <c r="BKR2" i="26"/>
  <c r="BKQ2" i="26"/>
  <c r="BKP2" i="26"/>
  <c r="BKO2" i="26"/>
  <c r="BKN2" i="26"/>
  <c r="BKM2" i="26"/>
  <c r="BKL2" i="26"/>
  <c r="BKK2" i="26"/>
  <c r="BKJ2" i="26"/>
  <c r="BKI2" i="26"/>
  <c r="BKH2" i="26"/>
  <c r="BKG2" i="26"/>
  <c r="BKF2" i="26"/>
  <c r="BKE2" i="26"/>
  <c r="BKD2" i="26"/>
  <c r="BKC2" i="26"/>
  <c r="BKB2" i="26"/>
  <c r="BKA2" i="26"/>
  <c r="BJZ2" i="26"/>
  <c r="BLF5" i="26"/>
  <c r="BLE5" i="26"/>
  <c r="BLD5" i="26"/>
  <c r="BLC5" i="26"/>
  <c r="BLB5" i="26"/>
  <c r="BLA5" i="26"/>
  <c r="BKZ5" i="26"/>
  <c r="BKY5" i="26"/>
  <c r="BKX5" i="26"/>
  <c r="BKW5" i="26"/>
  <c r="BKV5" i="26"/>
  <c r="BKU5" i="26"/>
  <c r="BKT5" i="26"/>
  <c r="BKS5" i="26"/>
  <c r="BKR5" i="26"/>
  <c r="BKQ5" i="26"/>
  <c r="BKP5" i="26"/>
  <c r="BKO5" i="26"/>
  <c r="BKN5" i="26"/>
  <c r="BKM5" i="26"/>
  <c r="BKL5" i="26"/>
  <c r="BKK5" i="26"/>
  <c r="BKJ5" i="26"/>
  <c r="BKI5" i="26"/>
  <c r="BKH5" i="26"/>
  <c r="BKG5" i="26"/>
  <c r="BKF5" i="26"/>
  <c r="BKE5" i="26"/>
  <c r="BKD5" i="26"/>
  <c r="BKC5" i="26"/>
  <c r="BKB5" i="26"/>
  <c r="BKA5" i="26"/>
  <c r="BJZ5" i="26"/>
  <c r="BLF3" i="26"/>
  <c r="BLE3" i="26"/>
  <c r="BLD3" i="26"/>
  <c r="BLC3" i="26"/>
  <c r="BLB3" i="26"/>
  <c r="BLA3" i="26"/>
  <c r="BKZ3" i="26"/>
  <c r="BKY3" i="26"/>
  <c r="BKX3" i="26"/>
  <c r="BKW3" i="26"/>
  <c r="BKV3" i="26"/>
  <c r="BKU3" i="26"/>
  <c r="BKT3" i="26"/>
  <c r="BKS3" i="26"/>
  <c r="BKR3" i="26"/>
  <c r="BKQ3" i="26"/>
  <c r="BKP3" i="26"/>
  <c r="BKO3" i="26"/>
  <c r="BKN3" i="26"/>
  <c r="BKM3" i="26"/>
  <c r="BKL3" i="26"/>
  <c r="BKK3" i="26"/>
  <c r="BKJ3" i="26"/>
  <c r="BKI3" i="26"/>
  <c r="BKH3" i="26"/>
  <c r="BKG3" i="26"/>
  <c r="BKF3" i="26"/>
  <c r="BKE3" i="26"/>
  <c r="BKD3" i="26"/>
  <c r="BKC3" i="26"/>
  <c r="BKB3" i="26"/>
  <c r="BKA3" i="26"/>
  <c r="BJZ3" i="26"/>
  <c r="BJL5" i="26" a="1"/>
  <c r="BJL5" i="26" s="1"/>
  <c r="BJY3" i="26"/>
  <c r="BJX3" i="26"/>
  <c r="BJW3" i="26"/>
  <c r="BJV3" i="26"/>
  <c r="BJU3" i="26"/>
  <c r="BJT3" i="26"/>
  <c r="BJS3" i="26"/>
  <c r="BJR3" i="26"/>
  <c r="BJQ3" i="26"/>
  <c r="BJP3" i="26"/>
  <c r="BJO3" i="26"/>
  <c r="BJN3" i="26"/>
  <c r="BJM3" i="26"/>
  <c r="BJL3" i="26"/>
  <c r="BJK3" i="26"/>
  <c r="BJY2" i="26"/>
  <c r="BJX2" i="26"/>
  <c r="BJW2" i="26"/>
  <c r="BJV2" i="26"/>
  <c r="BJU2" i="26"/>
  <c r="BJT2" i="26"/>
  <c r="BJS2" i="26"/>
  <c r="BJR2" i="26"/>
  <c r="BJQ2" i="26"/>
  <c r="BJP2" i="26"/>
  <c r="BJO2" i="26"/>
  <c r="BJN2" i="26"/>
  <c r="BJM2" i="26"/>
  <c r="BJL2" i="26"/>
  <c r="BJK2" i="26"/>
  <c r="BJK5" i="26"/>
  <c r="BJJ2" i="26"/>
  <c r="BJI2" i="26"/>
  <c r="BJH2" i="26"/>
  <c r="BJG2" i="26"/>
  <c r="BJF2" i="26"/>
  <c r="BJE2" i="26"/>
  <c r="BJD2" i="26"/>
  <c r="BJC2" i="26"/>
  <c r="BJB2" i="26"/>
  <c r="BJA2" i="26"/>
  <c r="BIZ2" i="26"/>
  <c r="BIY2" i="26"/>
  <c r="BIX2" i="26"/>
  <c r="BIW2" i="26"/>
  <c r="BIV2" i="26"/>
  <c r="BIU2" i="26"/>
  <c r="BIT2" i="26"/>
  <c r="BIS2" i="26"/>
  <c r="BJJ5" i="26"/>
  <c r="BJI5" i="26"/>
  <c r="BJH5" i="26"/>
  <c r="BJG5" i="26"/>
  <c r="BJF5" i="26"/>
  <c r="BJE5" i="26"/>
  <c r="BJD5" i="26"/>
  <c r="BJC5" i="26"/>
  <c r="BJB5" i="26"/>
  <c r="BJA5" i="26"/>
  <c r="BIZ5" i="26"/>
  <c r="BIY5" i="26"/>
  <c r="BIX5" i="26"/>
  <c r="BIW5" i="26"/>
  <c r="BIV5" i="26"/>
  <c r="BIU5" i="26"/>
  <c r="BIT5" i="26"/>
  <c r="BIS5" i="26"/>
  <c r="BIR5" i="26"/>
  <c r="BIQ5" i="26"/>
  <c r="BIP5" i="26"/>
  <c r="BIO5" i="26"/>
  <c r="BIN5" i="26"/>
  <c r="BIM5" i="26"/>
  <c r="BIL5" i="26"/>
  <c r="BIK5" i="26"/>
  <c r="BIJ5" i="26"/>
  <c r="BII5" i="26"/>
  <c r="BIH5" i="26"/>
  <c r="BIG5" i="26"/>
  <c r="BIF5" i="26"/>
  <c r="BIE5" i="26"/>
  <c r="BID5" i="26"/>
  <c r="BIC5" i="26"/>
  <c r="BIB5" i="26"/>
  <c r="BIA5" i="26"/>
  <c r="BIR2" i="26"/>
  <c r="BIQ2" i="26"/>
  <c r="BIP2" i="26"/>
  <c r="BIO2" i="26"/>
  <c r="BIN2" i="26"/>
  <c r="BIM2" i="26"/>
  <c r="BIL2" i="26"/>
  <c r="BIK2" i="26"/>
  <c r="BIJ2" i="26"/>
  <c r="BII2" i="26"/>
  <c r="BIH2" i="26"/>
  <c r="BIG2" i="26"/>
  <c r="BIF2" i="26"/>
  <c r="BIE2" i="26"/>
  <c r="BID2" i="26"/>
  <c r="BIC2" i="26"/>
  <c r="BIB2" i="26"/>
  <c r="BIA2" i="26"/>
  <c r="BHZ2" i="26"/>
  <c r="BHY2" i="26"/>
  <c r="BHX2" i="26"/>
  <c r="BHW2" i="26"/>
  <c r="BHV2" i="26"/>
  <c r="BHU2" i="26"/>
  <c r="BHT2" i="26"/>
  <c r="BHS2" i="26"/>
  <c r="BHR2" i="26"/>
  <c r="BHQ2" i="26"/>
  <c r="BHP2" i="26"/>
  <c r="BHO2" i="26"/>
  <c r="BHN2" i="26"/>
  <c r="BHM2" i="26"/>
  <c r="BHL2" i="26"/>
  <c r="BHK2" i="26"/>
  <c r="BHJ2" i="26"/>
  <c r="BHI2" i="26"/>
  <c r="BHZ5" i="26"/>
  <c r="BHY5" i="26"/>
  <c r="BHX5" i="26"/>
  <c r="BHW5" i="26"/>
  <c r="BHV5" i="26"/>
  <c r="BHU5" i="26"/>
  <c r="BHT5" i="26"/>
  <c r="BHS5" i="26"/>
  <c r="BHR5" i="26"/>
  <c r="BHQ5" i="26"/>
  <c r="BHP5" i="26"/>
  <c r="BHO5" i="26"/>
  <c r="BHN5" i="26"/>
  <c r="BHM5" i="26"/>
  <c r="BHL5" i="26"/>
  <c r="BHK5" i="26"/>
  <c r="BHJ5" i="26"/>
  <c r="BHI5" i="26"/>
  <c r="BGQ2" i="26"/>
  <c r="BGR2" i="26"/>
  <c r="BGS2" i="26"/>
  <c r="BGT2" i="26"/>
  <c r="BGU2" i="26"/>
  <c r="BGV2" i="26"/>
  <c r="BGW2" i="26"/>
  <c r="BGX2" i="26"/>
  <c r="BGY2" i="26"/>
  <c r="BGZ2" i="26"/>
  <c r="BHA2" i="26"/>
  <c r="BHB2" i="26"/>
  <c r="BHC2" i="26"/>
  <c r="BHD2" i="26"/>
  <c r="BHE2" i="26"/>
  <c r="BHF2" i="26"/>
  <c r="BHG2" i="26"/>
  <c r="BHH2" i="26"/>
  <c r="BHH5" i="26"/>
  <c r="BHG5" i="26"/>
  <c r="BHF5" i="26"/>
  <c r="BHE5" i="26"/>
  <c r="BHD5" i="26"/>
  <c r="BHC5" i="26"/>
  <c r="BHB5" i="26"/>
  <c r="BHA5" i="26"/>
  <c r="BGZ5" i="26"/>
  <c r="BGY5" i="26"/>
  <c r="BGX5" i="26"/>
  <c r="BGW5" i="26"/>
  <c r="BGV5" i="26"/>
  <c r="BGU5" i="26"/>
  <c r="BGT5" i="26"/>
  <c r="BGS5" i="26"/>
  <c r="BGR5" i="26"/>
  <c r="BGQ5" i="26"/>
  <c r="B2" i="26"/>
  <c r="BGP2" i="26"/>
  <c r="BGO2" i="26"/>
  <c r="BGN2" i="26"/>
  <c r="BGM2" i="26"/>
  <c r="BGL2" i="26"/>
  <c r="BGK2" i="26"/>
  <c r="BGJ2" i="26"/>
  <c r="BGI2" i="26"/>
  <c r="BGH2" i="26"/>
  <c r="BGG2" i="26"/>
  <c r="BGF2" i="26"/>
  <c r="BGE2" i="26"/>
  <c r="BGD2" i="26"/>
  <c r="BGC2" i="26"/>
  <c r="BGB2" i="26"/>
  <c r="BGA2" i="26"/>
  <c r="BFZ2" i="26"/>
  <c r="BFY2" i="26"/>
  <c r="BGP5" i="26"/>
  <c r="BGO5" i="26"/>
  <c r="BGN5" i="26"/>
  <c r="BGM5" i="26"/>
  <c r="BGL5" i="26"/>
  <c r="BGK5" i="26"/>
  <c r="BGJ5" i="26"/>
  <c r="BGI5" i="26"/>
  <c r="BGH5" i="26"/>
  <c r="BGG5" i="26"/>
  <c r="BGF5" i="26"/>
  <c r="BGE5" i="26"/>
  <c r="BGD5" i="26"/>
  <c r="BGC5" i="26"/>
  <c r="BGB5" i="26"/>
  <c r="BGA5" i="26"/>
  <c r="BFZ5" i="26"/>
  <c r="BFY5" i="26"/>
  <c r="BFX2" i="26"/>
  <c r="BFW2" i="26"/>
  <c r="BFV2" i="26"/>
  <c r="BFU2" i="26"/>
  <c r="BFT2" i="26"/>
  <c r="BFS2" i="26"/>
  <c r="BFR2" i="26"/>
  <c r="BFQ2" i="26"/>
  <c r="BFP2" i="26"/>
  <c r="BFO2" i="26"/>
  <c r="BFN2" i="26"/>
  <c r="BFM2" i="26"/>
  <c r="BFL2" i="26"/>
  <c r="BFK2" i="26"/>
  <c r="BFJ2" i="26"/>
  <c r="BFI2" i="26"/>
  <c r="BFH2" i="26"/>
  <c r="BFG2" i="26"/>
  <c r="BFX5" i="26"/>
  <c r="BFW5" i="26"/>
  <c r="BFV5" i="26"/>
  <c r="BFU5" i="26"/>
  <c r="BFT5" i="26"/>
  <c r="BFS5" i="26"/>
  <c r="BFR5" i="26"/>
  <c r="BFQ5" i="26"/>
  <c r="BFP5" i="26"/>
  <c r="BFO5" i="26"/>
  <c r="BFN5" i="26"/>
  <c r="BFM5" i="26"/>
  <c r="BFL5" i="26"/>
  <c r="BFK5" i="26"/>
  <c r="BFJ5" i="26"/>
  <c r="BFI5" i="26"/>
  <c r="BFH5" i="26"/>
  <c r="BFG5" i="26"/>
  <c r="BFF5" i="26"/>
  <c r="BFE5" i="26"/>
  <c r="BFD5" i="26"/>
  <c r="BFC5" i="26"/>
  <c r="BFB5" i="26"/>
  <c r="BFA5" i="26"/>
  <c r="BEZ5" i="26"/>
  <c r="BEY5" i="26"/>
  <c r="BEX5" i="26"/>
  <c r="BEW5" i="26"/>
  <c r="BEV5" i="26"/>
  <c r="BEU5" i="26"/>
  <c r="BET5" i="26"/>
  <c r="BES5" i="26"/>
  <c r="BER5" i="26"/>
  <c r="BEQ5" i="26"/>
  <c r="BEP5" i="26"/>
  <c r="BEO5" i="26"/>
  <c r="BFF2" i="26"/>
  <c r="BFE2" i="26"/>
  <c r="BFD2" i="26"/>
  <c r="BFC2" i="26"/>
  <c r="BFB2" i="26"/>
  <c r="BFA2" i="26"/>
  <c r="BEZ2" i="26"/>
  <c r="BEY2" i="26"/>
  <c r="BEX2" i="26"/>
  <c r="BEW2" i="26"/>
  <c r="BEV2" i="26"/>
  <c r="BEU2" i="26"/>
  <c r="BET2" i="26"/>
  <c r="BES2" i="26"/>
  <c r="BER2" i="26"/>
  <c r="BEQ2" i="26"/>
  <c r="BEP2" i="26"/>
  <c r="BEO2" i="26"/>
  <c r="BEI2" i="26"/>
  <c r="BEJ2" i="26"/>
  <c r="BEK2" i="26"/>
  <c r="BEL2" i="26"/>
  <c r="BEM2" i="26"/>
  <c r="BEN2" i="26"/>
  <c r="BEH2" i="26"/>
  <c r="BEC2" i="26"/>
  <c r="BED2" i="26"/>
  <c r="BEE2" i="26"/>
  <c r="BEF2" i="26"/>
  <c r="BEG2" i="26"/>
  <c r="D2" i="26"/>
  <c r="C2" i="26"/>
  <c r="E2" i="26"/>
  <c r="BEB2" i="26"/>
  <c r="BEB5" i="26" a="1"/>
  <c r="BEB5" i="26" s="1"/>
  <c r="BDV2" i="26"/>
  <c r="BDW2" i="26"/>
  <c r="BDX2" i="26"/>
  <c r="BDY2" i="26"/>
  <c r="BDZ2" i="26"/>
  <c r="BEA2" i="26"/>
  <c r="BDU2" i="26"/>
  <c r="BDP2" i="26"/>
  <c r="BDQ2" i="26"/>
  <c r="BDR2" i="26"/>
  <c r="BDS2" i="26"/>
  <c r="BDT2" i="26"/>
  <c r="BDO2" i="26"/>
  <c r="BDO5" i="26" a="1"/>
  <c r="BDO5" i="26" s="1"/>
  <c r="BDJ2" i="26"/>
  <c r="BDK2" i="26"/>
  <c r="BDL2" i="26"/>
  <c r="BDM2" i="26"/>
  <c r="BDN2" i="26"/>
  <c r="BDI5" i="26" a="1"/>
  <c r="BDI5" i="26" s="1"/>
  <c r="BDI2" i="26"/>
  <c r="BDC5" i="26" a="1"/>
  <c r="BDC5" i="26" s="1"/>
  <c r="BDD2" i="26"/>
  <c r="BDE2" i="26"/>
  <c r="BDF2" i="26"/>
  <c r="BDG2" i="26"/>
  <c r="BDH2" i="26"/>
  <c r="BDC2" i="26" l="1"/>
  <c r="BCX2" i="26"/>
  <c r="BCY2" i="26"/>
  <c r="BCZ2" i="26"/>
  <c r="BDA2" i="26"/>
  <c r="BDB2" i="26"/>
  <c r="BCW5" i="26" a="1"/>
  <c r="BCW5" i="26" s="1"/>
  <c r="BCW2" i="26"/>
  <c r="BCQ5" i="26" a="1"/>
  <c r="BCQ5" i="26" s="1"/>
  <c r="BCR2" i="26"/>
  <c r="BCS2" i="26"/>
  <c r="BCT2" i="26"/>
  <c r="BCU2" i="26"/>
  <c r="BCV2" i="26"/>
  <c r="BCQ2" i="26"/>
  <c r="BCK5" i="26" a="1"/>
  <c r="BCK5" i="26" s="1"/>
  <c r="BCL2" i="26"/>
  <c r="BCM2" i="26"/>
  <c r="BCN2" i="26"/>
  <c r="BCO2" i="26"/>
  <c r="BCP2" i="26"/>
  <c r="BCK2" i="26"/>
  <c r="BCC2" i="26"/>
  <c r="BCD2" i="26"/>
  <c r="BCE2" i="26"/>
  <c r="BCF2" i="26"/>
  <c r="BCG2" i="26"/>
  <c r="BCH2" i="26"/>
  <c r="BCI2" i="26"/>
  <c r="BCJ2" i="26"/>
  <c r="BCB2" i="26"/>
  <c r="BBT2" i="26"/>
  <c r="BBU2" i="26"/>
  <c r="BBV2" i="26"/>
  <c r="BBW2" i="26"/>
  <c r="BBX2" i="26"/>
  <c r="BBY2" i="26"/>
  <c r="BBZ2" i="26"/>
  <c r="BCA2" i="26"/>
  <c r="BBS2" i="26"/>
  <c r="BBR2" i="26"/>
  <c r="BBK2" i="26"/>
  <c r="BBL2" i="26"/>
  <c r="BBM2" i="26"/>
  <c r="BBN2" i="26"/>
  <c r="BBO2" i="26"/>
  <c r="BBP2" i="26"/>
  <c r="BBQ2" i="26"/>
  <c r="BBJ2" i="26"/>
  <c r="BBC2" i="26"/>
  <c r="BBD2" i="26"/>
  <c r="BBE2" i="26"/>
  <c r="BBF2" i="26"/>
  <c r="BBG2" i="26"/>
  <c r="BBH2" i="26"/>
  <c r="BBI2" i="26"/>
  <c r="BBB5" i="26" a="1"/>
  <c r="BBB5" i="26" s="1"/>
  <c r="BBB2" i="26"/>
  <c r="BBA2" i="26"/>
  <c r="BAT2" i="26"/>
  <c r="BAU2" i="26"/>
  <c r="BAV2" i="26"/>
  <c r="BAW2" i="26"/>
  <c r="BAX2" i="26"/>
  <c r="BAY2" i="26"/>
  <c r="BAZ2" i="26"/>
  <c r="BAS2" i="26"/>
  <c r="BAK5" i="26" a="1"/>
  <c r="BAK5" i="26" s="1"/>
  <c r="BAL2" i="26"/>
  <c r="BAM2" i="26"/>
  <c r="BAN2" i="26"/>
  <c r="BAO2" i="26"/>
  <c r="BAP2" i="26"/>
  <c r="BAQ2" i="26"/>
  <c r="BAR2" i="26"/>
  <c r="BAK2" i="26"/>
  <c r="BAD2" i="26"/>
  <c r="BAE2" i="26"/>
  <c r="BAF2" i="26"/>
  <c r="BAG2" i="26"/>
  <c r="BAH2" i="26"/>
  <c r="BAI2" i="26"/>
  <c r="BAJ2" i="26"/>
  <c r="BAC5" i="26" a="1"/>
  <c r="BAC5" i="26" s="1"/>
  <c r="BAC2" i="26"/>
  <c r="AZV2" i="26"/>
  <c r="AZW2" i="26"/>
  <c r="AZX2" i="26"/>
  <c r="AZY2" i="26"/>
  <c r="AZZ2" i="26"/>
  <c r="BAA2" i="26"/>
  <c r="BAB2" i="26"/>
  <c r="AZU5" i="26" a="1"/>
  <c r="AZU5" i="26" s="1"/>
  <c r="AZU2" i="26"/>
  <c r="AZM5" i="26" a="1"/>
  <c r="AZM5" i="26" s="1"/>
  <c r="AZN2" i="26"/>
  <c r="AZO2" i="26"/>
  <c r="AZP2" i="26"/>
  <c r="AZQ2" i="26"/>
  <c r="AZR2" i="26"/>
  <c r="AZS2" i="26"/>
  <c r="AZT2" i="26"/>
  <c r="AZM2" i="26"/>
  <c r="AZL2" i="26"/>
  <c r="AZE5" i="26" a="1"/>
  <c r="AZE5" i="26" s="1"/>
  <c r="AZF2" i="26"/>
  <c r="AZG2" i="26"/>
  <c r="AZH2" i="26"/>
  <c r="AZI2" i="26"/>
  <c r="AZJ2" i="26"/>
  <c r="AZK2" i="26"/>
  <c r="AZE2" i="26"/>
  <c r="AYW2" i="26"/>
  <c r="AYX2" i="26"/>
  <c r="AYY2" i="26"/>
  <c r="AYZ2" i="26"/>
  <c r="AZA2" i="26"/>
  <c r="AZB2" i="26"/>
  <c r="AZC2" i="26"/>
  <c r="AZD2" i="26"/>
  <c r="AYV2" i="26"/>
  <c r="AYU2" i="26"/>
  <c r="AYM5" i="26" a="1"/>
  <c r="AYM5" i="26" s="1"/>
  <c r="AYN2" i="26"/>
  <c r="AYO2" i="26"/>
  <c r="AYP2" i="26"/>
  <c r="AYQ2" i="26"/>
  <c r="AYR2" i="26"/>
  <c r="AYS2" i="26"/>
  <c r="AYT2" i="26"/>
  <c r="AYM2" i="26"/>
  <c r="AYL2" i="26"/>
  <c r="AYE5" i="26" a="1"/>
  <c r="AYE5" i="26" s="1"/>
  <c r="AYF2" i="26"/>
  <c r="AYG2" i="26"/>
  <c r="AYH2" i="26"/>
  <c r="AYI2" i="26"/>
  <c r="AYJ2" i="26"/>
  <c r="AYK2" i="26"/>
  <c r="AYE2" i="26"/>
  <c r="AYD2" i="26"/>
  <c r="AXW5" i="26" a="1"/>
  <c r="AXW5" i="26" s="1"/>
  <c r="AXX2" i="26"/>
  <c r="AXY2" i="26"/>
  <c r="AXZ2" i="26"/>
  <c r="AYA2" i="26"/>
  <c r="AYB2" i="26"/>
  <c r="AYC2" i="26"/>
  <c r="AXW2" i="26"/>
  <c r="AXV2" i="26"/>
  <c r="AXP2" i="26"/>
  <c r="AXQ2" i="26"/>
  <c r="AXR2" i="26"/>
  <c r="AXS2" i="26"/>
  <c r="AXT2" i="26"/>
  <c r="AXU2" i="26"/>
  <c r="AXO5" i="26" a="1"/>
  <c r="AXO5" i="26" s="1"/>
  <c r="AXO2" i="26"/>
  <c r="AXN2" i="26"/>
  <c r="AXG5" i="26" a="1"/>
  <c r="AXG5" i="26" s="1"/>
  <c r="AXH2" i="26"/>
  <c r="AXI2" i="26"/>
  <c r="AXJ2" i="26"/>
  <c r="AXK2" i="26"/>
  <c r="AXL2" i="26"/>
  <c r="AXM2" i="26"/>
  <c r="AXG2" i="26"/>
  <c r="AXF2" i="26"/>
  <c r="AWY5" i="26" a="1"/>
  <c r="AWY5" i="26" s="1"/>
  <c r="AWZ2" i="26"/>
  <c r="AXA2" i="26"/>
  <c r="AXB2" i="26"/>
  <c r="AXC2" i="26"/>
  <c r="AXD2" i="26"/>
  <c r="AXE2" i="26"/>
  <c r="AWY2" i="26"/>
  <c r="AWX2" i="26"/>
  <c r="AWQ5" i="26" a="1"/>
  <c r="AWQ5" i="26" s="1"/>
  <c r="AWR2" i="26"/>
  <c r="AWS2" i="26"/>
  <c r="AWT2" i="26"/>
  <c r="AWU2" i="26"/>
  <c r="AWV2" i="26"/>
  <c r="AWW2" i="26"/>
  <c r="AWQ2" i="26"/>
  <c r="AWP2" i="26"/>
  <c r="AWJ2" i="26"/>
  <c r="AWK2" i="26"/>
  <c r="AWL2" i="26"/>
  <c r="AWM2" i="26"/>
  <c r="AWN2" i="26"/>
  <c r="AWO2" i="26"/>
  <c r="AWI2" i="26"/>
  <c r="AWH2" i="26"/>
  <c r="AWI5" i="26" a="1"/>
  <c r="AWI5" i="26" s="1"/>
  <c r="AWA5" i="26" a="1"/>
  <c r="AWA5" i="26" s="1"/>
  <c r="AWB2" i="26"/>
  <c r="AWC2" i="26"/>
  <c r="AWD2" i="26"/>
  <c r="AWE2" i="26"/>
  <c r="AWF2" i="26"/>
  <c r="AWG2" i="26"/>
  <c r="AWA2" i="26"/>
  <c r="AVZ2" i="26"/>
  <c r="AVY2" i="26"/>
  <c r="AVX2" i="26"/>
  <c r="AVR2" i="26" a="1"/>
  <c r="AVR2" i="26" s="1"/>
  <c r="AVX5" i="26" a="1"/>
  <c r="AVX5" i="26" s="1"/>
  <c r="AVT5" i="26" a="1"/>
  <c r="AVT5" i="26" s="1"/>
  <c r="AVS5" i="26"/>
  <c r="AVR5" i="26"/>
  <c r="AVO5" i="26" a="1"/>
  <c r="AVO5" i="26" s="1"/>
  <c r="AVQ2" i="26"/>
  <c r="AVP2" i="26"/>
  <c r="AVO2" i="26"/>
  <c r="AVI5" i="26" a="1"/>
  <c r="AVI5" i="26" s="1"/>
  <c r="AVJ2" i="26"/>
  <c r="AVK2" i="26"/>
  <c r="AVL2" i="26"/>
  <c r="AVM2" i="26"/>
  <c r="AVN2" i="26"/>
  <c r="AVI2" i="26"/>
  <c r="AVH5" i="26"/>
  <c r="AVG5" i="26"/>
  <c r="AVF5" i="26"/>
  <c r="AVE5" i="26"/>
  <c r="AVG2" i="26"/>
  <c r="AVH2" i="26"/>
  <c r="AVF2" i="26"/>
  <c r="AVD5" i="26"/>
  <c r="AVC5" i="26"/>
  <c r="AVB5" i="26"/>
  <c r="AVD2" i="26"/>
  <c r="AVE2" i="26"/>
  <c r="AVC2" i="26"/>
  <c r="AVB2" i="26"/>
  <c r="AVA2" i="26"/>
  <c r="AUZ2" i="26"/>
  <c r="AUY2" i="26"/>
  <c r="AVA5" i="26"/>
  <c r="AUZ5" i="26"/>
  <c r="AUY5" i="26"/>
  <c r="AUX5" i="26"/>
  <c r="AUW5" i="26"/>
  <c r="AUV5" i="26"/>
  <c r="AUX2" i="26"/>
  <c r="AUW2" i="26"/>
  <c r="AUV2" i="26"/>
  <c r="AUU5" i="26"/>
  <c r="AUT5" i="26"/>
  <c r="AUU2" i="26"/>
  <c r="AUT2" i="26"/>
  <c r="AUP5" i="26" a="1"/>
  <c r="AUP5" i="26" s="1"/>
  <c r="AUS2" i="26"/>
  <c r="AUR2" i="26"/>
  <c r="AUQ2" i="26"/>
  <c r="AUP2" i="26"/>
  <c r="AUO2" i="26"/>
  <c r="AUH2" i="26"/>
  <c r="AUN2" i="26"/>
  <c r="AUM2" i="26"/>
  <c r="AUL2" i="26"/>
  <c r="AUK2" i="26"/>
  <c r="AUJ2" i="26"/>
  <c r="AUI2" i="26"/>
  <c r="AUG2" i="26"/>
  <c r="AUF2" i="26"/>
  <c r="AUE2" i="26"/>
  <c r="AUD2" i="26"/>
  <c r="AUC2" i="26"/>
  <c r="AUB2" i="26"/>
  <c r="AUA2" i="26"/>
  <c r="ATZ2" i="26"/>
  <c r="ATY2" i="26"/>
  <c r="ATX2" i="26"/>
  <c r="ATW2" i="26"/>
  <c r="ATV2" i="26"/>
  <c r="ATU2" i="26"/>
  <c r="ATT2" i="26"/>
  <c r="ATS2" i="26"/>
  <c r="ATR2" i="26"/>
  <c r="ATQ2" i="26"/>
  <c r="ATP2" i="26"/>
  <c r="ATO2" i="26"/>
  <c r="ATN2" i="26"/>
  <c r="ATM2" i="26"/>
  <c r="ATL2" i="26"/>
  <c r="ATK2" i="26"/>
  <c r="ATJ2" i="26"/>
  <c r="ATI2" i="26"/>
  <c r="ATH2" i="26"/>
  <c r="ATG2" i="26"/>
  <c r="ATF2" i="26"/>
  <c r="ATD5" i="26"/>
  <c r="ATC5" i="26"/>
  <c r="ATB5" i="26"/>
  <c r="ATA5" i="26"/>
  <c r="ATB2" i="26"/>
  <c r="ATC2" i="26"/>
  <c r="ATD2" i="26"/>
  <c r="ATE2" i="26"/>
  <c r="ATA2" i="26"/>
  <c r="ASY5" i="26"/>
  <c r="ASX5" i="26"/>
  <c r="ASW5" i="26"/>
  <c r="ASV5" i="26"/>
  <c r="ASZ2" i="26"/>
  <c r="ASY2" i="26"/>
  <c r="ASX2" i="26"/>
  <c r="ASW2" i="26"/>
  <c r="ASV2" i="26"/>
  <c r="ASP5" i="26" a="1"/>
  <c r="ASP5" i="26" s="1"/>
  <c r="ASU2" i="26"/>
  <c r="AST2" i="26"/>
  <c r="ASS2" i="26"/>
  <c r="ASR2" i="26"/>
  <c r="ASQ2" i="26"/>
  <c r="ASP2" i="26"/>
  <c r="ASO2" i="26"/>
  <c r="ASO5" i="26"/>
  <c r="ASN2" i="26"/>
  <c r="ASN5" i="26"/>
  <c r="ASM2" i="26"/>
  <c r="ASL2" i="26"/>
  <c r="ASK2" i="26"/>
  <c r="ASJ2" i="26"/>
  <c r="ASI2" i="26"/>
  <c r="ASH2" i="26"/>
  <c r="ASG2" i="26"/>
  <c r="ASF2" i="26"/>
  <c r="ASE2" i="26"/>
  <c r="ASD2" i="26"/>
  <c r="ASC2" i="26"/>
  <c r="ASB2" i="26" l="1"/>
  <c r="ASA2" i="26"/>
  <c r="ARZ2" i="26"/>
  <c r="ARY2" i="26"/>
  <c r="ARX2" i="26"/>
  <c r="ARW2" i="26"/>
  <c r="ARV2" i="26"/>
  <c r="ARU2" i="26"/>
  <c r="ART2" i="26"/>
  <c r="ARS2" i="26"/>
  <c r="ARR2" i="26"/>
  <c r="ARQ2" i="26"/>
  <c r="ARP2" i="26"/>
  <c r="ARO2" i="26"/>
  <c r="ARN2" i="26"/>
  <c r="ARM2" i="26"/>
  <c r="ARL2" i="26"/>
  <c r="ARK2" i="26"/>
  <c r="ARJ2" i="26"/>
  <c r="ARI2" i="26"/>
  <c r="ARH2" i="26"/>
  <c r="ARG2" i="26"/>
  <c r="ARF2" i="26"/>
  <c r="ARE2" i="26"/>
  <c r="ARD2" i="26"/>
  <c r="ARC2" i="26"/>
  <c r="ARB2" i="26"/>
  <c r="ARA2" i="26"/>
  <c r="AQZ2" i="26"/>
  <c r="AQY2" i="26"/>
  <c r="AQX2" i="26"/>
  <c r="AQW2" i="26"/>
  <c r="AQV2" i="26"/>
  <c r="AQO2" i="26" a="1"/>
  <c r="AQO2" i="26" s="1"/>
  <c r="AQH2" i="26" a="1"/>
  <c r="AQH2" i="26" s="1"/>
  <c r="AQA2" i="26" a="1"/>
  <c r="AQA2" i="26" s="1"/>
  <c r="APT2" i="26" a="1"/>
  <c r="APT2" i="26" s="1"/>
  <c r="APS2" i="26"/>
  <c r="APM2" i="26" a="1"/>
  <c r="APM2" i="26" s="1"/>
  <c r="APF2" i="26" a="1"/>
  <c r="APF2" i="26" s="1"/>
  <c r="APE2" i="26"/>
  <c r="APB2" i="26"/>
  <c r="APC2" i="26"/>
  <c r="APD2" i="26"/>
  <c r="APA2" i="26"/>
  <c r="AOW5" i="26" a="1"/>
  <c r="AOW5" i="26" s="1"/>
  <c r="AOZ2" i="26"/>
  <c r="AOX2" i="26"/>
  <c r="AOY2" i="26"/>
  <c r="AOW2" i="26"/>
  <c r="AOS2" i="26"/>
  <c r="AOT2" i="26"/>
  <c r="AOU2" i="26"/>
  <c r="AOR2" i="26"/>
  <c r="AON5" i="26" a="1"/>
  <c r="AON5" i="26" s="1"/>
  <c r="AOO2" i="26"/>
  <c r="AOP2" i="26"/>
  <c r="AOQ2" i="26"/>
  <c r="AON2" i="26"/>
  <c r="AOM2" i="26"/>
  <c r="AOJ5" i="26" a="1"/>
  <c r="AOJ5" i="26" s="1"/>
  <c r="AOK2" i="26"/>
  <c r="AOL2" i="26"/>
  <c r="AOJ2" i="26"/>
  <c r="AOG5" i="26" a="1"/>
  <c r="AOG5" i="26" s="1"/>
  <c r="AOH2" i="26"/>
  <c r="AOI2" i="26"/>
  <c r="AOG2" i="26"/>
  <c r="AOB5" i="26" a="1"/>
  <c r="AOB5" i="26" s="1"/>
  <c r="AOC2" i="26"/>
  <c r="AOD2" i="26"/>
  <c r="AOE2" i="26"/>
  <c r="AOB2" i="26"/>
  <c r="ANX5" i="26" a="1"/>
  <c r="ANX5" i="26" s="1"/>
  <c r="ANY2" i="26"/>
  <c r="ANZ2" i="26"/>
  <c r="AOA2" i="26"/>
  <c r="ANX2" i="26"/>
  <c r="ANU2" i="26"/>
  <c r="ANV2" i="26"/>
  <c r="ANW2" i="26"/>
  <c r="ANT5" i="26" a="1"/>
  <c r="ANT5" i="26" s="1"/>
  <c r="ANT2" i="26"/>
  <c r="ANN5" i="26" a="1"/>
  <c r="ANN5" i="26" s="1"/>
  <c r="ANO2" i="26"/>
  <c r="ANP2" i="26"/>
  <c r="ANQ2" i="26"/>
  <c r="ANN2" i="26"/>
  <c r="ANK2" i="26"/>
  <c r="ANL2" i="26"/>
  <c r="ANM2" i="26"/>
  <c r="ANJ2" i="26"/>
  <c r="ANJ5" i="26" a="1"/>
  <c r="ANJ5" i="26" s="1"/>
  <c r="ANG2" i="26"/>
  <c r="ANH2" i="26"/>
  <c r="ANI2" i="26"/>
  <c r="ANF2" i="26"/>
  <c r="ANF5" i="26" a="1"/>
  <c r="ANF5" i="26" s="1"/>
  <c r="ANA5" i="26" a="1"/>
  <c r="ANA5" i="26" s="1"/>
  <c r="ANB2" i="26"/>
  <c r="ANC2" i="26"/>
  <c r="AND2" i="26"/>
  <c r="ANE2" i="26"/>
  <c r="ANA2" i="26"/>
  <c r="AMV5" i="26" a="1"/>
  <c r="AMV5" i="26" s="1"/>
  <c r="AMW2" i="26"/>
  <c r="AMX2" i="26"/>
  <c r="AMY2" i="26"/>
  <c r="AMZ2" i="26"/>
  <c r="AMV2" i="26"/>
  <c r="AMU2" i="26"/>
  <c r="AMQ2" i="26"/>
  <c r="AMR2" i="26"/>
  <c r="AMS2" i="26"/>
  <c r="AMT2" i="26"/>
  <c r="AMP2" i="26"/>
  <c r="AML2" i="26"/>
  <c r="AMM2" i="26"/>
  <c r="AMN2" i="26"/>
  <c r="AMO2" i="26"/>
  <c r="AMK2" i="26"/>
  <c r="AMK5" i="26" a="1"/>
  <c r="AMK5" i="26" s="1"/>
  <c r="AMF5" i="26" a="1"/>
  <c r="AMF5" i="26" s="1"/>
  <c r="AMG2" i="26"/>
  <c r="AMH2" i="26"/>
  <c r="AMI2" i="26"/>
  <c r="AMJ2" i="26"/>
  <c r="AMF2" i="26"/>
  <c r="AME2" i="26"/>
  <c r="ALP2" i="26"/>
  <c r="ALQ2" i="26"/>
  <c r="ALR2" i="26"/>
  <c r="ALS2" i="26"/>
  <c r="ALT2" i="26"/>
  <c r="ALU2" i="26"/>
  <c r="ALV2" i="26"/>
  <c r="ALW2" i="26"/>
  <c r="ALX2" i="26"/>
  <c r="ALY2" i="26"/>
  <c r="ALZ2" i="26"/>
  <c r="AMA2" i="26"/>
  <c r="AMB2" i="26"/>
  <c r="AMC2" i="26"/>
  <c r="AMD2" i="26"/>
  <c r="ALO2" i="26"/>
  <c r="ALO5" i="26" a="1"/>
  <c r="ALO5" i="26" s="1"/>
  <c r="AKY5" i="26" a="1"/>
  <c r="AKY5" i="26" s="1"/>
  <c r="AKZ2" i="26"/>
  <c r="ALA2" i="26"/>
  <c r="ALB2" i="26"/>
  <c r="ALC2" i="26"/>
  <c r="ALD2" i="26"/>
  <c r="ALE2" i="26"/>
  <c r="ALF2" i="26"/>
  <c r="ALG2" i="26"/>
  <c r="ALH2" i="26"/>
  <c r="ALI2" i="26"/>
  <c r="ALJ2" i="26"/>
  <c r="ALK2" i="26"/>
  <c r="ALL2" i="26"/>
  <c r="ALM2" i="26"/>
  <c r="ALN2" i="26"/>
  <c r="AKY2" i="26"/>
  <c r="AJS5" i="26" a="1"/>
  <c r="AJS5" i="26" s="1"/>
  <c r="AKI5" i="26" a="1"/>
  <c r="AKI5" i="26" s="1"/>
  <c r="AKJ2" i="26"/>
  <c r="AKK2" i="26"/>
  <c r="AKL2" i="26"/>
  <c r="AKM2" i="26"/>
  <c r="AKN2" i="26"/>
  <c r="AKO2" i="26"/>
  <c r="AKP2" i="26"/>
  <c r="AKQ2" i="26"/>
  <c r="AKR2" i="26"/>
  <c r="AKS2" i="26"/>
  <c r="AKT2" i="26"/>
  <c r="AKU2" i="26"/>
  <c r="AKV2" i="26"/>
  <c r="AKW2" i="26"/>
  <c r="AKX2" i="26"/>
  <c r="AKI2" i="26"/>
  <c r="AJT2" i="26"/>
  <c r="AJU2" i="26"/>
  <c r="AJV2" i="26"/>
  <c r="AJW2" i="26"/>
  <c r="AJX2" i="26"/>
  <c r="AJY2" i="26"/>
  <c r="AJZ2" i="26"/>
  <c r="AKA2" i="26"/>
  <c r="AKB2" i="26"/>
  <c r="AKC2" i="26"/>
  <c r="AKD2" i="26"/>
  <c r="AKE2" i="26"/>
  <c r="AKF2" i="26"/>
  <c r="AKG2" i="26"/>
  <c r="AKH2" i="26"/>
  <c r="AJS2" i="26"/>
  <c r="AJR2" i="26"/>
  <c r="AJM5" i="26" a="1"/>
  <c r="AJM5" i="26" s="1"/>
  <c r="AJN2" i="26"/>
  <c r="AJO2" i="26"/>
  <c r="AJP2" i="26"/>
  <c r="AJQ2" i="26"/>
  <c r="AJM2" i="26"/>
  <c r="AJH5" i="26" a="1"/>
  <c r="AJH5" i="26" s="1"/>
  <c r="AJI2" i="26"/>
  <c r="AJJ2" i="26"/>
  <c r="AJK2" i="26"/>
  <c r="AJL2" i="26"/>
  <c r="AJH2" i="26"/>
  <c r="AJC5" i="26" a="1"/>
  <c r="AJC5" i="26" s="1"/>
  <c r="AJD2" i="26"/>
  <c r="AJE2" i="26"/>
  <c r="AJF2" i="26"/>
  <c r="AJG2" i="26"/>
  <c r="AJC2" i="26"/>
  <c r="AJB2" i="26"/>
  <c r="AJA2" i="26"/>
  <c r="AIZ2" i="26"/>
  <c r="AIY2" i="26"/>
  <c r="AIX2" i="26"/>
  <c r="AIW2" i="26"/>
  <c r="AIV2" i="26"/>
  <c r="AIO2" i="26"/>
  <c r="AIN2" i="26"/>
  <c r="AIM2" i="26"/>
  <c r="AIL2" i="26"/>
  <c r="AIK2" i="26"/>
  <c r="AIJ2" i="26"/>
  <c r="AII2" i="26"/>
  <c r="AIH2" i="26"/>
  <c r="AIG2" i="26"/>
  <c r="AIF2" i="26"/>
  <c r="AIE2" i="26"/>
  <c r="AID2" i="26"/>
  <c r="AIC2" i="26"/>
  <c r="AIB2" i="26"/>
  <c r="AIA2" i="26"/>
  <c r="AHZ2" i="26"/>
  <c r="AHY2" i="26"/>
  <c r="AHX2" i="26"/>
  <c r="AHW2" i="26"/>
  <c r="AHV2" i="26"/>
  <c r="AHU2" i="26"/>
  <c r="AHT2" i="26"/>
  <c r="AHS2" i="26"/>
  <c r="AHR2" i="26"/>
  <c r="AHQ2" i="26"/>
  <c r="AHP2" i="26"/>
  <c r="AHO2" i="26"/>
  <c r="AHN2" i="26"/>
  <c r="AHM2" i="26"/>
  <c r="AHL2" i="26"/>
  <c r="AHK2" i="26"/>
  <c r="AHJ2" i="26"/>
  <c r="AHI2" i="26"/>
  <c r="AHH2" i="26"/>
  <c r="AHG2" i="26"/>
  <c r="AHF2" i="26"/>
  <c r="AHE2" i="26"/>
  <c r="AHD2" i="26"/>
  <c r="AHC2" i="26"/>
  <c r="AHB2" i="26"/>
  <c r="AHA2" i="26"/>
  <c r="AGZ2" i="26"/>
  <c r="AGY2" i="26"/>
  <c r="AGX2" i="26"/>
  <c r="AGW2" i="26"/>
  <c r="AGV2" i="26"/>
  <c r="AGU2" i="26"/>
  <c r="AGT2" i="26"/>
  <c r="AGS2" i="26"/>
  <c r="AGR2" i="26"/>
  <c r="AGQ2" i="26"/>
  <c r="AGP2" i="26"/>
  <c r="AGO2" i="26"/>
  <c r="AGN2" i="26"/>
  <c r="AGM2" i="26"/>
  <c r="AGL2" i="26"/>
  <c r="AGK2" i="26"/>
  <c r="AGJ2" i="26"/>
  <c r="AGI2" i="26"/>
  <c r="AGH2" i="26"/>
  <c r="AGG2" i="26"/>
  <c r="AGF2" i="26"/>
  <c r="AGE2" i="26"/>
  <c r="AGD2" i="26"/>
  <c r="AGC2" i="26"/>
  <c r="AGB2" i="26"/>
  <c r="AGA2" i="26"/>
  <c r="AFZ2" i="26"/>
  <c r="AFY2" i="26"/>
  <c r="AFX2" i="26"/>
  <c r="AFW2" i="26"/>
  <c r="AFV2" i="26"/>
  <c r="AFU2" i="26"/>
  <c r="AFT2" i="26"/>
  <c r="AFS2" i="26"/>
  <c r="AFR2" i="26"/>
  <c r="AFQ2" i="26"/>
  <c r="AFP2" i="26"/>
  <c r="AFO2" i="26"/>
  <c r="AFN2" i="26"/>
  <c r="AFM2" i="26"/>
  <c r="AFL2" i="26"/>
  <c r="AFK2" i="26"/>
  <c r="AFJ2" i="26"/>
  <c r="AFI2" i="26"/>
  <c r="AFH2" i="26"/>
  <c r="AFG2" i="26"/>
  <c r="AFF2" i="26"/>
  <c r="AFE2" i="26"/>
  <c r="AFD2" i="26"/>
  <c r="AFC2" i="26"/>
  <c r="AFB2" i="26"/>
  <c r="AFA2" i="26"/>
  <c r="AEZ2" i="26"/>
  <c r="AEY2" i="26"/>
  <c r="AEX2" i="26"/>
  <c r="AEW2" i="26"/>
  <c r="AEV2" i="26"/>
  <c r="AEU2" i="26"/>
  <c r="AET2" i="26"/>
  <c r="AES2" i="26"/>
  <c r="AER2" i="26"/>
  <c r="AEQ2" i="26"/>
  <c r="AEP2" i="26"/>
  <c r="AEO2" i="26"/>
  <c r="AEN2" i="26"/>
  <c r="AEM2" i="26"/>
  <c r="AEL2" i="26"/>
  <c r="AEK2" i="26"/>
  <c r="AEJ2" i="26"/>
  <c r="AEI2" i="26"/>
  <c r="AEH2" i="26"/>
  <c r="AEG2" i="26"/>
  <c r="AEF2" i="26"/>
  <c r="AEE2" i="26"/>
  <c r="AED2" i="26"/>
  <c r="AEC2" i="26"/>
  <c r="AEB2" i="26"/>
  <c r="AEA2" i="26"/>
  <c r="ADZ2" i="26"/>
  <c r="ADY2" i="26"/>
  <c r="ADX2" i="26"/>
  <c r="ADW2" i="26"/>
  <c r="ADV2" i="26"/>
  <c r="ADU2" i="26"/>
  <c r="ADT2" i="26"/>
  <c r="ADS2" i="26"/>
  <c r="ADR2" i="26"/>
  <c r="ADQ2" i="26"/>
  <c r="ADP2" i="26"/>
  <c r="ADO2" i="26"/>
  <c r="ADN2" i="26"/>
  <c r="ADM2" i="26"/>
  <c r="ADL2" i="26"/>
  <c r="ADK2" i="26"/>
  <c r="ADJ2" i="26"/>
  <c r="ADI2" i="26"/>
  <c r="ADH2" i="26"/>
  <c r="ADG2" i="26"/>
  <c r="ADF2" i="26"/>
  <c r="ADE2" i="26"/>
  <c r="ADD2" i="26"/>
  <c r="ADC2" i="26"/>
  <c r="ADB2" i="26"/>
  <c r="ADA2" i="26"/>
  <c r="ACZ2" i="26"/>
  <c r="ACY2" i="26"/>
  <c r="ACX2" i="26"/>
  <c r="ACW2" i="26"/>
  <c r="ACV2" i="26"/>
  <c r="ACU2" i="26"/>
  <c r="ACT2" i="26"/>
  <c r="ACS2" i="26"/>
  <c r="ACR2" i="26"/>
  <c r="ACQ2" i="26"/>
  <c r="ACP2" i="26"/>
  <c r="ACO2" i="26"/>
  <c r="ACN2" i="26"/>
  <c r="ACM2" i="26"/>
  <c r="ACL2" i="26"/>
  <c r="ACK2" i="26"/>
  <c r="ACJ2" i="26"/>
  <c r="ACI2" i="26"/>
  <c r="ACH2" i="26"/>
  <c r="ACG2" i="26"/>
  <c r="ACF2" i="26"/>
  <c r="ACE2" i="26"/>
  <c r="ACD2" i="26"/>
  <c r="ACC2" i="26"/>
  <c r="ACB2" i="26"/>
  <c r="ACA2" i="26"/>
  <c r="ABZ2" i="26"/>
  <c r="ABY2" i="26"/>
  <c r="ABX2" i="26"/>
  <c r="ABW2" i="26"/>
  <c r="ABV2" i="26"/>
  <c r="ABU2" i="26"/>
  <c r="ABT2" i="26"/>
  <c r="ABS2" i="26"/>
  <c r="ABR2" i="26"/>
  <c r="ABQ2" i="26"/>
  <c r="ABP2" i="26"/>
  <c r="ABO2" i="26"/>
  <c r="ABN2" i="26"/>
  <c r="ABM2" i="26"/>
  <c r="ABL2" i="26"/>
  <c r="ABK2" i="26"/>
  <c r="ABJ2" i="26"/>
  <c r="ABI2" i="26"/>
  <c r="ABH2" i="26"/>
  <c r="ABG2" i="26"/>
  <c r="ABF2" i="26"/>
  <c r="ABE2" i="26"/>
  <c r="ABD2" i="26"/>
  <c r="ABC2" i="26"/>
  <c r="ABB2" i="26"/>
  <c r="ABA2" i="26"/>
  <c r="AAZ2" i="26"/>
  <c r="AAY2" i="26"/>
  <c r="AAX2" i="26"/>
  <c r="AAW2" i="26"/>
  <c r="AAV2" i="26"/>
  <c r="AAU2" i="26"/>
  <c r="AAT2" i="26"/>
  <c r="AAS2" i="26"/>
  <c r="AAR2" i="26"/>
  <c r="AAQ2" i="26"/>
  <c r="AAM5" i="26"/>
  <c r="AAL5" i="26"/>
  <c r="AAK5" i="26"/>
  <c r="AAI5" i="26"/>
  <c r="AAH5" i="26"/>
  <c r="AAF5" i="26"/>
  <c r="AAE5" i="26"/>
  <c r="AAC5" i="26"/>
  <c r="AAA5" i="26"/>
  <c r="ZZ5" i="26"/>
  <c r="ZY5" i="26"/>
  <c r="ZX5" i="26"/>
  <c r="ZV5" i="26"/>
  <c r="ZU5" i="26"/>
  <c r="ZT5" i="26"/>
  <c r="ZS5" i="26"/>
  <c r="ZR5" i="26"/>
  <c r="ZQ5" i="26"/>
  <c r="ZO5" i="26"/>
  <c r="ZN5" i="26"/>
  <c r="ZM5" i="26"/>
  <c r="ZK5" i="26"/>
  <c r="ZJ5" i="26"/>
  <c r="ZI5" i="26"/>
  <c r="ZH5" i="26"/>
  <c r="ZF5" i="26"/>
  <c r="ZE5" i="26"/>
  <c r="ZD5" i="26"/>
  <c r="ZC5" i="26"/>
  <c r="ZB5" i="26"/>
  <c r="ZA5" i="26"/>
  <c r="YY5" i="26"/>
  <c r="YX5" i="26"/>
  <c r="YW5" i="26"/>
  <c r="YV5" i="26"/>
  <c r="YU5" i="26"/>
  <c r="YS5" i="26"/>
  <c r="YQ5" i="26"/>
  <c r="YP5" i="26"/>
  <c r="YO5" i="26"/>
  <c r="YN5" i="26"/>
  <c r="YL5" i="26"/>
  <c r="YJ5" i="26"/>
  <c r="YH5" i="26"/>
  <c r="YG5" i="26"/>
  <c r="YE5" i="26"/>
  <c r="YD5" i="26"/>
  <c r="YC5" i="26"/>
  <c r="YB5" i="26"/>
  <c r="XZ5" i="26"/>
  <c r="XX5" i="26"/>
  <c r="XV5" i="26"/>
  <c r="XU5" i="26"/>
  <c r="XS5" i="26"/>
  <c r="XO5" i="26"/>
  <c r="XN5" i="26"/>
  <c r="XM5" i="26"/>
  <c r="XL2" i="26"/>
  <c r="XK2" i="26"/>
  <c r="XJ2" i="26"/>
  <c r="XI2" i="26"/>
  <c r="XH2" i="26"/>
  <c r="XG2" i="26"/>
  <c r="XF2" i="26"/>
  <c r="XE2" i="26"/>
  <c r="XD2" i="26"/>
  <c r="XC2" i="26"/>
  <c r="XB2" i="26"/>
  <c r="XA2" i="26"/>
  <c r="WZ2" i="26"/>
  <c r="WY2" i="26"/>
  <c r="WX2" i="26"/>
  <c r="WW2" i="26"/>
  <c r="WV2" i="26"/>
  <c r="WU2" i="26"/>
  <c r="WT2" i="26"/>
  <c r="WS2" i="26"/>
  <c r="WR2" i="26"/>
  <c r="WQ2" i="26"/>
  <c r="WP2" i="26"/>
  <c r="WO2" i="26"/>
  <c r="WN2" i="26"/>
  <c r="WM2" i="26"/>
  <c r="WL2" i="26"/>
  <c r="WK2" i="26"/>
  <c r="WJ2" i="26"/>
  <c r="WI2" i="26"/>
  <c r="WH2" i="26"/>
  <c r="WG2" i="26"/>
  <c r="WF2" i="26"/>
  <c r="WE2" i="26"/>
  <c r="WD2" i="26"/>
  <c r="WC2" i="26"/>
  <c r="WB2" i="26"/>
  <c r="WA2" i="26"/>
  <c r="VZ2" i="26"/>
  <c r="VY2" i="26"/>
  <c r="VX2" i="26"/>
  <c r="VW2" i="26"/>
  <c r="VV2" i="26"/>
  <c r="VU2" i="26"/>
  <c r="VT2" i="26"/>
  <c r="VS2" i="26"/>
  <c r="VR2" i="26"/>
  <c r="VQ2" i="26"/>
  <c r="VP2" i="26"/>
  <c r="VO2" i="26"/>
  <c r="VN2" i="26"/>
  <c r="VM2" i="26"/>
  <c r="VL2" i="26"/>
  <c r="VK2" i="26"/>
  <c r="VJ2" i="26"/>
  <c r="VI2" i="26"/>
  <c r="VH2" i="26"/>
  <c r="VG2" i="26"/>
  <c r="VF2" i="26"/>
  <c r="VE2" i="26"/>
  <c r="VD2" i="26"/>
  <c r="VC2" i="26"/>
  <c r="VB2" i="26"/>
  <c r="VA2" i="26"/>
  <c r="UZ2" i="26"/>
  <c r="UY2" i="26"/>
  <c r="UX2" i="26"/>
  <c r="UW2" i="26"/>
  <c r="UV2" i="26"/>
  <c r="UU2" i="26"/>
  <c r="UT2" i="26"/>
  <c r="US2" i="26"/>
  <c r="UR2" i="26"/>
  <c r="UQ2" i="26"/>
  <c r="UP2" i="26"/>
  <c r="UO2" i="26"/>
  <c r="UN2" i="26"/>
  <c r="UM2" i="26"/>
  <c r="UL2" i="26"/>
  <c r="UK2" i="26"/>
  <c r="UJ2" i="26"/>
  <c r="UI2" i="26"/>
  <c r="UH2" i="26"/>
  <c r="UG2" i="26"/>
  <c r="UF2" i="26"/>
  <c r="UE2" i="26"/>
  <c r="UD2" i="26"/>
  <c r="UC2" i="26"/>
  <c r="UB2" i="26"/>
  <c r="UA2" i="26"/>
  <c r="TZ2" i="26"/>
  <c r="TY2" i="26"/>
  <c r="TX2" i="26"/>
  <c r="TW2" i="26"/>
  <c r="TV2" i="26"/>
  <c r="TU2" i="26"/>
  <c r="TT2" i="26"/>
  <c r="TS2" i="26"/>
  <c r="TR2" i="26"/>
  <c r="TQ2" i="26"/>
  <c r="TP2" i="26"/>
  <c r="TO2" i="26"/>
  <c r="TN2" i="26"/>
  <c r="TM2" i="26"/>
  <c r="TL2" i="26"/>
  <c r="TK2" i="26"/>
  <c r="TJ2" i="26"/>
  <c r="TI2" i="26"/>
  <c r="TH2" i="26"/>
  <c r="TG2" i="26"/>
  <c r="TF2" i="26"/>
  <c r="TE2" i="26"/>
  <c r="TD2" i="26"/>
  <c r="TC2" i="26"/>
  <c r="TB2" i="26"/>
  <c r="TA2" i="26"/>
  <c r="SZ2" i="26"/>
  <c r="SY2" i="26"/>
  <c r="SX2" i="26"/>
  <c r="SW2" i="26"/>
  <c r="SV2" i="26"/>
  <c r="AAP2" i="26"/>
  <c r="AAO2" i="26"/>
  <c r="AAN2" i="26"/>
  <c r="AAM2" i="26"/>
  <c r="AAL2" i="26"/>
  <c r="AAK2" i="26"/>
  <c r="AAJ2" i="26"/>
  <c r="AAI2" i="26"/>
  <c r="AAH2" i="26"/>
  <c r="AAG2" i="26"/>
  <c r="AAF2" i="26"/>
  <c r="AAE2" i="26"/>
  <c r="AAD2" i="26"/>
  <c r="AAC2" i="26"/>
  <c r="AAB2" i="26"/>
  <c r="AAA2" i="26"/>
  <c r="ZZ2" i="26"/>
  <c r="ZY2" i="26"/>
  <c r="ZX2" i="26"/>
  <c r="ZW2" i="26"/>
  <c r="ZV2" i="26"/>
  <c r="ZU2" i="26"/>
  <c r="ZT2" i="26"/>
  <c r="ZS2" i="26"/>
  <c r="ZR2" i="26"/>
  <c r="ZQ2" i="26"/>
  <c r="ZP2" i="26"/>
  <c r="ZO2" i="26"/>
  <c r="ZN2" i="26"/>
  <c r="ZM2" i="26"/>
  <c r="ZL2" i="26"/>
  <c r="ZK2" i="26"/>
  <c r="ZJ2" i="26"/>
  <c r="ZI2" i="26"/>
  <c r="ZH2" i="26"/>
  <c r="ZG2" i="26"/>
  <c r="ZF2" i="26"/>
  <c r="ZE2" i="26"/>
  <c r="ZD2" i="26"/>
  <c r="ZC2" i="26"/>
  <c r="ZB2" i="26"/>
  <c r="ZA2" i="26"/>
  <c r="YZ2" i="26"/>
  <c r="YY2" i="26"/>
  <c r="YX2" i="26"/>
  <c r="YW2" i="26"/>
  <c r="YV2" i="26"/>
  <c r="YU2" i="26"/>
  <c r="YT2" i="26"/>
  <c r="YS2" i="26"/>
  <c r="YR2" i="26"/>
  <c r="YQ2" i="26"/>
  <c r="YP2" i="26"/>
  <c r="YO2" i="26"/>
  <c r="YN2" i="26"/>
  <c r="YM2" i="26"/>
  <c r="YL2" i="26"/>
  <c r="YK2" i="26"/>
  <c r="YJ2" i="26"/>
  <c r="YI2" i="26"/>
  <c r="YH2" i="26"/>
  <c r="YG2" i="26"/>
  <c r="YF2" i="26"/>
  <c r="YE2" i="26"/>
  <c r="YD2" i="26"/>
  <c r="YC2" i="26"/>
  <c r="YB2" i="26"/>
  <c r="YA2" i="26"/>
  <c r="XZ2" i="26"/>
  <c r="XY2" i="26"/>
  <c r="XX2" i="26"/>
  <c r="XW2" i="26"/>
  <c r="XV2" i="26"/>
  <c r="XU2" i="26"/>
  <c r="XT2" i="26"/>
  <c r="XS2" i="26"/>
  <c r="XR2" i="26"/>
  <c r="XQ2" i="26"/>
  <c r="XP2" i="26"/>
  <c r="XO2" i="26"/>
  <c r="XN2" i="26"/>
  <c r="XM2" i="26"/>
  <c r="SP2" i="26"/>
  <c r="SO2" i="26"/>
  <c r="XJ5" i="26"/>
  <c r="XI5" i="26"/>
  <c r="XH5" i="26"/>
  <c r="XG5" i="26"/>
  <c r="XF5" i="26"/>
  <c r="XE5" i="26"/>
  <c r="XD5" i="26"/>
  <c r="XA5" i="26"/>
  <c r="WZ5" i="26"/>
  <c r="WY5" i="26"/>
  <c r="WX5" i="26"/>
  <c r="WV5" i="26"/>
  <c r="WU5" i="26"/>
  <c r="WT5" i="26"/>
  <c r="WS5" i="26"/>
  <c r="WR5" i="26"/>
  <c r="WP5" i="26"/>
  <c r="WO5" i="26"/>
  <c r="WM5" i="26"/>
  <c r="WL5" i="26"/>
  <c r="WK5" i="26"/>
  <c r="WH5" i="26"/>
  <c r="WG5" i="26"/>
  <c r="WF5" i="26"/>
  <c r="WD5" i="26"/>
  <c r="WC5" i="26"/>
  <c r="WB5" i="26"/>
  <c r="WA5" i="26"/>
  <c r="VZ5" i="26"/>
  <c r="VY5" i="26"/>
  <c r="VW5" i="26"/>
  <c r="VV5" i="26"/>
  <c r="VU5" i="26"/>
  <c r="VS5" i="26"/>
  <c r="VR5" i="26"/>
  <c r="VQ5" i="26"/>
  <c r="VP5" i="26"/>
  <c r="VN5" i="26"/>
  <c r="VM5" i="26"/>
  <c r="VL5" i="26"/>
  <c r="VK5" i="26"/>
  <c r="VJ5" i="26"/>
  <c r="VI5" i="26"/>
  <c r="VG5" i="26"/>
  <c r="VF5" i="26"/>
  <c r="VE5" i="26"/>
  <c r="VD5" i="26"/>
  <c r="VC5" i="26"/>
  <c r="VA5" i="26"/>
  <c r="UZ5" i="26"/>
  <c r="UY5" i="26"/>
  <c r="UX5" i="26"/>
  <c r="UW5" i="26"/>
  <c r="UV5" i="26"/>
  <c r="UR5" i="26"/>
  <c r="UQ5" i="26"/>
  <c r="UO5" i="26"/>
  <c r="UN5" i="26"/>
  <c r="UL5" i="26"/>
  <c r="UJ5" i="26"/>
  <c r="UI5" i="26"/>
  <c r="UH5" i="26"/>
  <c r="UG5" i="26"/>
  <c r="UF5" i="26"/>
  <c r="UE5" i="26"/>
  <c r="UD5" i="26"/>
  <c r="UC5" i="26"/>
  <c r="UA5" i="26"/>
  <c r="TZ5" i="26"/>
  <c r="TX5" i="26"/>
  <c r="TW5" i="26"/>
  <c r="TV5" i="26"/>
  <c r="TS5" i="26"/>
  <c r="TQ5" i="26"/>
  <c r="TP5" i="26"/>
  <c r="TO5" i="26"/>
  <c r="TM5" i="26"/>
  <c r="TL5" i="26"/>
  <c r="TK5" i="26"/>
  <c r="TJ5" i="26"/>
  <c r="TH5" i="26"/>
  <c r="TG5" i="26"/>
  <c r="TE5" i="26"/>
  <c r="TD5" i="26"/>
  <c r="TB5" i="26"/>
  <c r="TA5" i="26"/>
  <c r="SY5" i="26"/>
  <c r="SX5" i="26"/>
  <c r="SW5" i="26"/>
  <c r="ST5" i="26"/>
  <c r="SS5" i="26"/>
  <c r="SR5" i="26"/>
  <c r="SQ5" i="26"/>
  <c r="SP5" i="26"/>
  <c r="SO5" i="26"/>
  <c r="SU2" i="26"/>
  <c r="ST2" i="26"/>
  <c r="SS2" i="26"/>
  <c r="SR2" i="26"/>
  <c r="SQ2" i="26"/>
  <c r="SL5" i="26"/>
  <c r="SK5" i="26"/>
  <c r="SJ5" i="26"/>
  <c r="SI5" i="26"/>
  <c r="SH5" i="26"/>
  <c r="SG5" i="26"/>
  <c r="SF5" i="26"/>
  <c r="SE5" i="26"/>
  <c r="SN2" i="26"/>
  <c r="SM2" i="26"/>
  <c r="SL2" i="26"/>
  <c r="SK2" i="26"/>
  <c r="SJ2" i="26"/>
  <c r="SI2" i="26"/>
  <c r="SH2" i="26"/>
  <c r="SG2" i="26"/>
  <c r="SF2" i="26"/>
  <c r="SE2" i="26"/>
  <c r="SC5" i="26"/>
  <c r="SB5" i="26"/>
  <c r="SA5" i="26"/>
  <c r="RZ5" i="26"/>
  <c r="RY5" i="26"/>
  <c r="SD2" i="26"/>
  <c r="SC2" i="26"/>
  <c r="SB2" i="26"/>
  <c r="SA2" i="26"/>
  <c r="RZ2" i="26"/>
  <c r="RY2" i="26"/>
  <c r="RW5" i="26"/>
  <c r="RV5" i="26"/>
  <c r="RU5" i="26"/>
  <c r="RT5" i="26"/>
  <c r="RS5" i="26"/>
  <c r="RR5" i="26"/>
  <c r="RQ5" i="26"/>
  <c r="RP5" i="26"/>
  <c r="RW2" i="26"/>
  <c r="RV2" i="26"/>
  <c r="RU2" i="26"/>
  <c r="RT2" i="26"/>
  <c r="RS2" i="26"/>
  <c r="RR2" i="26"/>
  <c r="RQ2" i="26"/>
  <c r="RP2" i="26"/>
  <c r="RL2" i="26"/>
  <c r="RM2" i="26"/>
  <c r="RN2" i="26"/>
  <c r="RO2" i="26"/>
  <c r="RK2" i="26"/>
  <c r="RJ5" i="26"/>
  <c r="RI5" i="26"/>
  <c r="RH5" i="26"/>
  <c r="RG5" i="26"/>
  <c r="RF5" i="26"/>
  <c r="RG2" i="26"/>
  <c r="RH2" i="26"/>
  <c r="RI2" i="26"/>
  <c r="RJ2" i="26"/>
  <c r="RF2" i="26"/>
  <c r="RE5" i="26"/>
  <c r="RD5" i="26"/>
  <c r="RC5" i="26"/>
  <c r="RB5" i="26"/>
  <c r="RA5" i="26"/>
  <c r="RB2" i="26"/>
  <c r="RC2" i="26"/>
  <c r="RD2" i="26"/>
  <c r="RE2" i="26"/>
  <c r="RA2" i="26"/>
  <c r="QZ5" i="26"/>
  <c r="QY5" i="26"/>
  <c r="QX5" i="26"/>
  <c r="QW5" i="26"/>
  <c r="QV5" i="26"/>
  <c r="QW2" i="26"/>
  <c r="QX2" i="26"/>
  <c r="QY2" i="26"/>
  <c r="QZ2" i="26"/>
  <c r="QV2" i="26"/>
  <c r="QU5" i="26"/>
  <c r="QT5" i="26"/>
  <c r="QS5" i="26"/>
  <c r="QR5" i="26"/>
  <c r="QQ5" i="26"/>
  <c r="QR2" i="26"/>
  <c r="QS2" i="26"/>
  <c r="QT2" i="26"/>
  <c r="QU2" i="26"/>
  <c r="QQ2" i="26"/>
  <c r="QP5" i="26"/>
  <c r="QO5" i="26"/>
  <c r="QN5" i="26"/>
  <c r="QM5" i="26"/>
  <c r="QL5" i="26"/>
  <c r="QM2" i="26"/>
  <c r="QN2" i="26"/>
  <c r="QO2" i="26"/>
  <c r="QP2" i="26"/>
  <c r="QL2" i="26"/>
  <c r="QK5" i="26"/>
  <c r="QJ5" i="26"/>
  <c r="QI5" i="26"/>
  <c r="QH5" i="26"/>
  <c r="QG5" i="26"/>
  <c r="QH2" i="26"/>
  <c r="QI2" i="26"/>
  <c r="QJ2" i="26"/>
  <c r="QK2" i="26"/>
  <c r="QG2" i="26"/>
  <c r="QF5" i="26"/>
  <c r="QE5" i="26"/>
  <c r="QD5" i="26"/>
  <c r="QC5" i="26"/>
  <c r="QB5" i="26"/>
  <c r="QC2" i="26"/>
  <c r="QD2" i="26"/>
  <c r="QE2" i="26"/>
  <c r="QF2" i="26"/>
  <c r="QB2" i="26"/>
  <c r="PX2" i="26"/>
  <c r="PY2" i="26"/>
  <c r="PZ2" i="26"/>
  <c r="QA2" i="26"/>
  <c r="PW2" i="26"/>
  <c r="PS2" i="26"/>
  <c r="PT2" i="26"/>
  <c r="PU2" i="26"/>
  <c r="PV2" i="26"/>
  <c r="PV5" i="26"/>
  <c r="PU5" i="26"/>
  <c r="PT5" i="26"/>
  <c r="PS5" i="26"/>
  <c r="PR5" i="26"/>
  <c r="PR2" i="26"/>
  <c r="PN2" i="26"/>
  <c r="PO2" i="26"/>
  <c r="PP2" i="26"/>
  <c r="PQ2" i="26"/>
  <c r="PM2" i="26"/>
  <c r="PQ5" i="26"/>
  <c r="PP5" i="26"/>
  <c r="PO5" i="26"/>
  <c r="PN5" i="26"/>
  <c r="PM5" i="26"/>
  <c r="PL5" i="26"/>
  <c r="PK5" i="26"/>
  <c r="PJ5" i="26"/>
  <c r="PI5" i="26"/>
  <c r="PH5" i="26"/>
  <c r="PI2" i="26"/>
  <c r="PJ2" i="26"/>
  <c r="PK2" i="26"/>
  <c r="PL2" i="26"/>
  <c r="PH2" i="26"/>
  <c r="PG5" i="26"/>
  <c r="PF5" i="26"/>
  <c r="PE5" i="26"/>
  <c r="PD5" i="26"/>
  <c r="PC5" i="26"/>
  <c r="PD2" i="26"/>
  <c r="PE2" i="26"/>
  <c r="PF2" i="26"/>
  <c r="PG2" i="26"/>
  <c r="PC2" i="26"/>
  <c r="PB5" i="26"/>
  <c r="PA5" i="26"/>
  <c r="OZ5" i="26"/>
  <c r="OY5" i="26"/>
  <c r="OX5" i="26"/>
  <c r="OY2" i="26"/>
  <c r="OZ2" i="26"/>
  <c r="PA2" i="26"/>
  <c r="PB2" i="26"/>
  <c r="OX2" i="26"/>
  <c r="OW5" i="26"/>
  <c r="OV5" i="26"/>
  <c r="OU5" i="26"/>
  <c r="OT5" i="26"/>
  <c r="OS5" i="26"/>
  <c r="OT2" i="26"/>
  <c r="OU2" i="26"/>
  <c r="OV2" i="26"/>
  <c r="OW2" i="26"/>
  <c r="OS2" i="26"/>
  <c r="OL2" i="26"/>
  <c r="OM2" i="26"/>
  <c r="ON2" i="26"/>
  <c r="OO2" i="26"/>
  <c r="OP2" i="26"/>
  <c r="OQ2" i="26"/>
  <c r="OR2" i="26"/>
  <c r="OK2" i="26"/>
  <c r="OJ5" i="26"/>
  <c r="OI5" i="26"/>
  <c r="OH5" i="26"/>
  <c r="OG5" i="26"/>
  <c r="OF5" i="26"/>
  <c r="OE5" i="26"/>
  <c r="OD5" i="26"/>
  <c r="OC5" i="26"/>
  <c r="OD2" i="26"/>
  <c r="OE2" i="26"/>
  <c r="OF2" i="26"/>
  <c r="OG2" i="26"/>
  <c r="OH2" i="26"/>
  <c r="OI2" i="26"/>
  <c r="OJ2" i="26"/>
  <c r="OC2" i="26"/>
  <c r="OB5" i="26"/>
  <c r="OA5" i="26"/>
  <c r="NZ5" i="26"/>
  <c r="NY5" i="26"/>
  <c r="NX5" i="26"/>
  <c r="NW5" i="26"/>
  <c r="NV5" i="26"/>
  <c r="NU5" i="26"/>
  <c r="NV2" i="26"/>
  <c r="NW2" i="26"/>
  <c r="NX2" i="26"/>
  <c r="NY2" i="26"/>
  <c r="NZ2" i="26"/>
  <c r="OA2" i="26"/>
  <c r="OB2" i="26"/>
  <c r="NU2" i="26"/>
  <c r="NT5" i="26"/>
  <c r="NS5" i="26"/>
  <c r="NR5" i="26"/>
  <c r="NQ5" i="26"/>
  <c r="NP5" i="26"/>
  <c r="NS2" i="26"/>
  <c r="NT2" i="26"/>
  <c r="NO5" i="26"/>
  <c r="NN5" i="26"/>
  <c r="NM5" i="26"/>
  <c r="NN2" i="26"/>
  <c r="NO2" i="26"/>
  <c r="NP2" i="26"/>
  <c r="NQ2" i="26"/>
  <c r="NR2" i="26"/>
  <c r="NM2" i="26"/>
  <c r="NK2" i="26"/>
  <c r="NL2" i="26"/>
  <c r="NL5" i="26"/>
  <c r="NK5" i="26"/>
  <c r="NJ5" i="26"/>
  <c r="NI5" i="26"/>
  <c r="NH5" i="26"/>
  <c r="NG5" i="26"/>
  <c r="NF5" i="26"/>
  <c r="NE5" i="26"/>
  <c r="NF2" i="26"/>
  <c r="NG2" i="26"/>
  <c r="NH2" i="26"/>
  <c r="NI2" i="26"/>
  <c r="NJ2" i="26"/>
  <c r="NE2" i="26"/>
  <c r="ND5" i="26"/>
  <c r="NC5" i="26"/>
  <c r="NB5" i="26"/>
  <c r="NA5" i="26"/>
  <c r="MZ5" i="26"/>
  <c r="MY5" i="26"/>
  <c r="MX5" i="26"/>
  <c r="MW5" i="26"/>
  <c r="MX2" i="26"/>
  <c r="MY2" i="26"/>
  <c r="MZ2" i="26"/>
  <c r="NA2" i="26"/>
  <c r="NB2" i="26"/>
  <c r="NC2" i="26"/>
  <c r="ND2" i="26"/>
  <c r="MW2" i="26"/>
  <c r="MV5" i="26"/>
  <c r="MU5" i="26"/>
  <c r="MT5" i="26"/>
  <c r="MS5" i="26"/>
  <c r="MR5" i="26"/>
  <c r="MQ5" i="26"/>
  <c r="MP5" i="26"/>
  <c r="MO5" i="26"/>
  <c r="MP2" i="26"/>
  <c r="MQ2" i="26"/>
  <c r="MR2" i="26"/>
  <c r="MS2" i="26"/>
  <c r="MT2" i="26"/>
  <c r="MU2" i="26"/>
  <c r="MV2" i="26"/>
  <c r="MO2" i="26"/>
  <c r="MN5" i="26"/>
  <c r="MM5" i="26"/>
  <c r="ML5" i="26"/>
  <c r="MK5" i="26"/>
  <c r="MJ5" i="26"/>
  <c r="MI5" i="26"/>
  <c r="MH5" i="26"/>
  <c r="MG5" i="26"/>
  <c r="ML2" i="26"/>
  <c r="MM2" i="26"/>
  <c r="MN2" i="26"/>
  <c r="MH2" i="26"/>
  <c r="MI2" i="26"/>
  <c r="MJ2" i="26"/>
  <c r="MK2" i="26"/>
  <c r="MG2" i="26"/>
  <c r="MF5" i="26"/>
  <c r="ME5" i="26"/>
  <c r="MD5" i="26"/>
  <c r="MC5" i="26"/>
  <c r="MB5" i="26"/>
  <c r="MA5" i="26"/>
  <c r="LZ5" i="26"/>
  <c r="LY5" i="26"/>
  <c r="LZ2" i="26"/>
  <c r="MA2" i="26"/>
  <c r="MB2" i="26"/>
  <c r="MC2" i="26"/>
  <c r="MD2" i="26"/>
  <c r="ME2" i="26"/>
  <c r="MF2" i="26"/>
  <c r="LY2" i="26"/>
  <c r="LX5" i="26"/>
  <c r="LW5" i="26"/>
  <c r="LV5" i="26"/>
  <c r="LU5" i="26"/>
  <c r="LT5" i="26"/>
  <c r="LS5" i="26"/>
  <c r="LR5" i="26"/>
  <c r="LQ5" i="26"/>
  <c r="LR2" i="26"/>
  <c r="LS2" i="26"/>
  <c r="LT2" i="26"/>
  <c r="LU2" i="26"/>
  <c r="LV2" i="26"/>
  <c r="LW2" i="26"/>
  <c r="LX2" i="26"/>
  <c r="LQ2" i="26"/>
  <c r="LJ2" i="26"/>
  <c r="LK2" i="26"/>
  <c r="LL2" i="26"/>
  <c r="LM2" i="26"/>
  <c r="LN2" i="26"/>
  <c r="LO2" i="26"/>
  <c r="LP2" i="26"/>
  <c r="LI2" i="26"/>
  <c r="LP5" i="26"/>
  <c r="LO5" i="26"/>
  <c r="LN5" i="26"/>
  <c r="LM5" i="26"/>
  <c r="LL5" i="26"/>
  <c r="LK5" i="26"/>
  <c r="LJ5" i="26"/>
  <c r="LI5" i="26"/>
  <c r="LH5" i="26"/>
  <c r="LG5" i="26"/>
  <c r="LF5" i="26"/>
  <c r="LE5" i="26"/>
  <c r="LD5" i="26"/>
  <c r="LC5" i="26"/>
  <c r="LB5" i="26"/>
  <c r="LA5" i="26"/>
  <c r="LG2" i="26"/>
  <c r="LH2" i="26"/>
  <c r="LB2" i="26"/>
  <c r="LC2" i="26"/>
  <c r="LD2" i="26"/>
  <c r="LE2" i="26"/>
  <c r="LF2" i="26"/>
  <c r="LA2" i="26"/>
  <c r="KZ5" i="26"/>
  <c r="KY5" i="26"/>
  <c r="KX5" i="26"/>
  <c r="KW5" i="26"/>
  <c r="KV5" i="26"/>
  <c r="KU5" i="26"/>
  <c r="KV2" i="26"/>
  <c r="KW2" i="26"/>
  <c r="KX2" i="26"/>
  <c r="KY2" i="26"/>
  <c r="KZ2" i="26"/>
  <c r="KU2" i="26"/>
  <c r="KT5" i="26"/>
  <c r="KS5" i="26"/>
  <c r="KR5" i="26"/>
  <c r="KQ5" i="26"/>
  <c r="KP5" i="26"/>
  <c r="KO5" i="26"/>
  <c r="KP2" i="26"/>
  <c r="KQ2" i="26"/>
  <c r="KR2" i="26"/>
  <c r="KS2" i="26"/>
  <c r="KT2" i="26"/>
  <c r="KO2" i="26"/>
  <c r="KJ2" i="26"/>
  <c r="KK2" i="26"/>
  <c r="KL2" i="26"/>
  <c r="KM2" i="26"/>
  <c r="KN2" i="26"/>
  <c r="KI2" i="26"/>
  <c r="KD2" i="26"/>
  <c r="KE2" i="26"/>
  <c r="KF2" i="26"/>
  <c r="KG2" i="26"/>
  <c r="KH2" i="26"/>
  <c r="KC2" i="26"/>
  <c r="KB5" i="26"/>
  <c r="KA5" i="26"/>
  <c r="JZ5" i="26"/>
  <c r="JY5" i="26"/>
  <c r="JX5" i="26"/>
  <c r="JW5" i="26"/>
  <c r="JX2" i="26"/>
  <c r="JY2" i="26"/>
  <c r="JZ2" i="26"/>
  <c r="KA2" i="26"/>
  <c r="KB2" i="26"/>
  <c r="JW2" i="26"/>
  <c r="JV5" i="26"/>
  <c r="JU5" i="26"/>
  <c r="JT5" i="26"/>
  <c r="JS5" i="26"/>
  <c r="JR5" i="26"/>
  <c r="JQ5" i="26"/>
  <c r="JR2" i="26"/>
  <c r="JS2" i="26"/>
  <c r="JT2" i="26"/>
  <c r="JU2" i="26"/>
  <c r="JV2" i="26"/>
  <c r="JQ2" i="26"/>
  <c r="JP5" i="26"/>
  <c r="JO5" i="26"/>
  <c r="JN5" i="26"/>
  <c r="JM5" i="26"/>
  <c r="JL5" i="26"/>
  <c r="JK5" i="26"/>
  <c r="JP2" i="26"/>
  <c r="JL2" i="26"/>
  <c r="JM2" i="26"/>
  <c r="JN2" i="26"/>
  <c r="JO2" i="26"/>
  <c r="JK2" i="26"/>
  <c r="JJ5" i="26"/>
  <c r="JI5" i="26"/>
  <c r="JH5" i="26"/>
  <c r="JG5" i="26"/>
  <c r="JF5" i="26"/>
  <c r="JE5" i="26"/>
  <c r="JJ2" i="26"/>
  <c r="JF2" i="26"/>
  <c r="JG2" i="26"/>
  <c r="JH2" i="26"/>
  <c r="JI2" i="26"/>
  <c r="JE2" i="26"/>
  <c r="JA2" i="26"/>
  <c r="JB2" i="26"/>
  <c r="JC2" i="26"/>
  <c r="JD2" i="26"/>
  <c r="IZ2" i="26"/>
  <c r="JD5" i="26"/>
  <c r="JC5" i="26"/>
  <c r="JB5" i="26"/>
  <c r="JA5" i="26"/>
  <c r="IZ5" i="26"/>
  <c r="IY5" i="26"/>
  <c r="IX5" i="26"/>
  <c r="IW5" i="26"/>
  <c r="IV5" i="26"/>
  <c r="IU5" i="26"/>
  <c r="IV2" i="26"/>
  <c r="IW2" i="26"/>
  <c r="IX2" i="26"/>
  <c r="IY2" i="26"/>
  <c r="IU2" i="26"/>
  <c r="IT5" i="26"/>
  <c r="IS5" i="26"/>
  <c r="IR5" i="26"/>
  <c r="IQ5" i="26"/>
  <c r="IP5" i="26"/>
  <c r="IQ2" i="26"/>
  <c r="IR2" i="26"/>
  <c r="IS2" i="26"/>
  <c r="IT2" i="26"/>
  <c r="IP2" i="26"/>
  <c r="IO5" i="26"/>
  <c r="IN5" i="26"/>
  <c r="IM5" i="26"/>
  <c r="IL5" i="26"/>
  <c r="IK5" i="26"/>
  <c r="IL2" i="26"/>
  <c r="IM2" i="26"/>
  <c r="IN2" i="26"/>
  <c r="IO2" i="26"/>
  <c r="IK2" i="26"/>
  <c r="IJ5" i="26"/>
  <c r="II5" i="26"/>
  <c r="IH5" i="26"/>
  <c r="IG5" i="26"/>
  <c r="IF5" i="26"/>
  <c r="IG2" i="26"/>
  <c r="IH2" i="26"/>
  <c r="II2" i="26"/>
  <c r="IJ2" i="26"/>
  <c r="IF2" i="26"/>
  <c r="IE5" i="26"/>
  <c r="ID5" i="26"/>
  <c r="IC5" i="26"/>
  <c r="IB5" i="26"/>
  <c r="IA5" i="26"/>
  <c r="IB2" i="26"/>
  <c r="IC2" i="26"/>
  <c r="ID2" i="26"/>
  <c r="IE2" i="26"/>
  <c r="IA2" i="26"/>
  <c r="HZ5" i="26"/>
  <c r="HY5" i="26"/>
  <c r="HX5" i="26"/>
  <c r="HW5" i="26"/>
  <c r="HW2" i="26"/>
  <c r="HX2" i="26"/>
  <c r="HY2" i="26"/>
  <c r="HZ2" i="26"/>
  <c r="HV2" i="26"/>
  <c r="HV5" i="26"/>
  <c r="HU5" i="26"/>
  <c r="HT5" i="26"/>
  <c r="HS5" i="26"/>
  <c r="HR5" i="26"/>
  <c r="HQ5" i="26"/>
  <c r="HT2" i="26"/>
  <c r="HU2" i="26"/>
  <c r="HR2" i="26"/>
  <c r="HS2" i="26"/>
  <c r="HQ2" i="26"/>
  <c r="HP5" i="26"/>
  <c r="HO5" i="26"/>
  <c r="HN5" i="26"/>
  <c r="HM5" i="26"/>
  <c r="HL5" i="26"/>
  <c r="HM2" i="26"/>
  <c r="HN2" i="26"/>
  <c r="HO2" i="26"/>
  <c r="HP2" i="26"/>
  <c r="HL2" i="26"/>
  <c r="HK5" i="26"/>
  <c r="HJ5" i="26"/>
  <c r="HI5" i="26"/>
  <c r="HH5" i="26"/>
  <c r="HG5" i="26"/>
  <c r="HK2" i="26"/>
  <c r="HH2" i="26"/>
  <c r="HI2" i="26"/>
  <c r="HJ2" i="26"/>
  <c r="HG2" i="26"/>
  <c r="HF5" i="26"/>
  <c r="HE5" i="26"/>
  <c r="HD5" i="26"/>
  <c r="HC5" i="26"/>
  <c r="HB5" i="26"/>
  <c r="HC2" i="26"/>
  <c r="HD2" i="26"/>
  <c r="HE2" i="26"/>
  <c r="HF2" i="26"/>
  <c r="HB2" i="26"/>
  <c r="HA5" i="26"/>
  <c r="GZ5" i="26"/>
  <c r="GY5" i="26"/>
  <c r="GX5" i="26"/>
  <c r="GW5" i="26"/>
  <c r="GX2" i="26"/>
  <c r="GY2" i="26"/>
  <c r="GZ2" i="26"/>
  <c r="HA2" i="26"/>
  <c r="GW2" i="26"/>
  <c r="GV5" i="26"/>
  <c r="GU5" i="26"/>
  <c r="GT5" i="26"/>
  <c r="GS5" i="26"/>
  <c r="GR5" i="26"/>
  <c r="GQ5" i="26"/>
  <c r="GP5" i="26"/>
  <c r="GO5" i="26"/>
  <c r="GN5" i="26"/>
  <c r="GM5" i="26"/>
  <c r="GL5" i="26"/>
  <c r="GK5" i="26"/>
  <c r="GJ5" i="26"/>
  <c r="GI5" i="26"/>
  <c r="GH5" i="26"/>
  <c r="GG5" i="26"/>
  <c r="GF5" i="26"/>
  <c r="GE5" i="26"/>
  <c r="GD5" i="26"/>
  <c r="GC5" i="26"/>
  <c r="GB5" i="26"/>
  <c r="GA5" i="26"/>
  <c r="FZ5" i="26"/>
  <c r="FY5" i="26"/>
  <c r="FX5" i="26"/>
  <c r="FW5" i="26"/>
  <c r="FV5" i="26"/>
  <c r="FU5" i="26"/>
  <c r="FT5" i="26"/>
  <c r="FS5" i="26"/>
  <c r="GS2" i="26"/>
  <c r="GT2" i="26"/>
  <c r="GU2" i="26"/>
  <c r="GV2" i="26"/>
  <c r="GR2" i="26"/>
  <c r="GQ2" i="26"/>
  <c r="GP2" i="26"/>
  <c r="GN2" i="26"/>
  <c r="GO2" i="26"/>
  <c r="GL2" i="26"/>
  <c r="GM2" i="26"/>
  <c r="GK2" i="26"/>
  <c r="GH2" i="26"/>
  <c r="GI2" i="26"/>
  <c r="GJ2" i="26"/>
  <c r="GF2" i="26"/>
  <c r="GG2" i="26"/>
  <c r="GE2" i="26"/>
  <c r="GC2" i="26"/>
  <c r="GD2" i="26"/>
  <c r="FZ2" i="26"/>
  <c r="GA2" i="26"/>
  <c r="GB2" i="26"/>
  <c r="FY2" i="26"/>
  <c r="FX2" i="26"/>
  <c r="FT2" i="26"/>
  <c r="FU2" i="26"/>
  <c r="FV2" i="26"/>
  <c r="FW2" i="26"/>
  <c r="FS2" i="26"/>
  <c r="BT5" i="26"/>
  <c r="BS5" i="26"/>
  <c r="BR5" i="26"/>
  <c r="BQ5" i="26"/>
  <c r="BP5" i="26"/>
  <c r="BO5" i="26"/>
  <c r="BN5" i="26"/>
  <c r="BM5" i="26"/>
  <c r="BL5" i="26"/>
  <c r="BT2" i="26"/>
  <c r="BS2" i="26"/>
  <c r="BR2" i="26"/>
  <c r="BQ2" i="26"/>
  <c r="BP2" i="26"/>
  <c r="BO2" i="26"/>
  <c r="BN2" i="26"/>
  <c r="BM2" i="26"/>
  <c r="BL2" i="26" a="1"/>
  <c r="BL2" i="26" s="1"/>
  <c r="BK5" i="26"/>
  <c r="BJ5" i="26"/>
  <c r="BI5" i="26"/>
  <c r="BH5" i="26"/>
  <c r="BG5" i="26"/>
  <c r="BG2" i="26" a="1"/>
  <c r="BG2" i="26" s="1"/>
  <c r="AV5" i="26" a="1"/>
  <c r="AV5" i="26" s="1"/>
  <c r="AL5" i="26" a="1"/>
  <c r="AL5" i="26" s="1"/>
  <c r="F5" i="26" a="1"/>
  <c r="F5" i="26" s="1"/>
  <c r="AL2" i="26" a="1"/>
  <c r="AL2" i="26" s="1"/>
  <c r="K2" i="26" a="1"/>
  <c r="K2" i="26" s="1"/>
  <c r="F2" i="26" a="1"/>
  <c r="F2" i="26" s="1"/>
  <c r="AME5" i="26" l="1"/>
  <c r="K164" i="12"/>
  <c r="D160" i="12" s="1"/>
  <c r="H182" i="8"/>
  <c r="H181" i="8"/>
  <c r="H180" i="8"/>
  <c r="H179" i="8"/>
  <c r="F57" i="8"/>
  <c r="WI5" i="26" l="1"/>
  <c r="APA5" i="26" a="1"/>
  <c r="APA5" i="26" s="1"/>
  <c r="C196" i="8"/>
  <c r="CCS5" i="26" s="1" a="1"/>
  <c r="CCS5" i="26" s="1"/>
  <c r="F178" i="8"/>
  <c r="D168" i="8"/>
  <c r="D144" i="8"/>
  <c r="BZO5" i="26" s="1" a="1"/>
  <c r="BZO5" i="26" s="1"/>
  <c r="K16" i="14"/>
  <c r="K14" i="14"/>
  <c r="K12" i="14"/>
  <c r="F114" i="12"/>
  <c r="ACC5" i="26" s="1"/>
  <c r="F106" i="12"/>
  <c r="ABU5" i="26" s="1"/>
  <c r="SD5" i="26"/>
  <c r="D65" i="7"/>
  <c r="D35" i="7"/>
  <c r="CR5" i="26" s="1"/>
  <c r="D20" i="7"/>
  <c r="CE5" i="26" s="1"/>
  <c r="D13" i="7"/>
  <c r="BY5" i="26" s="1"/>
  <c r="D98" i="7"/>
  <c r="EY5" i="26" s="1"/>
  <c r="D93" i="7"/>
  <c r="EU5" i="26" s="1"/>
  <c r="D87" i="7"/>
  <c r="EP5" i="26" s="1"/>
  <c r="D78" i="7"/>
  <c r="EH5" i="26" s="1"/>
  <c r="M54" i="20"/>
  <c r="OL5" i="26" s="1"/>
  <c r="Q224" i="8"/>
  <c r="Q225" i="8"/>
  <c r="Q226" i="8"/>
  <c r="Q227" i="8"/>
  <c r="Q228" i="8"/>
  <c r="Q229" i="8"/>
  <c r="Q230" i="8"/>
  <c r="H24" i="16"/>
  <c r="H25" i="16"/>
  <c r="H26" i="16"/>
  <c r="H27" i="16"/>
  <c r="H28" i="16"/>
  <c r="H23" i="16"/>
  <c r="Q10" i="16"/>
  <c r="Q11" i="16"/>
  <c r="Q12" i="16"/>
  <c r="Q13" i="16"/>
  <c r="Q14" i="16"/>
  <c r="Q15" i="16"/>
  <c r="Q16" i="16"/>
  <c r="Q9" i="16"/>
  <c r="F43" i="20"/>
  <c r="KD5" i="26" s="1"/>
  <c r="F44" i="20"/>
  <c r="KE5" i="26" s="1"/>
  <c r="F45" i="20"/>
  <c r="KF5" i="26" s="1"/>
  <c r="F46" i="20"/>
  <c r="KG5" i="26" s="1"/>
  <c r="F47" i="20"/>
  <c r="KH5" i="26" s="1"/>
  <c r="F42" i="20"/>
  <c r="KC5" i="26" s="1"/>
  <c r="J243" i="8"/>
  <c r="T231" i="8"/>
  <c r="S231" i="8"/>
  <c r="CJI5" i="26" s="1" a="1"/>
  <c r="CJI5" i="26" s="1"/>
  <c r="K231" i="8"/>
  <c r="J231" i="8"/>
  <c r="CGL5" i="26" s="1" a="1"/>
  <c r="CGL5" i="26" s="1"/>
  <c r="F58" i="8"/>
  <c r="F59" i="8"/>
  <c r="F60" i="8"/>
  <c r="F61" i="8"/>
  <c r="F62" i="8"/>
  <c r="D104" i="8" l="1"/>
  <c r="CMG5" i="26" a="1"/>
  <c r="CMG5" i="26" s="1"/>
  <c r="SM5" i="26"/>
  <c r="BQR5" i="26" a="1"/>
  <c r="BQR5" i="26" s="1"/>
  <c r="D68" i="7"/>
  <c r="EC5" i="26" s="1"/>
  <c r="D99" i="7"/>
  <c r="EZ5" i="26" s="1"/>
  <c r="E183" i="8"/>
  <c r="CBN5" i="26" s="1" a="1"/>
  <c r="CBN5" i="26" s="1"/>
  <c r="C213" i="8"/>
  <c r="CDH5" i="26" s="1" a="1"/>
  <c r="CDH5" i="26" s="1"/>
  <c r="J179" i="8"/>
  <c r="SN5" i="26" l="1"/>
  <c r="J13" i="14"/>
  <c r="ATF5" i="26" s="1"/>
  <c r="AIV5" i="26" a="1"/>
  <c r="AIV5" i="26" s="1"/>
  <c r="D124" i="7"/>
  <c r="FN5" i="26" s="1"/>
  <c r="D26" i="7"/>
  <c r="CJ5" i="26" s="1"/>
  <c r="D37" i="7" l="1"/>
  <c r="CT5" i="26" s="1"/>
  <c r="I25" i="12"/>
  <c r="AJR5" i="26" s="1"/>
  <c r="K119" i="12"/>
  <c r="D110" i="12" s="1"/>
  <c r="UU5" i="26" l="1"/>
  <c r="AOR5" i="26" a="1"/>
  <c r="AOR5" i="26" s="1"/>
  <c r="D47" i="12"/>
  <c r="SU5" i="26" s="1"/>
  <c r="G43" i="12"/>
  <c r="ADC5" i="26" s="1"/>
  <c r="D213" i="8"/>
  <c r="CDN5" i="26" s="1" a="1"/>
  <c r="CDN5" i="26" s="1"/>
  <c r="E209" i="8"/>
  <c r="E210" i="8"/>
  <c r="E211" i="8"/>
  <c r="E212" i="8"/>
  <c r="E208" i="8"/>
  <c r="D98" i="8"/>
  <c r="BYL5" i="26" s="1"/>
  <c r="D156" i="8"/>
  <c r="M69" i="8"/>
  <c r="M70" i="8"/>
  <c r="M71" i="8"/>
  <c r="BUZ5" i="26" s="1" a="1"/>
  <c r="BUZ5" i="26" s="1"/>
  <c r="M72" i="8"/>
  <c r="M73" i="8"/>
  <c r="M74" i="8"/>
  <c r="M75" i="8"/>
  <c r="M68" i="8"/>
  <c r="P82" i="8"/>
  <c r="P83" i="8"/>
  <c r="P84" i="8"/>
  <c r="P85" i="8"/>
  <c r="P81" i="8"/>
  <c r="H82" i="8"/>
  <c r="H83" i="8"/>
  <c r="H84" i="8"/>
  <c r="H85" i="8"/>
  <c r="H81" i="8"/>
  <c r="M55" i="20"/>
  <c r="OM5" i="26" s="1"/>
  <c r="M56" i="20"/>
  <c r="ON5" i="26" s="1"/>
  <c r="M57" i="20"/>
  <c r="OO5" i="26" s="1"/>
  <c r="M58" i="20"/>
  <c r="OP5" i="26" s="1"/>
  <c r="M59" i="20"/>
  <c r="OQ5" i="26" s="1"/>
  <c r="M60" i="20"/>
  <c r="OR5" i="26" s="1"/>
  <c r="M53" i="20"/>
  <c r="OK5" i="26" s="1"/>
  <c r="P67" i="20"/>
  <c r="RL5" i="26" s="1"/>
  <c r="P68" i="20"/>
  <c r="RM5" i="26" s="1"/>
  <c r="P69" i="20"/>
  <c r="RN5" i="26" s="1"/>
  <c r="P70" i="20"/>
  <c r="RO5" i="26" s="1"/>
  <c r="P66" i="20"/>
  <c r="RK5" i="26" s="1"/>
  <c r="H67" i="20"/>
  <c r="PX5" i="26" s="1"/>
  <c r="H68" i="20"/>
  <c r="PY5" i="26" s="1"/>
  <c r="H69" i="20"/>
  <c r="PZ5" i="26" s="1"/>
  <c r="H70" i="20"/>
  <c r="QA5" i="26" s="1"/>
  <c r="H66" i="20"/>
  <c r="PW5" i="26" s="1"/>
  <c r="D212" i="12"/>
  <c r="E183" i="12"/>
  <c r="AAN5" i="26" s="1"/>
  <c r="F192" i="12"/>
  <c r="F191" i="12"/>
  <c r="F190" i="12"/>
  <c r="F189" i="12"/>
  <c r="F188" i="12"/>
  <c r="F187" i="12"/>
  <c r="F186" i="12"/>
  <c r="F182" i="12"/>
  <c r="F176" i="12"/>
  <c r="F174" i="12"/>
  <c r="F173" i="12"/>
  <c r="F165" i="12"/>
  <c r="F163" i="12"/>
  <c r="F116" i="12"/>
  <c r="F115" i="12"/>
  <c r="G114" i="12"/>
  <c r="AFK5" i="26" s="1"/>
  <c r="F113" i="12"/>
  <c r="F112" i="12"/>
  <c r="F111" i="12"/>
  <c r="F107" i="12"/>
  <c r="G106" i="12"/>
  <c r="AFC5" i="26" s="1"/>
  <c r="F103" i="12"/>
  <c r="F101" i="12"/>
  <c r="F99" i="12"/>
  <c r="F97" i="12"/>
  <c r="F95" i="12"/>
  <c r="F94" i="12"/>
  <c r="ABL5" i="26" s="1"/>
  <c r="F89" i="12"/>
  <c r="F85" i="12"/>
  <c r="F84" i="12"/>
  <c r="F83" i="12"/>
  <c r="ABF5" i="26" s="1"/>
  <c r="F79" i="12"/>
  <c r="F76" i="12"/>
  <c r="F65" i="12"/>
  <c r="F61" i="12"/>
  <c r="F53" i="12"/>
  <c r="F46" i="12"/>
  <c r="F45" i="12"/>
  <c r="AAR5" i="26" s="1"/>
  <c r="F41" i="12"/>
  <c r="AAQ5" i="26" s="1"/>
  <c r="D193" i="12"/>
  <c r="XK5" i="26" s="1"/>
  <c r="D183" i="12"/>
  <c r="XB5" i="26" s="1"/>
  <c r="D177" i="12"/>
  <c r="WW5" i="26" s="1"/>
  <c r="D166" i="12"/>
  <c r="WN5" i="26" s="1"/>
  <c r="E161" i="12"/>
  <c r="E154" i="12"/>
  <c r="ZW5" i="26" s="1"/>
  <c r="D154" i="12"/>
  <c r="WE5" i="26" s="1"/>
  <c r="E143" i="12"/>
  <c r="ZP5" i="26" s="1"/>
  <c r="D143" i="12"/>
  <c r="VX5" i="26" s="1"/>
  <c r="E138" i="12"/>
  <c r="ZL5" i="26" s="1"/>
  <c r="D138" i="12"/>
  <c r="VT5" i="26" s="1"/>
  <c r="E132" i="12"/>
  <c r="ZG5" i="26" s="1"/>
  <c r="D132" i="12"/>
  <c r="VO5" i="26" s="1"/>
  <c r="E124" i="12"/>
  <c r="YZ5" i="26" s="1"/>
  <c r="D124" i="12"/>
  <c r="VH5" i="26" s="1"/>
  <c r="D100" i="12"/>
  <c r="UK5" i="26" s="1"/>
  <c r="D90" i="12"/>
  <c r="UB5" i="26" s="1"/>
  <c r="D86" i="12"/>
  <c r="TY5" i="26" s="1"/>
  <c r="D77" i="12"/>
  <c r="TR5" i="26" s="1"/>
  <c r="E72" i="12"/>
  <c r="YF5" i="26" s="1"/>
  <c r="D72" i="12"/>
  <c r="TN5" i="26" s="1"/>
  <c r="D66" i="12"/>
  <c r="TI5" i="26" s="1"/>
  <c r="D62" i="12"/>
  <c r="TF5" i="26" s="1"/>
  <c r="E58" i="12"/>
  <c r="XW5" i="26" s="1"/>
  <c r="D58" i="12"/>
  <c r="TC5" i="26" s="1"/>
  <c r="D54" i="12"/>
  <c r="A46" i="12"/>
  <c r="D31" i="14"/>
  <c r="E31" i="14" s="1"/>
  <c r="D30" i="14"/>
  <c r="E30" i="14" s="1"/>
  <c r="D29" i="14"/>
  <c r="E29" i="14" s="1"/>
  <c r="D28" i="14"/>
  <c r="E28" i="14" s="1"/>
  <c r="D27" i="14"/>
  <c r="E27" i="14" s="1"/>
  <c r="D26" i="14"/>
  <c r="H242" i="8"/>
  <c r="H241" i="8"/>
  <c r="H240" i="8"/>
  <c r="H239" i="8"/>
  <c r="H238" i="8"/>
  <c r="H237" i="8"/>
  <c r="U230" i="8"/>
  <c r="U229" i="8"/>
  <c r="U228" i="8"/>
  <c r="U227" i="8"/>
  <c r="U226" i="8"/>
  <c r="U225" i="8"/>
  <c r="U224" i="8"/>
  <c r="U223" i="8"/>
  <c r="Q223" i="8"/>
  <c r="J180" i="8"/>
  <c r="J15" i="14" s="1"/>
  <c r="J181" i="8"/>
  <c r="J17" i="14" s="1"/>
  <c r="J182" i="8"/>
  <c r="J19" i="14" s="1"/>
  <c r="K13" i="14"/>
  <c r="H183" i="8"/>
  <c r="CCD5" i="26" s="1" a="1"/>
  <c r="CCD5" i="26" s="1"/>
  <c r="I183" i="8"/>
  <c r="C183" i="8"/>
  <c r="CBB5" i="26" s="1" a="1"/>
  <c r="CBB5" i="26" s="1"/>
  <c r="F182" i="8"/>
  <c r="F181" i="8"/>
  <c r="F180" i="8"/>
  <c r="F179" i="8"/>
  <c r="C32" i="14"/>
  <c r="ATT5" i="26" s="1" a="1"/>
  <c r="ATT5" i="26" s="1"/>
  <c r="G181" i="12"/>
  <c r="AHL5" i="26" s="1"/>
  <c r="G180" i="12"/>
  <c r="AHK5" i="26" s="1"/>
  <c r="G179" i="12"/>
  <c r="AHJ5" i="26" s="1"/>
  <c r="G175" i="12"/>
  <c r="AHG5" i="26" s="1"/>
  <c r="G172" i="12"/>
  <c r="AHD5" i="26" s="1"/>
  <c r="G168" i="12"/>
  <c r="AHB5" i="26" s="1"/>
  <c r="G167" i="12"/>
  <c r="AHA5" i="26" s="1"/>
  <c r="G159" i="12"/>
  <c r="AGT5" i="26" s="1"/>
  <c r="G164" i="12"/>
  <c r="AGX5" i="26" s="1"/>
  <c r="G157" i="12"/>
  <c r="AGS5" i="26" s="1"/>
  <c r="G156" i="12"/>
  <c r="G153" i="12"/>
  <c r="AGP5" i="26" s="1"/>
  <c r="G152" i="12"/>
  <c r="AGO5" i="26" s="1"/>
  <c r="G150" i="12"/>
  <c r="AGN5" i="26" s="1"/>
  <c r="G149" i="12"/>
  <c r="AGM5" i="26" s="1"/>
  <c r="G147" i="12"/>
  <c r="AGL5" i="26" s="1"/>
  <c r="G146" i="12"/>
  <c r="AGK5" i="26" s="1"/>
  <c r="G141" i="12"/>
  <c r="AGH5" i="26" s="1"/>
  <c r="G142" i="12"/>
  <c r="AGI5" i="26" s="1"/>
  <c r="G140" i="12"/>
  <c r="AGG5" i="26" s="1"/>
  <c r="G135" i="12"/>
  <c r="AGC5" i="26" s="1"/>
  <c r="G136" i="12"/>
  <c r="AGD5" i="26" s="1"/>
  <c r="G137" i="12"/>
  <c r="AGE5" i="26" s="1"/>
  <c r="G134" i="12"/>
  <c r="AGB5" i="26" s="1"/>
  <c r="G127" i="12"/>
  <c r="AFV5" i="26" s="1"/>
  <c r="G128" i="12"/>
  <c r="AFW5" i="26" s="1"/>
  <c r="G129" i="12"/>
  <c r="AFX5" i="26" s="1"/>
  <c r="G130" i="12"/>
  <c r="AFY5" i="26" s="1"/>
  <c r="G131" i="12"/>
  <c r="AFZ5" i="26" s="1"/>
  <c r="G88" i="12"/>
  <c r="AEL5" i="26" s="1"/>
  <c r="D109" i="12"/>
  <c r="UT5" i="26" s="1"/>
  <c r="D107" i="7"/>
  <c r="FC5" i="26" s="1"/>
  <c r="A84" i="7"/>
  <c r="A85" i="7" s="1"/>
  <c r="F46" i="7"/>
  <c r="DL5" i="26" s="1"/>
  <c r="F47" i="7"/>
  <c r="F48" i="7"/>
  <c r="A48" i="7"/>
  <c r="A49" i="7" s="1"/>
  <c r="A50" i="7" s="1"/>
  <c r="A51" i="7" s="1"/>
  <c r="G160" i="12"/>
  <c r="AGU5" i="26" s="1"/>
  <c r="D59" i="15"/>
  <c r="D58" i="15"/>
  <c r="D57" i="15"/>
  <c r="D56" i="15"/>
  <c r="D55" i="15"/>
  <c r="D54" i="15"/>
  <c r="G126" i="12"/>
  <c r="AFU5" i="26" s="1"/>
  <c r="G123" i="12"/>
  <c r="AFS5" i="26" s="1"/>
  <c r="G122" i="12"/>
  <c r="AFR5" i="26" s="1"/>
  <c r="G121" i="12"/>
  <c r="AFQ5" i="26" s="1"/>
  <c r="G120" i="12"/>
  <c r="AFP5" i="26" s="1"/>
  <c r="G119" i="12"/>
  <c r="AFO5" i="26" s="1"/>
  <c r="G98" i="12"/>
  <c r="AEU5" i="26" s="1"/>
  <c r="G96" i="12"/>
  <c r="AES5" i="26" s="1"/>
  <c r="G93" i="12"/>
  <c r="AEP5" i="26" s="1"/>
  <c r="G92" i="12"/>
  <c r="AEO5" i="26" s="1"/>
  <c r="G75" i="12"/>
  <c r="AEB5" i="26" s="1"/>
  <c r="G74" i="12"/>
  <c r="AEA5" i="26" s="1"/>
  <c r="G71" i="12"/>
  <c r="ADY5" i="26" s="1"/>
  <c r="G70" i="12"/>
  <c r="ADX5" i="26" s="1"/>
  <c r="G69" i="12"/>
  <c r="ADW5" i="26" s="1"/>
  <c r="G68" i="12"/>
  <c r="ADV5" i="26" s="1"/>
  <c r="G64" i="12"/>
  <c r="ADS5" i="26" s="1"/>
  <c r="G60" i="12"/>
  <c r="ADP5" i="26" s="1"/>
  <c r="G57" i="12"/>
  <c r="ADN5" i="26" s="1"/>
  <c r="G56" i="12"/>
  <c r="ADM5" i="26" s="1"/>
  <c r="G52" i="12"/>
  <c r="ADJ5" i="26" s="1"/>
  <c r="G50" i="12"/>
  <c r="ADI5" i="26" s="1"/>
  <c r="G44" i="12"/>
  <c r="ADD5" i="26" s="1"/>
  <c r="D71" i="15"/>
  <c r="AQO5" i="26" s="1" a="1"/>
  <c r="AQO5" i="26" s="1"/>
  <c r="D49" i="15"/>
  <c r="AQA5" i="26" s="1" a="1"/>
  <c r="AQA5" i="26" s="1"/>
  <c r="D38" i="15"/>
  <c r="APT5" i="26" s="1" a="1"/>
  <c r="APT5" i="26" s="1"/>
  <c r="D27" i="15"/>
  <c r="APM5" i="26" s="1" a="1"/>
  <c r="APM5" i="26" s="1"/>
  <c r="D16" i="15"/>
  <c r="APF5" i="26" s="1" a="1"/>
  <c r="APF5" i="26" s="1"/>
  <c r="F49" i="7"/>
  <c r="F50" i="7"/>
  <c r="DP5" i="26" s="1"/>
  <c r="F51" i="7"/>
  <c r="F45" i="7"/>
  <c r="DK5" i="26" s="1"/>
  <c r="F44" i="7"/>
  <c r="G40" i="12"/>
  <c r="ADA5" i="26" s="1"/>
  <c r="L95" i="12"/>
  <c r="ANR5" i="26" s="1"/>
  <c r="AOM5" i="26"/>
  <c r="L88" i="12"/>
  <c r="AMP5" i="26" s="1" a="1"/>
  <c r="AMP5" i="26" s="1"/>
  <c r="A41" i="12"/>
  <c r="A20" i="12"/>
  <c r="AAQ3" i="26" l="1"/>
  <c r="ADB3" i="26"/>
  <c r="SP3" i="26"/>
  <c r="A21" i="12"/>
  <c r="A22" i="12" s="1"/>
  <c r="SA3" i="26"/>
  <c r="ADF3" i="26"/>
  <c r="ST3" i="26"/>
  <c r="AAS3" i="26"/>
  <c r="E26" i="14"/>
  <c r="D169" i="8"/>
  <c r="CAH5" i="26" a="1"/>
  <c r="CAH5" i="26" s="1"/>
  <c r="K19" i="14"/>
  <c r="ATI5" i="26"/>
  <c r="K17" i="14"/>
  <c r="ATH5" i="26"/>
  <c r="K15" i="14"/>
  <c r="ATG5" i="26"/>
  <c r="BXZ5" i="26" a="1"/>
  <c r="BXZ5" i="26" s="1"/>
  <c r="BWL5" i="26" a="1"/>
  <c r="BWL5" i="26" s="1"/>
  <c r="F110" i="12"/>
  <c r="AAB5" i="26"/>
  <c r="G192" i="12"/>
  <c r="AHV5" i="26" s="1"/>
  <c r="ACX5" i="26"/>
  <c r="G191" i="12"/>
  <c r="AHU5" i="26" s="1"/>
  <c r="ACW5" i="26"/>
  <c r="G190" i="12"/>
  <c r="AHT5" i="26" s="1"/>
  <c r="ACV5" i="26"/>
  <c r="G189" i="12"/>
  <c r="AHS5" i="26" s="1"/>
  <c r="ACU5" i="26"/>
  <c r="G188" i="12"/>
  <c r="AHR5" i="26" s="1"/>
  <c r="ACT5" i="26"/>
  <c r="G187" i="12"/>
  <c r="AHQ5" i="26" s="1"/>
  <c r="ACS5" i="26"/>
  <c r="G186" i="12"/>
  <c r="AHP5" i="26" s="1"/>
  <c r="ACR5" i="26"/>
  <c r="G182" i="12"/>
  <c r="AHM5" i="26" s="1"/>
  <c r="ACO5" i="26"/>
  <c r="G176" i="12"/>
  <c r="AHH5" i="26" s="1"/>
  <c r="ACM5" i="26"/>
  <c r="G174" i="12"/>
  <c r="AHF5" i="26" s="1"/>
  <c r="ACL5" i="26"/>
  <c r="G173" i="12"/>
  <c r="AHE5" i="26" s="1"/>
  <c r="ACK5" i="26"/>
  <c r="G165" i="12"/>
  <c r="AGY5" i="26" s="1"/>
  <c r="ACH5" i="26"/>
  <c r="G163" i="12"/>
  <c r="AGW5" i="26" s="1"/>
  <c r="ACG5" i="26"/>
  <c r="AGR5" i="26"/>
  <c r="G116" i="12"/>
  <c r="AFM5" i="26" s="1"/>
  <c r="ACE5" i="26"/>
  <c r="G115" i="12"/>
  <c r="AFL5" i="26" s="1"/>
  <c r="ACD5" i="26"/>
  <c r="G113" i="12"/>
  <c r="AFJ5" i="26" s="1"/>
  <c r="ACB5" i="26"/>
  <c r="G112" i="12"/>
  <c r="AFI5" i="26" s="1"/>
  <c r="ACA5" i="26"/>
  <c r="G111" i="12"/>
  <c r="AFH5" i="26" s="1"/>
  <c r="ABZ5" i="26"/>
  <c r="G107" i="12"/>
  <c r="AFD5" i="26" s="1"/>
  <c r="ABV5" i="26"/>
  <c r="G103" i="12"/>
  <c r="AEZ5" i="26" s="1"/>
  <c r="ABS5" i="26"/>
  <c r="G101" i="12"/>
  <c r="AEX5" i="26" s="1"/>
  <c r="ABQ5" i="26"/>
  <c r="G99" i="12"/>
  <c r="AEV5" i="26" s="1"/>
  <c r="ABO5" i="26"/>
  <c r="G97" i="12"/>
  <c r="AET5" i="26" s="1"/>
  <c r="ABN5" i="26"/>
  <c r="G95" i="12"/>
  <c r="AER5" i="26" s="1"/>
  <c r="ABM5" i="26"/>
  <c r="G89" i="12"/>
  <c r="AEM5" i="26" s="1"/>
  <c r="ABJ5" i="26"/>
  <c r="G85" i="12"/>
  <c r="AEJ5" i="26" s="1"/>
  <c r="ABH5" i="26"/>
  <c r="G84" i="12"/>
  <c r="AEI5" i="26" s="1"/>
  <c r="ABG5" i="26"/>
  <c r="G79" i="12"/>
  <c r="AEE5" i="26" s="1"/>
  <c r="ABD5" i="26"/>
  <c r="G76" i="12"/>
  <c r="AEC5" i="26" s="1"/>
  <c r="ABB5" i="26"/>
  <c r="G65" i="12"/>
  <c r="ADT5" i="26" s="1"/>
  <c r="AAZ5" i="26"/>
  <c r="G61" i="12"/>
  <c r="ADQ5" i="26" s="1"/>
  <c r="AAX5" i="26"/>
  <c r="F54" i="12"/>
  <c r="AAW5" i="26" s="1"/>
  <c r="AAV5" i="26"/>
  <c r="SZ5" i="26"/>
  <c r="G46" i="12"/>
  <c r="ADF5" i="26" s="1"/>
  <c r="AAS5" i="26"/>
  <c r="D48" i="12"/>
  <c r="SV5" i="26" s="1"/>
  <c r="F52" i="7"/>
  <c r="DR5" i="26" s="1"/>
  <c r="G94" i="12"/>
  <c r="F100" i="12"/>
  <c r="ABP5" i="26" s="1"/>
  <c r="G41" i="12"/>
  <c r="ADB5" i="26" s="1"/>
  <c r="H243" i="8"/>
  <c r="CLT5" i="26" s="1" a="1"/>
  <c r="CLT5" i="26" s="1"/>
  <c r="F183" i="8"/>
  <c r="CBT5" i="26" s="1" a="1"/>
  <c r="CBT5" i="26" s="1"/>
  <c r="U231" i="8"/>
  <c r="D103" i="8" s="1"/>
  <c r="Q231" i="8"/>
  <c r="CIR5" i="26" s="1" a="1"/>
  <c r="CIR5" i="26" s="1"/>
  <c r="D60" i="15"/>
  <c r="AQH5" i="26" s="1" a="1"/>
  <c r="AQH5" i="26" s="1"/>
  <c r="G45" i="12"/>
  <c r="ADE5" i="26" s="1"/>
  <c r="F47" i="12"/>
  <c r="E213" i="8"/>
  <c r="D205" i="12" s="1"/>
  <c r="G58" i="12"/>
  <c r="ADO5" i="26" s="1"/>
  <c r="G183" i="12"/>
  <c r="AHN5" i="26" s="1"/>
  <c r="F86" i="12"/>
  <c r="ABI5" i="26" s="1"/>
  <c r="F77" i="12"/>
  <c r="ABC5" i="26" s="1"/>
  <c r="F177" i="12"/>
  <c r="ACN5" i="26" s="1"/>
  <c r="G53" i="12"/>
  <c r="F193" i="12"/>
  <c r="ACY5" i="26" s="1"/>
  <c r="F81" i="12"/>
  <c r="ABE5" i="26" s="1"/>
  <c r="F183" i="12"/>
  <c r="ACP5" i="26" s="1"/>
  <c r="F66" i="12"/>
  <c r="ABA5" i="26" s="1"/>
  <c r="F62" i="12"/>
  <c r="AAY5" i="26" s="1"/>
  <c r="G83" i="12"/>
  <c r="F166" i="12"/>
  <c r="F90" i="12"/>
  <c r="ABK5" i="26" s="1"/>
  <c r="G143" i="12"/>
  <c r="AGJ5" i="26" s="1"/>
  <c r="F109" i="12"/>
  <c r="D184" i="12"/>
  <c r="XC5" i="26" s="1"/>
  <c r="G124" i="12"/>
  <c r="AFT5" i="26" s="1"/>
  <c r="G138" i="12"/>
  <c r="AGF5" i="26" s="1"/>
  <c r="G161" i="12"/>
  <c r="AGV5" i="26" s="1"/>
  <c r="G72" i="12"/>
  <c r="ADZ5" i="26" s="1"/>
  <c r="G154" i="12"/>
  <c r="AGQ5" i="26" s="1"/>
  <c r="G132" i="12"/>
  <c r="AGA5" i="26" s="1"/>
  <c r="E90" i="12"/>
  <c r="YM5" i="26" s="1"/>
  <c r="E166" i="12"/>
  <c r="AAD5" i="26" s="1"/>
  <c r="E77" i="12"/>
  <c r="YI5" i="26" s="1"/>
  <c r="E81" i="12"/>
  <c r="YK5" i="26" s="1"/>
  <c r="E100" i="12"/>
  <c r="YR5" i="26" s="1"/>
  <c r="D161" i="12"/>
  <c r="E66" i="12"/>
  <c r="YA5" i="26" s="1"/>
  <c r="E177" i="12"/>
  <c r="E54" i="12"/>
  <c r="XT5" i="26" s="1"/>
  <c r="E47" i="12"/>
  <c r="E62" i="12"/>
  <c r="XY5" i="26" s="1"/>
  <c r="D32" i="14"/>
  <c r="AUA5" i="26" s="1" a="1"/>
  <c r="AUA5" i="26" s="1"/>
  <c r="J20" i="14"/>
  <c r="ATJ5" i="26" s="1"/>
  <c r="J183" i="8"/>
  <c r="E32" i="14"/>
  <c r="AUH5" i="26" s="1" a="1"/>
  <c r="AUH5" i="26" s="1"/>
  <c r="L96" i="12"/>
  <c r="D108" i="7"/>
  <c r="FD5" i="26" s="1"/>
  <c r="J29" i="16"/>
  <c r="D102" i="12" s="1"/>
  <c r="UM5" i="26" s="1"/>
  <c r="T17" i="16"/>
  <c r="BBS5" i="26" s="1" a="1"/>
  <c r="BBS5" i="26" s="1"/>
  <c r="S17" i="16"/>
  <c r="BBJ5" i="26" s="1" a="1"/>
  <c r="BBJ5" i="26" s="1"/>
  <c r="U10" i="16"/>
  <c r="U11" i="16"/>
  <c r="U12" i="16"/>
  <c r="U13" i="16"/>
  <c r="U14" i="16"/>
  <c r="U15" i="16"/>
  <c r="U16" i="16"/>
  <c r="U9" i="16"/>
  <c r="K17" i="16"/>
  <c r="AYV5" i="26" s="1" a="1"/>
  <c r="AYV5" i="26" s="1"/>
  <c r="J17" i="16"/>
  <c r="AYU5" i="26" s="1"/>
  <c r="D113" i="8" l="1"/>
  <c r="BZA5" i="26" s="1"/>
  <c r="BYM5" i="26" a="1"/>
  <c r="BYM5" i="26" s="1"/>
  <c r="CKA5" i="26" a="1"/>
  <c r="CKA5" i="26" s="1"/>
  <c r="ANS5" i="26"/>
  <c r="D80" i="12"/>
  <c r="TT5" i="26" s="1"/>
  <c r="G62" i="12"/>
  <c r="ADR5" i="26" s="1"/>
  <c r="G77" i="12"/>
  <c r="AED5" i="26" s="1"/>
  <c r="G66" i="12"/>
  <c r="ADU5" i="26" s="1"/>
  <c r="G90" i="12"/>
  <c r="AEN5" i="26" s="1"/>
  <c r="SB3" i="26"/>
  <c r="E48" i="12"/>
  <c r="XQ5" i="26" s="1"/>
  <c r="XP5" i="26"/>
  <c r="CDT5" i="26" a="1"/>
  <c r="CDT5" i="26" s="1"/>
  <c r="E169" i="8"/>
  <c r="CAQ5" i="26" a="1"/>
  <c r="CAQ5" i="26" s="1"/>
  <c r="C202" i="8"/>
  <c r="CDA5" i="26" s="1"/>
  <c r="CCN5" i="26" a="1"/>
  <c r="CCN5" i="26" s="1"/>
  <c r="G109" i="12"/>
  <c r="AFF5" i="26" s="1"/>
  <c r="ABX5" i="26"/>
  <c r="F102" i="12"/>
  <c r="ABR5" i="26" s="1"/>
  <c r="BEH5" i="26" a="1"/>
  <c r="BEH5" i="26" s="1"/>
  <c r="G110" i="12"/>
  <c r="AFG5" i="26" s="1"/>
  <c r="ABY5" i="26"/>
  <c r="E184" i="12"/>
  <c r="AAO5" i="26" s="1"/>
  <c r="AAJ5" i="26"/>
  <c r="E169" i="12"/>
  <c r="AAG5" i="26" s="1"/>
  <c r="G193" i="12"/>
  <c r="AHW5" i="26" s="1"/>
  <c r="G177" i="12"/>
  <c r="AHI5" i="26" s="1"/>
  <c r="G166" i="12"/>
  <c r="AGZ5" i="26" s="1"/>
  <c r="ACI5" i="26"/>
  <c r="F169" i="12"/>
  <c r="ACJ5" i="26" s="1"/>
  <c r="WJ5" i="26"/>
  <c r="D169" i="12"/>
  <c r="WQ5" i="26" s="1"/>
  <c r="G100" i="12"/>
  <c r="AEW5" i="26" s="1"/>
  <c r="AEQ5" i="26"/>
  <c r="G86" i="12"/>
  <c r="AEK5" i="26" s="1"/>
  <c r="AEH5" i="26"/>
  <c r="G54" i="12"/>
  <c r="ADL5" i="26" s="1"/>
  <c r="ADK5" i="26"/>
  <c r="F48" i="12"/>
  <c r="AAU5" i="26" s="1"/>
  <c r="AAT5" i="26"/>
  <c r="D69" i="7"/>
  <c r="ED5" i="26" s="1"/>
  <c r="G47" i="12"/>
  <c r="F184" i="12"/>
  <c r="ACQ5" i="26" s="1"/>
  <c r="G104" i="12"/>
  <c r="AFA5" i="26" s="1"/>
  <c r="H29" i="16"/>
  <c r="BDU5" i="26" s="1" a="1"/>
  <c r="BDU5" i="26" s="1"/>
  <c r="U17" i="16"/>
  <c r="D108" i="12" s="1"/>
  <c r="US5" i="26" s="1"/>
  <c r="Q17" i="16"/>
  <c r="BAS5" i="26" s="1" a="1"/>
  <c r="BAS5" i="26" s="1"/>
  <c r="C20" i="14"/>
  <c r="AQV5" i="26" s="1" a="1"/>
  <c r="AQV5" i="26" s="1"/>
  <c r="I20" i="14"/>
  <c r="ATE5" i="26" s="1"/>
  <c r="H20" i="14"/>
  <c r="ASZ5" i="26" s="1"/>
  <c r="E20" i="14"/>
  <c r="ARR5" i="26" s="1" a="1"/>
  <c r="ARR5" i="26" s="1"/>
  <c r="D20" i="14"/>
  <c r="ARG5" i="26" s="1" a="1"/>
  <c r="ARG5" i="26" s="1"/>
  <c r="F19" i="14"/>
  <c r="K18" i="14"/>
  <c r="F18" i="14"/>
  <c r="F17" i="14"/>
  <c r="F16" i="14"/>
  <c r="F15" i="14"/>
  <c r="F14" i="14"/>
  <c r="F13" i="14"/>
  <c r="F12" i="14"/>
  <c r="F11" i="14"/>
  <c r="F10" i="14"/>
  <c r="A76" i="7"/>
  <c r="A77" i="7" s="1"/>
  <c r="A79" i="7" s="1"/>
  <c r="A81" i="7" s="1"/>
  <c r="A82" i="7" s="1"/>
  <c r="A59" i="7"/>
  <c r="A60" i="7" s="1"/>
  <c r="A61" i="7" s="1"/>
  <c r="A62" i="7" s="1"/>
  <c r="A63" i="7" s="1"/>
  <c r="A64" i="7" s="1"/>
  <c r="A65" i="7" s="1"/>
  <c r="A66" i="7" s="1"/>
  <c r="A45" i="7"/>
  <c r="A32" i="7"/>
  <c r="A33" i="7" s="1"/>
  <c r="D81" i="12" l="1"/>
  <c r="TU5" i="26" s="1"/>
  <c r="G80" i="12"/>
  <c r="G81" i="12" s="1"/>
  <c r="AEG5" i="26" s="1"/>
  <c r="F105" i="12"/>
  <c r="ABT5" i="26" s="1"/>
  <c r="G102" i="12"/>
  <c r="AEY5" i="26" s="1"/>
  <c r="A26" i="12"/>
  <c r="BCB5" i="26" a="1"/>
  <c r="BCB5" i="26" s="1"/>
  <c r="G184" i="12"/>
  <c r="AHO5" i="26" s="1"/>
  <c r="G169" i="12"/>
  <c r="AHC5" i="26" s="1"/>
  <c r="G48" i="12"/>
  <c r="ADH5" i="26" s="1"/>
  <c r="ADG5" i="26"/>
  <c r="F108" i="12"/>
  <c r="D117" i="12"/>
  <c r="VB5" i="26" s="1"/>
  <c r="E105" i="12"/>
  <c r="D131" i="7"/>
  <c r="FP5" i="26" s="1"/>
  <c r="K20" i="14"/>
  <c r="F20" i="14"/>
  <c r="ASC5" i="26" s="1" a="1"/>
  <c r="ASC5" i="26" s="1"/>
  <c r="AEF5" i="26" l="1"/>
  <c r="D105" i="12"/>
  <c r="UP5" i="26" s="1"/>
  <c r="A27" i="12"/>
  <c r="SF3" i="26"/>
  <c r="G105" i="12"/>
  <c r="AFB5" i="26" s="1"/>
  <c r="F117" i="12"/>
  <c r="ABW5" i="26"/>
  <c r="C38" i="14"/>
  <c r="ATK5" i="26" a="1"/>
  <c r="ATK5" i="26" s="1"/>
  <c r="YT5" i="26"/>
  <c r="E194" i="12"/>
  <c r="AAP5" i="26" s="1"/>
  <c r="G108" i="12"/>
  <c r="D194" i="12" l="1"/>
  <c r="A28" i="12"/>
  <c r="SG3" i="26"/>
  <c r="G117" i="12"/>
  <c r="AFN5" i="26" s="1"/>
  <c r="AFE5" i="26"/>
  <c r="ACF5" i="26"/>
  <c r="F194" i="12"/>
  <c r="D208" i="12"/>
  <c r="D211" i="12" s="1"/>
  <c r="AUO5" i="26"/>
  <c r="D201" i="12"/>
  <c r="D119" i="7"/>
  <c r="FI5" i="26" s="1"/>
  <c r="XL5" i="26" l="1"/>
  <c r="D221" i="12"/>
  <c r="D229" i="12"/>
  <c r="AIT5" i="26" s="1"/>
  <c r="D200" i="12"/>
  <c r="A29" i="12"/>
  <c r="SH3" i="26"/>
  <c r="G194" i="12"/>
  <c r="AHX5" i="26" s="1"/>
  <c r="ACZ5" i="26"/>
  <c r="D202" i="12"/>
  <c r="D203" i="12" s="1"/>
  <c r="D125" i="7"/>
  <c r="D132" i="7" l="1"/>
  <c r="FQ5" i="26" s="1"/>
  <c r="FO5" i="26"/>
  <c r="D222" i="12"/>
  <c r="D230" i="12" s="1"/>
  <c r="D239" i="12" s="1"/>
  <c r="AJB5" i="26" s="1"/>
  <c r="D213" i="12"/>
  <c r="AHY5" i="26" s="1" a="1"/>
  <c r="AHY5" i="26" s="1"/>
  <c r="A30" i="12"/>
  <c r="SI3" i="26"/>
  <c r="D133" i="7"/>
  <c r="FR5" i="26" s="1"/>
  <c r="AIM5" i="26" l="1" a="1"/>
  <c r="AIM5" i="26" s="1"/>
  <c r="AIU5" i="26"/>
  <c r="A31" i="12"/>
  <c r="SJ3" i="26"/>
  <c r="A32" i="12" l="1"/>
  <c r="SL3" i="26" s="1"/>
  <c r="SK3" i="26"/>
  <c r="SC3"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<sst xmlns="http://schemas.openxmlformats.org/spreadsheetml/2006/main" count="6564" uniqueCount="3594">
  <si>
    <t>NA</t>
  </si>
  <si>
    <t>HCF-3 RH</t>
  </si>
  <si>
    <t>Schedule Name</t>
  </si>
  <si>
    <t>Disclosures</t>
  </si>
  <si>
    <t>Balance Sheet</t>
  </si>
  <si>
    <t>Claimed Fixed Assets</t>
  </si>
  <si>
    <t>Certification</t>
  </si>
  <si>
    <t>Footnotes</t>
  </si>
  <si>
    <t>Rest Home Cost Report User Guide</t>
  </si>
  <si>
    <t>Cell Key</t>
  </si>
  <si>
    <t>Blue</t>
  </si>
  <si>
    <t>Input by Data Submitter</t>
  </si>
  <si>
    <t>Orange</t>
  </si>
  <si>
    <t>Computation</t>
  </si>
  <si>
    <t>Yellow</t>
  </si>
  <si>
    <t>Derived from another Tab</t>
  </si>
  <si>
    <t>Dotted Blue</t>
  </si>
  <si>
    <t>From Cell on this Tab</t>
  </si>
  <si>
    <t>Red</t>
  </si>
  <si>
    <t>Non-Allowable Expense</t>
  </si>
  <si>
    <t>Red Border Blue</t>
  </si>
  <si>
    <t>Accepts Negative values</t>
  </si>
  <si>
    <t>Tips For Completing the Cost Report</t>
  </si>
  <si>
    <t>Cost Report Due Date:</t>
  </si>
  <si>
    <t>Use whole dollar amounts.</t>
  </si>
  <si>
    <t>For accounts or fields with no amounts or entry, leave blank.</t>
  </si>
  <si>
    <t xml:space="preserve">For assistance with completing this form, email the LTCF Help Desk at: </t>
  </si>
  <si>
    <t>Costreports.LTCF@Chiamass.gov</t>
  </si>
  <si>
    <t>Cost Report Instructions</t>
  </si>
  <si>
    <t>Detailed instructions for each line in the cost report is located at :</t>
  </si>
  <si>
    <t>Information for Data Submitters: Resident Care Facility Cost Reports</t>
  </si>
  <si>
    <t xml:space="preserve">* </t>
  </si>
  <si>
    <t>Preparer is to refer to the instruction guide for properly completing this line.</t>
  </si>
  <si>
    <t>**</t>
  </si>
  <si>
    <t>Preparer is required to provide details in the Footnotes schedule of this cost report.</t>
  </si>
  <si>
    <t>Cost Report Schedule and Table Index</t>
  </si>
  <si>
    <t>General Information</t>
  </si>
  <si>
    <t>Facility Information</t>
  </si>
  <si>
    <t>Table 1</t>
  </si>
  <si>
    <t>Other Business Activities</t>
  </si>
  <si>
    <t>Table 1A</t>
  </si>
  <si>
    <t>Bed License Information</t>
  </si>
  <si>
    <t>Table 1B</t>
  </si>
  <si>
    <t>Contact Information</t>
  </si>
  <si>
    <t>Table 2</t>
  </si>
  <si>
    <t>Preparer Information</t>
  </si>
  <si>
    <t>Table 3</t>
  </si>
  <si>
    <t>Direct and Indirect Owners</t>
  </si>
  <si>
    <t>Other Owned Facilities</t>
  </si>
  <si>
    <t>Indebtedness</t>
  </si>
  <si>
    <t>Related Party Transactions</t>
  </si>
  <si>
    <t>Table 4</t>
  </si>
  <si>
    <t>Table 5</t>
  </si>
  <si>
    <t>Five Highest Paid Salaries</t>
  </si>
  <si>
    <t>Table 6</t>
  </si>
  <si>
    <t>Current Assets</t>
  </si>
  <si>
    <t>Fixed Assets</t>
  </si>
  <si>
    <t>Deferred Charges and Other Assets</t>
  </si>
  <si>
    <t>Current Liabilities</t>
  </si>
  <si>
    <t>Long-Term Liabilities</t>
  </si>
  <si>
    <t>Net Worth</t>
  </si>
  <si>
    <t xml:space="preserve">Balance Sheet Check </t>
  </si>
  <si>
    <t>Table 7</t>
  </si>
  <si>
    <t>Profit Loss</t>
  </si>
  <si>
    <t>Income</t>
  </si>
  <si>
    <t>Expenses</t>
  </si>
  <si>
    <t>Detail of Clerical Salaries</t>
  </si>
  <si>
    <t>Table 2A</t>
  </si>
  <si>
    <t>Detail of Other Accounting Expenses</t>
  </si>
  <si>
    <t>Table 2B</t>
  </si>
  <si>
    <t>Detail of Other Operating Expenses</t>
  </si>
  <si>
    <t>Table 2C</t>
  </si>
  <si>
    <t>Table 2D</t>
  </si>
  <si>
    <t>Detail of Other Medical Services Expenses</t>
  </si>
  <si>
    <t>Table 2E</t>
  </si>
  <si>
    <t>Resident Days</t>
  </si>
  <si>
    <t>Resident Days January 1 - March 31</t>
  </si>
  <si>
    <t>Resident Days April 1 - June 30</t>
  </si>
  <si>
    <t>Resident Days July 1- September 30</t>
  </si>
  <si>
    <t>Resident Days October 1 - December 31</t>
  </si>
  <si>
    <t>Annual Resident Day January 1 - December 31</t>
  </si>
  <si>
    <t>Additional Patient Day Information</t>
  </si>
  <si>
    <t>Claimed Fixed Asset Expenses</t>
  </si>
  <si>
    <t>Other Claimed Fixed Asset Expenses</t>
  </si>
  <si>
    <t>Total Claimed Fixed Asset Expenses</t>
  </si>
  <si>
    <t>General Fixed Costs Information</t>
  </si>
  <si>
    <t>Changes in Facility or Realty Company Ownership</t>
  </si>
  <si>
    <t>New Facilities, Major Additions and Substantial Capital Expenditures</t>
  </si>
  <si>
    <t>Determination of Need Project Details</t>
  </si>
  <si>
    <t>Mortgages &amp; Notes</t>
  </si>
  <si>
    <t>Mortgages and Notes Supporting Fixed Assets</t>
  </si>
  <si>
    <t>Working Capital Debt</t>
  </si>
  <si>
    <t>Wages &amp; Benefits</t>
  </si>
  <si>
    <t>Detail of Staff, Hours, Salary, and Benefits by Position</t>
  </si>
  <si>
    <t>Footnotes and Explanations</t>
  </si>
  <si>
    <t>Certification by Preparer</t>
  </si>
  <si>
    <t>HCF-3 RH - Management Company</t>
  </si>
  <si>
    <t>Preparer to Complete Paper Version</t>
  </si>
  <si>
    <t>HCF-2 RH - Realty Company</t>
  </si>
  <si>
    <t>Part I - Facility Specific Realty Company Information and Disclosures</t>
  </si>
  <si>
    <t>Part I</t>
  </si>
  <si>
    <t>Part II</t>
  </si>
  <si>
    <t>Part III</t>
  </si>
  <si>
    <t>Part IV</t>
  </si>
  <si>
    <t>SCHEDULE : GENERAL INFORMATION</t>
  </si>
  <si>
    <t>Please check one:</t>
  </si>
  <si>
    <t>New Facility Requesting a Rate</t>
  </si>
  <si>
    <t>Refer to 101 CMR 204.00 for what type of cost data must be submitted.</t>
  </si>
  <si>
    <t>Private Facility Requesting a Public Rate</t>
  </si>
  <si>
    <t>Annual Report</t>
  </si>
  <si>
    <t>Report of Major Addition or Substantial Capital Expenditure</t>
  </si>
  <si>
    <t>Line #</t>
  </si>
  <si>
    <t>Description</t>
  </si>
  <si>
    <t>Other Business Activity</t>
  </si>
  <si>
    <t>Select Yes/No from Dropdown Menu</t>
  </si>
  <si>
    <t>VPN</t>
  </si>
  <si>
    <t>1A.1</t>
  </si>
  <si>
    <t>Child Day Care</t>
  </si>
  <si>
    <t>Provider ID/MMIS ID</t>
  </si>
  <si>
    <t>1A.2</t>
  </si>
  <si>
    <t>Adult Day Care</t>
  </si>
  <si>
    <t>Balance Sheet Date (MM/DD/YYYY)</t>
  </si>
  <si>
    <t>1A.3</t>
  </si>
  <si>
    <t>Assisted Living</t>
  </si>
  <si>
    <t>Name of Facility</t>
  </si>
  <si>
    <t>1A.4</t>
  </si>
  <si>
    <t xml:space="preserve">Other: </t>
  </si>
  <si>
    <t xml:space="preserve">Explain: </t>
  </si>
  <si>
    <t>Street Address</t>
  </si>
  <si>
    <t>1.6</t>
  </si>
  <si>
    <t>City</t>
  </si>
  <si>
    <t>1.7</t>
  </si>
  <si>
    <t>Zip</t>
  </si>
  <si>
    <t>1.8</t>
  </si>
  <si>
    <t>Telephone</t>
  </si>
  <si>
    <t>1.9</t>
  </si>
  <si>
    <t>Federal Employer Identification Number</t>
  </si>
  <si>
    <t>1.10</t>
  </si>
  <si>
    <t>Responsible Person's Name</t>
  </si>
  <si>
    <t>1.11</t>
  </si>
  <si>
    <t xml:space="preserve">Responsible Person's Email </t>
  </si>
  <si>
    <t>1.12</t>
  </si>
  <si>
    <t>Responsible Person's Affiliation (Select from Dropdown Menu)</t>
  </si>
  <si>
    <t>1.13</t>
  </si>
  <si>
    <t>List Name of Person to Receive Rate Notifications</t>
  </si>
  <si>
    <t>1.14</t>
  </si>
  <si>
    <t>List Email of Person to Receive Rate Notifications</t>
  </si>
  <si>
    <t>1.15</t>
  </si>
  <si>
    <t>Status (Select Profit/Non-Profit from Dropdown Menu)</t>
  </si>
  <si>
    <t>1.16</t>
  </si>
  <si>
    <t>Legal Status (Select from Dropdown Menu)</t>
  </si>
  <si>
    <t>1.17</t>
  </si>
  <si>
    <t>Does this facility have other business activities? If Yes, Explain in Table 1A.</t>
  </si>
  <si>
    <t>1.18</t>
  </si>
  <si>
    <t>Enter the number of Level IV licensed geriatric beds.</t>
  </si>
  <si>
    <t>1.19</t>
  </si>
  <si>
    <t>Enter the facility's constructed bed capacity.</t>
  </si>
  <si>
    <t>1.20</t>
  </si>
  <si>
    <t>Has there been a change in licensed beds during the year? If yes, complete Bed License Information Table 1B in the adjacent table.</t>
  </si>
  <si>
    <t xml:space="preserve">Bed License Information </t>
  </si>
  <si>
    <t>Date of purchase by current owner (MM/DD/YYYY)</t>
  </si>
  <si>
    <t>Has the facility had a change in long-term financing during this cost report year?</t>
  </si>
  <si>
    <t>Date From</t>
  </si>
  <si>
    <t>Date To</t>
  </si>
  <si>
    <t># of Beds</t>
  </si>
  <si>
    <t>Is the facility managed by a management company?</t>
  </si>
  <si>
    <t>1B.1</t>
  </si>
  <si>
    <t>If line 1.23 is Yes, list the COMB# of the management company as reported on the management company cost report.</t>
  </si>
  <si>
    <t>1B.2</t>
  </si>
  <si>
    <t>1.25</t>
  </si>
  <si>
    <t>If line 1.23 is Yes, list the name of the management company as reported on the management company cost report.</t>
  </si>
  <si>
    <t>1B.3</t>
  </si>
  <si>
    <t>1.26</t>
  </si>
  <si>
    <t>Are you completing the HCF-2 RH  (Realty Company Report) Tab in this Excel Workbook?</t>
  </si>
  <si>
    <t>1.27</t>
  </si>
  <si>
    <t>List realty company name(s) as reported on each realty company cost report.</t>
  </si>
  <si>
    <t>1.28</t>
  </si>
  <si>
    <t>Does the Balance Sheet schedule include any capitalized leases reported as assets? If yes, report the lease payments as a liability and include the lease on the Mortgages &amp; Notes schedule.</t>
  </si>
  <si>
    <t>1.29</t>
  </si>
  <si>
    <t>Does the Profit Loss schedule include any expenses that have not been paid and reported as accrued liabilities, such as pension costs or self-insured workers' compensation? If yes, the unpaid or unfunded portions must be reported in column 2 of the Profit Loss schedule as self-disallowed expenses.</t>
  </si>
  <si>
    <t>1.30</t>
  </si>
  <si>
    <t>Does the Profit Loss schedule include any expenses for services of non-paid workers (volunteers) as provided in 101 CMR 204.07(6)? If yes, provide details of amounts and account numbers in the Footnotes schedule.</t>
  </si>
  <si>
    <t>1.31</t>
  </si>
  <si>
    <t>Did you report any employee's salary in more than one expense account? If yes, explain methodology of cost-splitting the salary in the Footnotes schedule.</t>
  </si>
  <si>
    <t>1.32</t>
  </si>
  <si>
    <t>Did you report any accrued expenses incurred in periods other than the current cost report period? If yes, you must report details of accrued expenses not related to the current cost report period in the Footnotes schedule.</t>
  </si>
  <si>
    <t xml:space="preserve"> </t>
  </si>
  <si>
    <t>2.1</t>
  </si>
  <si>
    <t>Contact Person Name</t>
  </si>
  <si>
    <t>2.2</t>
  </si>
  <si>
    <t>Residential Care Facility or Firm Name</t>
  </si>
  <si>
    <t>2.3</t>
  </si>
  <si>
    <t>Title</t>
  </si>
  <si>
    <t>2.4</t>
  </si>
  <si>
    <t>2.5</t>
  </si>
  <si>
    <t>State</t>
  </si>
  <si>
    <t>Zip Code</t>
  </si>
  <si>
    <t>2.8</t>
  </si>
  <si>
    <t>Phone Number</t>
  </si>
  <si>
    <t>2.9</t>
  </si>
  <si>
    <t xml:space="preserve">Email Address </t>
  </si>
  <si>
    <t xml:space="preserve">Please use this section to provide contact information for a "Preparer," who is the authorizing person of this report, and is not the "Owner."  If you are the sole authorized individual completing this report, please check the box below in Line 3.1. </t>
  </si>
  <si>
    <t>3.1</t>
  </si>
  <si>
    <t xml:space="preserve"> I am the sole individual completing this cost report as an Owner, Partner, or Officer, and do not have a Preparer formally attesting to this information.</t>
  </si>
  <si>
    <t>3.2</t>
  </si>
  <si>
    <t>Preparer Name</t>
  </si>
  <si>
    <t>3.3</t>
  </si>
  <si>
    <t>Preparer's Affiliation</t>
  </si>
  <si>
    <t>3.4</t>
  </si>
  <si>
    <t>Nursing Facility or Firm Name</t>
  </si>
  <si>
    <t>3.5</t>
  </si>
  <si>
    <t>3.6</t>
  </si>
  <si>
    <t>3.7</t>
  </si>
  <si>
    <t>3.8</t>
  </si>
  <si>
    <t>3.9</t>
  </si>
  <si>
    <t>3.10</t>
  </si>
  <si>
    <t>3.11</t>
  </si>
  <si>
    <t>Email Address</t>
  </si>
  <si>
    <t>3.12</t>
  </si>
  <si>
    <t>Type of Accounting Service Performed</t>
  </si>
  <si>
    <t>SCHEDULE : DISCLOSURES</t>
  </si>
  <si>
    <r>
      <rPr>
        <b/>
        <sz val="11"/>
        <color theme="1"/>
        <rFont val="Calibri"/>
        <family val="2"/>
        <scheme val="minor"/>
      </rPr>
      <t xml:space="preserve">IMPORTANT: </t>
    </r>
    <r>
      <rPr>
        <sz val="11"/>
        <color theme="1"/>
        <rFont val="Calibri"/>
        <family val="2"/>
        <scheme val="minor"/>
      </rPr>
      <t xml:space="preserve">This schedule is an integral part of the  HCF-4 cost report. This schedule must be completed in its entirety. When completing this schedule the following definitions of direct and indirect beneficial owner apply: 1) A </t>
    </r>
    <r>
      <rPr>
        <b/>
        <sz val="11"/>
        <color theme="1"/>
        <rFont val="Calibri"/>
        <family val="2"/>
        <scheme val="minor"/>
      </rPr>
      <t>direct owner</t>
    </r>
    <r>
      <rPr>
        <sz val="11"/>
        <color theme="1"/>
        <rFont val="Calibri"/>
        <family val="2"/>
        <scheme val="minor"/>
      </rPr>
      <t xml:space="preserve"> is defined as a person or entity having any rights or benefits of ownership and having </t>
    </r>
    <r>
      <rPr>
        <b/>
        <i/>
        <sz val="11"/>
        <color theme="1"/>
        <rFont val="Calibri"/>
        <family val="2"/>
        <scheme val="minor"/>
      </rPr>
      <t>an interest of record</t>
    </r>
    <r>
      <rPr>
        <sz val="11"/>
        <color theme="1"/>
        <rFont val="Calibri"/>
        <family val="2"/>
        <scheme val="minor"/>
      </rPr>
      <t xml:space="preserve"> in any partnership, joint venture, corporation or other entity. 2) An </t>
    </r>
    <r>
      <rPr>
        <b/>
        <sz val="11"/>
        <color theme="1"/>
        <rFont val="Calibri"/>
        <family val="2"/>
        <scheme val="minor"/>
      </rPr>
      <t>indirect beneficial owner</t>
    </r>
    <r>
      <rPr>
        <sz val="11"/>
        <color theme="1"/>
        <rFont val="Calibri"/>
        <family val="2"/>
        <scheme val="minor"/>
      </rPr>
      <t xml:space="preserve"> is defined as a person having any benefits or rights of ownership, either direct or indirect, through one or more intermediaries, through any understanding or relationship with a person or entity, </t>
    </r>
    <r>
      <rPr>
        <b/>
        <i/>
        <sz val="11"/>
        <color theme="1"/>
        <rFont val="Calibri"/>
        <family val="2"/>
        <scheme val="minor"/>
      </rPr>
      <t>resulting in benefits of ownership which are not of record</t>
    </r>
    <r>
      <rPr>
        <sz val="11"/>
        <color theme="1"/>
        <rFont val="Calibri"/>
        <family val="2"/>
        <scheme val="minor"/>
      </rPr>
      <t xml:space="preserve">. It is incumbent upon the owner to fully disclose such interest. This schedule MUST be completed in entirety. </t>
    </r>
  </si>
  <si>
    <t xml:space="preserve">List all direct and indirect owners with an interest of 5% or more in this facility. If the facility is owned by a corporation, chain, or trust, list the name of the corporation, chain, or beneficial owner under "Owner Name". </t>
  </si>
  <si>
    <t>Owner Name (Last, First)</t>
  </si>
  <si>
    <t>Address</t>
  </si>
  <si>
    <t>Percent Ownership</t>
  </si>
  <si>
    <t>Select Ownership Type</t>
  </si>
  <si>
    <t>Select Direct or Indirect?</t>
  </si>
  <si>
    <t>List the name(s) of any other nursing and/or residential care facilities in which the owners listed in Table 1 own, directly or indirectly, an interest of 5% or more.</t>
  </si>
  <si>
    <t>Nursing and/or Rest Home</t>
  </si>
  <si>
    <t>Name of Owner</t>
  </si>
  <si>
    <t>Company Address</t>
  </si>
  <si>
    <t>% Ownership</t>
  </si>
  <si>
    <t>List any indebtedness (mortgages, deeds, trust instruments, notes, or other financial information) of (1) the facility to the direct or indirect owners listed in Table 1 or (2) that the direct or indirect owners listed in Table 1 owe to the facility.</t>
  </si>
  <si>
    <t>Select type of debt</t>
  </si>
  <si>
    <t>Select Payable From</t>
  </si>
  <si>
    <t>Original Debt Amount</t>
  </si>
  <si>
    <t>Date Issued</t>
  </si>
  <si>
    <t>Balance 12/31</t>
  </si>
  <si>
    <t>Select Payable To</t>
  </si>
  <si>
    <t>List Owners Name</t>
  </si>
  <si>
    <t>Indicate any entity, person, or related party as defined in 101 CMR 204.00 and that (a) provides services, facilities, goods and/or supplies to this company; or (b) receives any salary, fee, or other compensation from this company. Indicate the amount paid by this company for this reporting year. (Attach Addendum if necessary.)</t>
  </si>
  <si>
    <t>Entity/Person</t>
  </si>
  <si>
    <t>Goods/Services</t>
  </si>
  <si>
    <t>Billing/Compensation</t>
  </si>
  <si>
    <t>Mark up</t>
  </si>
  <si>
    <t>Cost</t>
  </si>
  <si>
    <t>Account Posted</t>
  </si>
  <si>
    <t>Sole Proprietor, Partnership, or Corporate Information</t>
  </si>
  <si>
    <t>This schedule is used to report the names of the legal owners of the business and to disclose the salary and other compensation paid to owners as well as what accounts were charged. Sole proprietors should report the same amount as reported in the draw account and under no circumstances should any amount be claimed for personal services in an account other than draw. If additional space is needed, use the Footnotes and Explanations Tab.</t>
  </si>
  <si>
    <t>Select Owner, Partner, Officer</t>
  </si>
  <si>
    <t>Owner Name</t>
  </si>
  <si>
    <t>Owner Title</t>
  </si>
  <si>
    <t>% Time Devoted</t>
  </si>
  <si>
    <t>Salary</t>
  </si>
  <si>
    <t>Employee Benefits</t>
  </si>
  <si>
    <t>Payroll Taxes</t>
  </si>
  <si>
    <t>Workers' Comp.</t>
  </si>
  <si>
    <t>Gr. Life/Health Ins.</t>
  </si>
  <si>
    <t>Draw</t>
  </si>
  <si>
    <t>Other</t>
  </si>
  <si>
    <t>Total</t>
  </si>
  <si>
    <t>List the names, salaries, and benefits of the five employees who have the highest compensation being claimed on this report.</t>
  </si>
  <si>
    <t>Name</t>
  </si>
  <si>
    <t>% Time Devoted - Administrative</t>
  </si>
  <si>
    <t>% Time Devoted-  Plant Operation, Maintenance, and Security</t>
  </si>
  <si>
    <t>% Time Devoted - Medical Services</t>
  </si>
  <si>
    <t>% Time Devoted - Other</t>
  </si>
  <si>
    <t>Total Time (Must equal 100%)</t>
  </si>
  <si>
    <t>SCHEDULE : BALANCE SHEET</t>
  </si>
  <si>
    <t>Account #</t>
  </si>
  <si>
    <t>Account Balance</t>
  </si>
  <si>
    <t>Cash and Cash Equivalents</t>
  </si>
  <si>
    <t>Cash - Checking Account</t>
  </si>
  <si>
    <t>Cash - On Hand</t>
  </si>
  <si>
    <t>Temporary Investments</t>
  </si>
  <si>
    <t>Other Cash</t>
  </si>
  <si>
    <t>1.100</t>
  </si>
  <si>
    <t>Total Cash  and Cash Equivalents</t>
  </si>
  <si>
    <t>Accounts Receivable</t>
  </si>
  <si>
    <t>Private Patients</t>
  </si>
  <si>
    <t>Publicly-Aided - MA LV IV (Billed)</t>
  </si>
  <si>
    <t>Publicly-Aided - MA Commission for the Blind LV IV</t>
  </si>
  <si>
    <t>Publicly-Aided - VA and Other Public</t>
  </si>
  <si>
    <t>Reserve for Bad Debts</t>
  </si>
  <si>
    <t>1.200</t>
  </si>
  <si>
    <t>Total Accounts Receivable</t>
  </si>
  <si>
    <t>Loans Receivable</t>
  </si>
  <si>
    <t>Loans Receivable from Officers/Owners</t>
  </si>
  <si>
    <t>Loans Receivable from Employees</t>
  </si>
  <si>
    <t>Loans Receivable from Affiliates/Related Parties</t>
  </si>
  <si>
    <t>Other Loans Receivable</t>
  </si>
  <si>
    <t>1.300</t>
  </si>
  <si>
    <t>Total Loans Receivable</t>
  </si>
  <si>
    <t>Interest Receivable</t>
  </si>
  <si>
    <t>Supply Inventory</t>
  </si>
  <si>
    <t>Prepaid Expenses</t>
  </si>
  <si>
    <t>Prepaid Interest</t>
  </si>
  <si>
    <t>Prepaid Insurance</t>
  </si>
  <si>
    <t>Prepaid Taxes</t>
  </si>
  <si>
    <t>Capitalized Pre-Opening Costs *</t>
  </si>
  <si>
    <t>Other Prepaid Expenses *</t>
  </si>
  <si>
    <t>1.400</t>
  </si>
  <si>
    <t>Subtotal Prepaid Expenses</t>
  </si>
  <si>
    <t>Other Current Assets</t>
  </si>
  <si>
    <t>100</t>
  </si>
  <si>
    <t>Total Current Assets</t>
  </si>
  <si>
    <t>Do not report fully depreciated assets on this table.</t>
  </si>
  <si>
    <t>1</t>
  </si>
  <si>
    <t>2</t>
  </si>
  <si>
    <t>3</t>
  </si>
  <si>
    <t>Accumulated Depreciation</t>
  </si>
  <si>
    <t>Net Book Value</t>
  </si>
  <si>
    <t>Land</t>
  </si>
  <si>
    <t>Building</t>
  </si>
  <si>
    <t>Building Improvements</t>
  </si>
  <si>
    <t>Leasehold Improvements</t>
  </si>
  <si>
    <t>Other Improvements</t>
  </si>
  <si>
    <t>Equipment</t>
  </si>
  <si>
    <t>Motor Vehicles</t>
  </si>
  <si>
    <t>Software/Limited Life Assets</t>
  </si>
  <si>
    <t>200</t>
  </si>
  <si>
    <t>1500.0</t>
  </si>
  <si>
    <t>Total Non-Current Fixed Assets</t>
  </si>
  <si>
    <t xml:space="preserve">Deferred Charges and Other Assets </t>
  </si>
  <si>
    <t>Organization Expense</t>
  </si>
  <si>
    <t>Purchased Goodwill</t>
  </si>
  <si>
    <t>Leasehold Deposits</t>
  </si>
  <si>
    <t>Utility Deposits</t>
  </si>
  <si>
    <t>Cash Surrender Value of Officer Life Insur.</t>
  </si>
  <si>
    <t>Mortgage Acquisition Costs *</t>
  </si>
  <si>
    <t>Unamortized Mortgage Acquisition Costs</t>
  </si>
  <si>
    <t>Construction in Progress *</t>
  </si>
  <si>
    <t>Other **</t>
  </si>
  <si>
    <t>3.100</t>
  </si>
  <si>
    <t>Total Deferred Charges and Other Assets</t>
  </si>
  <si>
    <t>300</t>
  </si>
  <si>
    <t>Total Assets</t>
  </si>
  <si>
    <t>Accounts Payable</t>
  </si>
  <si>
    <t>4.1</t>
  </si>
  <si>
    <t>Trade Payables</t>
  </si>
  <si>
    <t>Accrued Expenses</t>
  </si>
  <si>
    <t>Due to Commonwealth of MA</t>
  </si>
  <si>
    <t>4.100</t>
  </si>
  <si>
    <t>Total Accounts Payable</t>
  </si>
  <si>
    <t>Patient Funds Due</t>
  </si>
  <si>
    <t>Notes and Loans Payable (See Mortgages &amp; Notes Schedule)</t>
  </si>
  <si>
    <t>Officer, Owner, or Related Parties</t>
  </si>
  <si>
    <t>Subsidiaries and Affiliates</t>
  </si>
  <si>
    <t>Banks</t>
  </si>
  <si>
    <t>Other Short-Term Financing</t>
  </si>
  <si>
    <t>4.10</t>
  </si>
  <si>
    <t>Payment Due Within One Year on Long-Term Debt *</t>
  </si>
  <si>
    <t>4.200</t>
  </si>
  <si>
    <t>Total Notes and Loans Payable</t>
  </si>
  <si>
    <t>Accrued Salaries and Payroll Liabilities</t>
  </si>
  <si>
    <t xml:space="preserve">Accrued Salaries  </t>
  </si>
  <si>
    <t>Accrued Payroll Tax Withheld</t>
  </si>
  <si>
    <t>Accrued Employee Taxes Payable</t>
  </si>
  <si>
    <t>Other Payroll Liabilities</t>
  </si>
  <si>
    <t>4.300</t>
  </si>
  <si>
    <t>Total Accrued Salaries and Payroll Liabilities</t>
  </si>
  <si>
    <t>Other Current Liabilities</t>
  </si>
  <si>
    <t>State and Federal Taxes Payable</t>
  </si>
  <si>
    <t>Accrued Interest Payable</t>
  </si>
  <si>
    <t>4.400</t>
  </si>
  <si>
    <t>Total Other Current Liabilities</t>
  </si>
  <si>
    <t>Total Current Liabilities</t>
  </si>
  <si>
    <t>Long-Term Liabilities (See Mortgages &amp; Notes Schedule)</t>
  </si>
  <si>
    <t>Mortgages *</t>
  </si>
  <si>
    <t>Other Long Term Debt *</t>
  </si>
  <si>
    <t>Total Long-Term Liabilities</t>
  </si>
  <si>
    <t>N/A</t>
  </si>
  <si>
    <t>Total Liabilities</t>
  </si>
  <si>
    <t>Proprietorship or Partnership Capital</t>
  </si>
  <si>
    <t>Capital</t>
  </si>
  <si>
    <t>Proprietor Drawings</t>
  </si>
  <si>
    <t>Partner Drawings</t>
  </si>
  <si>
    <t>Net Profit(Loss) - Current Year</t>
  </si>
  <si>
    <t>Total Proprietorship or Partnership Capital</t>
  </si>
  <si>
    <t>Capital Stock</t>
  </si>
  <si>
    <t>Additional Paid in Capital</t>
  </si>
  <si>
    <t>Treasury Stock</t>
  </si>
  <si>
    <t>Retained Earnings</t>
  </si>
  <si>
    <t>Total Corporation Capital</t>
  </si>
  <si>
    <t>Total Liabilities and Net Worth</t>
  </si>
  <si>
    <t>Balance Sheet Check</t>
  </si>
  <si>
    <t>7.1</t>
  </si>
  <si>
    <t>Difference</t>
  </si>
  <si>
    <t>Footnote Legend</t>
  </si>
  <si>
    <t>Preparer is to refer to the instruction guide for properly completing this line.  A link to the instructions is provided in the User Guide Tab.</t>
  </si>
  <si>
    <t>SCHEDULE : Profit Loss Statement</t>
  </si>
  <si>
    <t>Gross Income</t>
  </si>
  <si>
    <t>Reported Amount</t>
  </si>
  <si>
    <t>Private</t>
  </si>
  <si>
    <t>DTA</t>
  </si>
  <si>
    <t>MA DTA Patient Resource Income</t>
  </si>
  <si>
    <t>Non-MA DTA</t>
  </si>
  <si>
    <t>MA Commission for the Blind</t>
  </si>
  <si>
    <t>VA and Other Public</t>
  </si>
  <si>
    <t>Adult Day Care Income</t>
  </si>
  <si>
    <t>Other Non-Nursing Income</t>
  </si>
  <si>
    <t>COVID-Related Supplemental Payments</t>
  </si>
  <si>
    <t>Ancillary Services (Use Table 1A to Right to Itemize Expenses)</t>
  </si>
  <si>
    <t>Table 1A : Detail of Ancillary Services Expenses</t>
  </si>
  <si>
    <t>Report these amounts as non-allowable expenses on main schedule.</t>
  </si>
  <si>
    <t>Medicaid (DMA)</t>
  </si>
  <si>
    <t xml:space="preserve"> Expense Classification</t>
  </si>
  <si>
    <t>Amount</t>
  </si>
  <si>
    <t>Non-MA Medicaid</t>
  </si>
  <si>
    <t>VA &amp; Other Public</t>
  </si>
  <si>
    <t>Total Ancillary Services</t>
  </si>
  <si>
    <t>Miscellaneous and Recoverable Income</t>
  </si>
  <si>
    <t>1A.5</t>
  </si>
  <si>
    <t>Endowment &amp; Other Nonrecoverable **</t>
  </si>
  <si>
    <t>1A.100</t>
  </si>
  <si>
    <t>Total Ancillary Expenses</t>
  </si>
  <si>
    <t>Laundry Recoverable Income</t>
  </si>
  <si>
    <t>Vending Machines Recoverable Income</t>
  </si>
  <si>
    <t xml:space="preserve">Bad Debt Recovery </t>
  </si>
  <si>
    <t>Prior Year Retroactive Adjustment</t>
  </si>
  <si>
    <t>Interest Income</t>
  </si>
  <si>
    <t>Operating Costs Recoverable</t>
  </si>
  <si>
    <t>Fixed Costs Recoverable</t>
  </si>
  <si>
    <t>Total Miscellaneous and Recoverable Income</t>
  </si>
  <si>
    <t>3000.0</t>
  </si>
  <si>
    <t>Total Gross Income</t>
  </si>
  <si>
    <t>Reported Expenses</t>
  </si>
  <si>
    <t xml:space="preserve"> Self Disallowed Expenses  (9945.0)   </t>
  </si>
  <si>
    <t>Automatically Disallowed Expenses (9939.0)</t>
  </si>
  <si>
    <t>Total Allowable Expenses</t>
  </si>
  <si>
    <t>Administrative Expenses</t>
  </si>
  <si>
    <t>Administrative/Responsible Person Salaries</t>
  </si>
  <si>
    <t>Officer Salaries*</t>
  </si>
  <si>
    <t>Other Expenses</t>
  </si>
  <si>
    <t>Clerical Salaries (Use Table 2A to Right to Itemize Salaries)</t>
  </si>
  <si>
    <t>Electronic Data Processing, Payroll, and Bookkeeping Services</t>
  </si>
  <si>
    <t>Table 2A : Detail of Clerical Salaries</t>
  </si>
  <si>
    <t xml:space="preserve">Management Fees </t>
  </si>
  <si>
    <t>Employee Name</t>
  </si>
  <si>
    <t>Job Title</t>
  </si>
  <si>
    <t>Brief Job Description</t>
  </si>
  <si>
    <t>Gross Salary</t>
  </si>
  <si>
    <t>Management Consultants*</t>
  </si>
  <si>
    <t>2A.1</t>
  </si>
  <si>
    <t>Total Other Expenses</t>
  </si>
  <si>
    <t>2A.2</t>
  </si>
  <si>
    <t>Total Administrative Expenses</t>
  </si>
  <si>
    <t>2A.3</t>
  </si>
  <si>
    <t>General Supplies &amp; Expenses</t>
  </si>
  <si>
    <t>2A.4</t>
  </si>
  <si>
    <t>Office Supplies</t>
  </si>
  <si>
    <t>2A.5</t>
  </si>
  <si>
    <t>2A.6</t>
  </si>
  <si>
    <t>Phone</t>
  </si>
  <si>
    <t>2A.7</t>
  </si>
  <si>
    <t>Directory Advertising</t>
  </si>
  <si>
    <t>2A.8</t>
  </si>
  <si>
    <t>Total Telephone Expenses</t>
  </si>
  <si>
    <t>2A.9</t>
  </si>
  <si>
    <t>Travel Expenses</t>
  </si>
  <si>
    <t xml:space="preserve">2A.10 </t>
  </si>
  <si>
    <t>2.10</t>
  </si>
  <si>
    <t>Motor Vehicle Expense*</t>
  </si>
  <si>
    <t>2A.11</t>
  </si>
  <si>
    <t>Conventions and Meetings</t>
  </si>
  <si>
    <t>2A.12</t>
  </si>
  <si>
    <t>Total Travel Expenses</t>
  </si>
  <si>
    <t>2A.13</t>
  </si>
  <si>
    <t>Advertising Expenses</t>
  </si>
  <si>
    <t>2A.14</t>
  </si>
  <si>
    <t>Help Wanted</t>
  </si>
  <si>
    <t>2A.15</t>
  </si>
  <si>
    <t>Promotional</t>
  </si>
  <si>
    <t>2A.16</t>
  </si>
  <si>
    <t>Total Advertising Expenses</t>
  </si>
  <si>
    <t>2A.100</t>
  </si>
  <si>
    <t>Total Clerical Salaries</t>
  </si>
  <si>
    <t>Licenses and Dues Expenses</t>
  </si>
  <si>
    <t>Note: Use Column 2 of the main expense schedule to disallow any disallowed salaries for clerical staff that worked on other business activities.</t>
  </si>
  <si>
    <t>Licenses and Dues: Patient Care Related Portion</t>
  </si>
  <si>
    <t>Licenses and Dues: Not Related to Patient Care</t>
  </si>
  <si>
    <t>Total Licenses and Dues Expenses</t>
  </si>
  <si>
    <t>Education and Training Expenses</t>
  </si>
  <si>
    <t>Staff Development: Coordinator Salary</t>
  </si>
  <si>
    <t>Administration Training</t>
  </si>
  <si>
    <t xml:space="preserve">Other Required Education </t>
  </si>
  <si>
    <t>Job Related Education</t>
  </si>
  <si>
    <t>Total Education and Training Expenses</t>
  </si>
  <si>
    <t>Employee Benefits - Pensions **</t>
  </si>
  <si>
    <t>Employee Benefits - Other</t>
  </si>
  <si>
    <t>Officer Profit Sharing and Other Benefits</t>
  </si>
  <si>
    <t>Total Employee Benefits</t>
  </si>
  <si>
    <t>Accounting Expenses</t>
  </si>
  <si>
    <t>Accounting: Appeal Services</t>
  </si>
  <si>
    <t>Accounting: Other (Use Table 2B to Right to Itemize Expenses)</t>
  </si>
  <si>
    <t>Table 2B : Detail of Other Accounting Expenses</t>
  </si>
  <si>
    <t>Total Accounting Expenses</t>
  </si>
  <si>
    <t>Part 1: Purchased Service Accounting Expenses</t>
  </si>
  <si>
    <t>Legal Expenses</t>
  </si>
  <si>
    <t>Vendor Name</t>
  </si>
  <si>
    <t>Date Occurred (MM/DD/YYYY)</t>
  </si>
  <si>
    <t>Select Code</t>
  </si>
  <si>
    <t>Brief Description of Service</t>
  </si>
  <si>
    <t>Legal: Appeal Service</t>
  </si>
  <si>
    <t>2B.1</t>
  </si>
  <si>
    <t>Legal: Division of Administrative Law Appeals - Filing Fees</t>
  </si>
  <si>
    <t>2B.2</t>
  </si>
  <si>
    <t>Other Legal</t>
  </si>
  <si>
    <t>2B.3</t>
  </si>
  <si>
    <t>Total Legal Expenses</t>
  </si>
  <si>
    <t>2B.4</t>
  </si>
  <si>
    <t>2B.5</t>
  </si>
  <si>
    <t>Payroll Taxes - Other</t>
  </si>
  <si>
    <t>2B.100</t>
  </si>
  <si>
    <t>Sub-Total</t>
  </si>
  <si>
    <t>Payroll Taxes - Officers</t>
  </si>
  <si>
    <t>Part II: Employee's Responsibilities Only</t>
  </si>
  <si>
    <t>Total Payroll Taxes</t>
  </si>
  <si>
    <t xml:space="preserve">Description of Responsibilities </t>
  </si>
  <si>
    <t xml:space="preserve">  % of time</t>
  </si>
  <si>
    <t>Insurance Expense</t>
  </si>
  <si>
    <t>2B.6</t>
  </si>
  <si>
    <t>2.30</t>
  </si>
  <si>
    <t>Insurance: Department of Unemployment Assistance Claims (DUA) - A&amp;G Portion</t>
  </si>
  <si>
    <t>2B.7</t>
  </si>
  <si>
    <t>Insurance: Malpractice and General Liability *</t>
  </si>
  <si>
    <t>2B.8</t>
  </si>
  <si>
    <t>Key Person Insurance</t>
  </si>
  <si>
    <t>2B.9</t>
  </si>
  <si>
    <t>Insurance: Building Improvements and Equipment</t>
  </si>
  <si>
    <t>2B.200</t>
  </si>
  <si>
    <t>Workers' Comp - Other</t>
  </si>
  <si>
    <t>2B.300</t>
  </si>
  <si>
    <t xml:space="preserve">Total Other Accounting </t>
  </si>
  <si>
    <t>Workers' Comp - Officers</t>
  </si>
  <si>
    <t>Group Life/Health - Other</t>
  </si>
  <si>
    <t>Accounting Expense Codes</t>
  </si>
  <si>
    <t>Group Life/Health - Officers</t>
  </si>
  <si>
    <t>A. HCF-4 Cost Report Prep</t>
  </si>
  <si>
    <t>D. Personal Tax Prep</t>
  </si>
  <si>
    <t>G. SEC Filings</t>
  </si>
  <si>
    <t>Total Insurance Expenses</t>
  </si>
  <si>
    <t>B. Medicare Cost Report Prep</t>
  </si>
  <si>
    <t>E. Management Advisory Services</t>
  </si>
  <si>
    <t xml:space="preserve">H. Other Allowable Accounting (Explain) </t>
  </si>
  <si>
    <t>Interest on Late Payments, Penalties</t>
  </si>
  <si>
    <t>C. Corporate Tax Prep</t>
  </si>
  <si>
    <t xml:space="preserve">F. Certified Financial Statement Audit </t>
  </si>
  <si>
    <t>I. Other Non-Allowable Accounting (Explain)</t>
  </si>
  <si>
    <t>Interest on Working Capital</t>
  </si>
  <si>
    <t xml:space="preserve">Explain if using Code H and/or  I : </t>
  </si>
  <si>
    <t>2.40</t>
  </si>
  <si>
    <t>Pre-Opening Expenses</t>
  </si>
  <si>
    <t>Other Operating Expenses (Use Table 2C to Right to Itemize Expenses)</t>
  </si>
  <si>
    <t>Total General Supplies and Expenses</t>
  </si>
  <si>
    <t>Real Estate Taxes</t>
  </si>
  <si>
    <t>Table 2C: Detail of Other Operating Expenses</t>
  </si>
  <si>
    <t>Personal Property Taxes*</t>
  </si>
  <si>
    <t>Interest Long-Term (See Mortgages &amp; Notes Schedule)</t>
  </si>
  <si>
    <t>2C.1</t>
  </si>
  <si>
    <t>Rent - Real Property</t>
  </si>
  <si>
    <t>2C.3</t>
  </si>
  <si>
    <t>Other Rent (Use Table 2D to Right to Itemize Expenses)</t>
  </si>
  <si>
    <t>2C.4</t>
  </si>
  <si>
    <t>Depreciation - Building</t>
  </si>
  <si>
    <t>2C.100</t>
  </si>
  <si>
    <t>Depreciation - Building Improvements</t>
  </si>
  <si>
    <t>Depreciation - Leasehold Improvements</t>
  </si>
  <si>
    <t>2.50</t>
  </si>
  <si>
    <t>Depreciation - Other Improvements</t>
  </si>
  <si>
    <t>Depreciation - Equipment</t>
  </si>
  <si>
    <t>2D.1</t>
  </si>
  <si>
    <t>Equipment Rental</t>
  </si>
  <si>
    <t>Depreciation - Software/Limited Life Assets</t>
  </si>
  <si>
    <t>2D.2</t>
  </si>
  <si>
    <t>Total Fixed Costs</t>
  </si>
  <si>
    <t>2D.3</t>
  </si>
  <si>
    <t>Plant Operation, Maintenance &amp; Security</t>
  </si>
  <si>
    <t>2D.4</t>
  </si>
  <si>
    <t>Plant Operations, Maintenance &amp; Security - Salaries</t>
  </si>
  <si>
    <t>2D.100</t>
  </si>
  <si>
    <t>Plant Operations, Maintenance &amp; Security - Purchased Service</t>
  </si>
  <si>
    <t>Plant Operations, Maintenance &amp; Security - Supplies and Expenses</t>
  </si>
  <si>
    <t>Plant Operations, Maintenance &amp; Security - Utilities</t>
  </si>
  <si>
    <t>Plant Operations, Maintenance &amp; Security - Repairs</t>
  </si>
  <si>
    <t>Total Plant Operation, Maintenance &amp; Security</t>
  </si>
  <si>
    <t>Dietary</t>
  </si>
  <si>
    <t>Dietary - Salaries</t>
  </si>
  <si>
    <t>Dietary - Food</t>
  </si>
  <si>
    <t>2.60</t>
  </si>
  <si>
    <t>Dietary - Purchased Service</t>
  </si>
  <si>
    <t>Dietician - Salary</t>
  </si>
  <si>
    <t>Dietician - Purchased Service</t>
  </si>
  <si>
    <t>Dietary - Supplies and Expenses</t>
  </si>
  <si>
    <t>2.1600</t>
  </si>
  <si>
    <t>Total Dietary</t>
  </si>
  <si>
    <t>Laundry</t>
  </si>
  <si>
    <t>Laundry - Salaries</t>
  </si>
  <si>
    <t>Laundry - Purchased Service</t>
  </si>
  <si>
    <t>Laundry - Supplies and Expenses</t>
  </si>
  <si>
    <t>Laundry - Linen and Bedding</t>
  </si>
  <si>
    <t>2.1700</t>
  </si>
  <si>
    <t>Total Laundry</t>
  </si>
  <si>
    <t>Housekeeping</t>
  </si>
  <si>
    <t>Housekeeping - Salaries</t>
  </si>
  <si>
    <t>Housekeeping -Purchased Service</t>
  </si>
  <si>
    <t>2.70</t>
  </si>
  <si>
    <t>Housekeeping -Supplies and Expenses</t>
  </si>
  <si>
    <t>2.1800</t>
  </si>
  <si>
    <t>Total Housekeeping</t>
  </si>
  <si>
    <t>Nursing</t>
  </si>
  <si>
    <t>Registered Nurses</t>
  </si>
  <si>
    <t>RN Salaries</t>
  </si>
  <si>
    <t>RN Purchased Service</t>
  </si>
  <si>
    <t>LPN Salaries</t>
  </si>
  <si>
    <t>LPN Purchased Service</t>
  </si>
  <si>
    <t>Nurses Aides</t>
  </si>
  <si>
    <t>Nurses Aides Salaries</t>
  </si>
  <si>
    <t>Nurses Aides Purchased Service</t>
  </si>
  <si>
    <t>2.1900</t>
  </si>
  <si>
    <t>Total Nursing</t>
  </si>
  <si>
    <t>Medical Services</t>
  </si>
  <si>
    <t>Quality Assurance Professional</t>
  </si>
  <si>
    <t>Community Support Coordinator</t>
  </si>
  <si>
    <t>Physicians' Services</t>
  </si>
  <si>
    <t>Table 2E:  Detail of Other Medical Services Expenses</t>
  </si>
  <si>
    <t>Employee Physicals</t>
  </si>
  <si>
    <t>2.80</t>
  </si>
  <si>
    <t>Other Medical Services Expenses (Use Table 2E to Right to Itemize Expenses)</t>
  </si>
  <si>
    <t>2E.1</t>
  </si>
  <si>
    <t>Total Physicians' Services</t>
  </si>
  <si>
    <t>2E.2</t>
  </si>
  <si>
    <t>Medical Supplies &amp; Drugs</t>
  </si>
  <si>
    <t>2E.3</t>
  </si>
  <si>
    <t>Legend Drugs</t>
  </si>
  <si>
    <t>2E.4</t>
  </si>
  <si>
    <t>House Supplies Not Resold</t>
  </si>
  <si>
    <t>2E.100</t>
  </si>
  <si>
    <t>Resold to Private Patients</t>
  </si>
  <si>
    <t>2.2100</t>
  </si>
  <si>
    <t>Total Medical Supplies and Drugs</t>
  </si>
  <si>
    <t>Pharmacy Consultant</t>
  </si>
  <si>
    <t>Social Service Worker (Including Behavioral Health)</t>
  </si>
  <si>
    <t>2.2200</t>
  </si>
  <si>
    <t>Total Medical Services</t>
  </si>
  <si>
    <t>Restorative &amp; Recreational Therapy</t>
  </si>
  <si>
    <t>Restorative Therapy</t>
  </si>
  <si>
    <t>Indirect Restorative Therapy Salaries</t>
  </si>
  <si>
    <t>Direct Restorative Therapy Salaries</t>
  </si>
  <si>
    <t>Direct Restorative Therapy Benefits</t>
  </si>
  <si>
    <t>Indirect Restorative Therapy Consultants</t>
  </si>
  <si>
    <t>2.90</t>
  </si>
  <si>
    <t>Direct Restorative Therapy Consultants</t>
  </si>
  <si>
    <t>2.2300</t>
  </si>
  <si>
    <t>Total Restorative Therapy</t>
  </si>
  <si>
    <t>Recreational Therapy</t>
  </si>
  <si>
    <t>Recreational Therapy - Salaries</t>
  </si>
  <si>
    <t>Recreational Therapy - Purchased Service</t>
  </si>
  <si>
    <t>Recreational Therapy - Supplies and Expenses</t>
  </si>
  <si>
    <t>Recreational Therapy - Transportation</t>
  </si>
  <si>
    <t>2.2400</t>
  </si>
  <si>
    <t>Total Recreational Therapy</t>
  </si>
  <si>
    <t>Total Restorative &amp; Recreational Therapy</t>
  </si>
  <si>
    <t>Bad Accts.-Taxes-Refunds-Day Care</t>
  </si>
  <si>
    <t>Bad Accounts - Refunds, Taxes, Day Care</t>
  </si>
  <si>
    <t>Fines, Late Charges, and Penalties</t>
  </si>
  <si>
    <t>State &amp; Federal Income Taxes</t>
  </si>
  <si>
    <t xml:space="preserve">Massachusetts Excise Tax  </t>
  </si>
  <si>
    <t>Refunds and Allowances</t>
  </si>
  <si>
    <t>Adult Day Care Costs*</t>
  </si>
  <si>
    <t>Other Non-Nursing Costs*</t>
  </si>
  <si>
    <t>Total Bad Accts.-Taxes-Refunds-Day Care</t>
  </si>
  <si>
    <t>4000.0</t>
  </si>
  <si>
    <t>Total Expenses</t>
  </si>
  <si>
    <t>A/C # 4000.0</t>
  </si>
  <si>
    <t>A/C #9945.0</t>
  </si>
  <si>
    <t>A/C # 9939.0</t>
  </si>
  <si>
    <t xml:space="preserve"> Amount</t>
  </si>
  <si>
    <t>Total Reported Operating Expenses</t>
  </si>
  <si>
    <t>Less: Self-Disallowed Expenses</t>
  </si>
  <si>
    <t>Less: Automatically Disallowed Expenses</t>
  </si>
  <si>
    <t>Total Non-Allowable Expenses</t>
  </si>
  <si>
    <t>Allocated Administrative and General from Management Company (HCF-3)</t>
  </si>
  <si>
    <t>Other Operating Expense Add-Back from Realty Company (HCF-2 RH)</t>
  </si>
  <si>
    <t xml:space="preserve">Allocated Other Operating Expense Add-Back from Management Company </t>
  </si>
  <si>
    <t>Allocated Fixed Asset Expenses from Management Company (HCF-3)</t>
  </si>
  <si>
    <t>Claimed Fixed Asset Expenses from Claimed Fixed Assets Schedule</t>
  </si>
  <si>
    <t>Allocated Direct Variable (Dietician, Indirect Therapy &amp; QA) Management Company Add-Back Expenses</t>
  </si>
  <si>
    <t>Allocated Direct Director of Nurses Management Company Add-Back Expenses</t>
  </si>
  <si>
    <t>4001.2</t>
  </si>
  <si>
    <t>Total Allowable Add-Back Expenses</t>
  </si>
  <si>
    <t>Less: Recoverable Income (offsetting operating expenses)</t>
  </si>
  <si>
    <t>4002.0</t>
  </si>
  <si>
    <t xml:space="preserve">Total Allowable Operating Expenses Claimed </t>
  </si>
  <si>
    <t xml:space="preserve">Reconciliation of Cost Report Net Income to Financial Statement (Book) Net Income </t>
  </si>
  <si>
    <t>Cost Report Net Income</t>
  </si>
  <si>
    <t>Total Cost Report Income</t>
  </si>
  <si>
    <t>Total Cost Report Expenses</t>
  </si>
  <si>
    <t>Reconciling Item: Explain</t>
  </si>
  <si>
    <t>Total Reconciling Items</t>
  </si>
  <si>
    <t>Financial Statement Net Income</t>
  </si>
  <si>
    <t>System Data</t>
  </si>
  <si>
    <t>Tab 1: General</t>
  </si>
  <si>
    <t>Tab 1: General, Facility Information</t>
  </si>
  <si>
    <t>Tab 1: General, Contact Information</t>
  </si>
  <si>
    <t>Tab 1: General, Preparer Information</t>
  </si>
  <si>
    <t>Tab 1: General, Other Business Activities</t>
  </si>
  <si>
    <t xml:space="preserve">Tab 1: General, Bed License Information </t>
  </si>
  <si>
    <t>Tab 4: Profit Loss, Gross Income</t>
  </si>
  <si>
    <t>Tab 4: Profit Loss, Expenses</t>
  </si>
  <si>
    <t>Tab 4: Profit Loss, Reconciliation of Reported Operating Expenses to Claimed Operating Expenses</t>
  </si>
  <si>
    <t>Tab 4: Profit Loss, Reconciliation
 of Reported Operating Expenses to Claimed Operating Expenses</t>
  </si>
  <si>
    <t>Tab 4: Profit Loss, Reconciliation 
of Reported Operating Expenses to Claimed Operating Expenses</t>
  </si>
  <si>
    <t>Tab 4: Profit Loss, Reconciliation
of Reported Operating Expenses to Claimed Operating Expenses</t>
  </si>
  <si>
    <t xml:space="preserve">Tab 4: Profit Loss, Reconciliation 
of Cost Report Net Income to Financial Statement (Book) Net Income </t>
  </si>
  <si>
    <t>Tab 4: Profit Loss, Table 1A : 
Detail of Ancillary Services Expenses</t>
  </si>
  <si>
    <t>Tab 4: Profit Loss, Table 2A : Detail of Clerical Salaries</t>
  </si>
  <si>
    <t>Tab 4: Profit Loss, Table 2B : Detail of Other Accounting Expenses</t>
  </si>
  <si>
    <t>Tab 4: Profit Loss, Table 2C: Detail of Other Operating Expenses</t>
  </si>
  <si>
    <t>Tab 4: Profit Loss, Table 2D:  Detail of Other Rent</t>
  </si>
  <si>
    <t>Tab 4: Profit Loss, Table 2E:  Detail of Other Medical Services Expenses</t>
  </si>
  <si>
    <t>Tab 5: Resident Days January 1- March 31</t>
  </si>
  <si>
    <t>Tab 5: Resident Days July 1- September 30</t>
  </si>
  <si>
    <t>Tab 5: Resident Days October 1- December 31</t>
  </si>
  <si>
    <t>Tab 5: Resident Days January 1- December 31</t>
  </si>
  <si>
    <t>Tab 5: Resident Days, Additional Patient Day Information</t>
  </si>
  <si>
    <t>Tab 6: Claimed Fixed Assets, Expenses</t>
  </si>
  <si>
    <t>Tab 6: Claimed Fixed Assets, Other</t>
  </si>
  <si>
    <t>Tab 6: Claimed Fixed Assets, Total</t>
  </si>
  <si>
    <t>Tab 6: Claimed Fixed Assets, General Fixed Cost Information</t>
  </si>
  <si>
    <t>Tab 6: Claimed Fixed Assets, Changes in Facility or Realty Co. Ownership</t>
  </si>
  <si>
    <t>Tab 6: Claimed Fixed Assets, New Facilities, Major Additions, and Substantial Capital Expenditures</t>
  </si>
  <si>
    <t>Tab 6: Claimed Fixed Assets, Determination of Need Project Details</t>
  </si>
  <si>
    <t>Tab 7: Mortgages &amp; Notes, Supporting Fixed Assets</t>
  </si>
  <si>
    <t>Tab 7: Mortgages &amp; Notes, Working Capital Debt</t>
  </si>
  <si>
    <t>Tab 8: Wages &amp; Benefits</t>
  </si>
  <si>
    <t>Tab 9: Footnotes</t>
  </si>
  <si>
    <t>Attestation</t>
  </si>
  <si>
    <t>Explain</t>
  </si>
  <si>
    <t>Certification by Owner, Partner, or Officer</t>
  </si>
  <si>
    <t>Line- 4.200</t>
  </si>
  <si>
    <t>Line- 1A.1</t>
  </si>
  <si>
    <t>Line- 1A.2</t>
  </si>
  <si>
    <t>Line- 1A.3</t>
  </si>
  <si>
    <t>Line- 1A.4</t>
  </si>
  <si>
    <t>Line- 1A.5</t>
  </si>
  <si>
    <t>Line- 6.7</t>
  </si>
  <si>
    <t>Line- 1.10</t>
  </si>
  <si>
    <t>1.A.6</t>
  </si>
  <si>
    <t>1.A.7</t>
  </si>
  <si>
    <t>1.A.8</t>
  </si>
  <si>
    <t>1.A.9</t>
  </si>
  <si>
    <t>01.C.14</t>
  </si>
  <si>
    <t>01.C.15</t>
  </si>
  <si>
    <t>01.C.16</t>
  </si>
  <si>
    <t>01.C.17</t>
  </si>
  <si>
    <t>01.C.18</t>
  </si>
  <si>
    <t>01.C.19</t>
  </si>
  <si>
    <t>01.C.20</t>
  </si>
  <si>
    <t>01.C.21</t>
  </si>
  <si>
    <t>01.C.22</t>
  </si>
  <si>
    <t>01.C.23</t>
  </si>
  <si>
    <t>01.C.24</t>
  </si>
  <si>
    <t>01.C.25</t>
  </si>
  <si>
    <t>01.C.26</t>
  </si>
  <si>
    <t>01.C.27</t>
  </si>
  <si>
    <t>01.C.28</t>
  </si>
  <si>
    <t>01.C.29</t>
  </si>
  <si>
    <t>01.C.30</t>
  </si>
  <si>
    <t>01.C.31</t>
  </si>
  <si>
    <t>01.C.32</t>
  </si>
  <si>
    <t>01.C.33</t>
  </si>
  <si>
    <t>01.C.34</t>
  </si>
  <si>
    <t>01.C.35</t>
  </si>
  <si>
    <t>01.C.36</t>
  </si>
  <si>
    <t>01.C.37</t>
  </si>
  <si>
    <t>01.C.38</t>
  </si>
  <si>
    <t>01.C.39</t>
  </si>
  <si>
    <t>01.C.40</t>
  </si>
  <si>
    <t>01.C.41</t>
  </si>
  <si>
    <t>01.C.42</t>
  </si>
  <si>
    <t>01.C.43</t>
  </si>
  <si>
    <t>01.C.44</t>
  </si>
  <si>
    <t>01.C.45</t>
  </si>
  <si>
    <t>1.C.51</t>
  </si>
  <si>
    <t>1.C.52</t>
  </si>
  <si>
    <t>1.C.53</t>
  </si>
  <si>
    <t>1.C.54</t>
  </si>
  <si>
    <t>1.C.55</t>
  </si>
  <si>
    <t>1.C.56</t>
  </si>
  <si>
    <t>1.C.57</t>
  </si>
  <si>
    <t>1.C.58</t>
  </si>
  <si>
    <t>1.C.59</t>
  </si>
  <si>
    <t>1.C.66</t>
  </si>
  <si>
    <t>1.C.67</t>
  </si>
  <si>
    <t>1.C.68</t>
  </si>
  <si>
    <t>1.C.69</t>
  </si>
  <si>
    <t>1.C.70</t>
  </si>
  <si>
    <t>1.C.71</t>
  </si>
  <si>
    <t>1.C.72</t>
  </si>
  <si>
    <t>1.C.73</t>
  </si>
  <si>
    <t>1.C.74</t>
  </si>
  <si>
    <t>1.C.75</t>
  </si>
  <si>
    <t>1.C.76</t>
  </si>
  <si>
    <t>1.C.77</t>
  </si>
  <si>
    <t>1.G.14</t>
  </si>
  <si>
    <t>1.G.15</t>
  </si>
  <si>
    <t>1.G.16</t>
  </si>
  <si>
    <t>1.G.17</t>
  </si>
  <si>
    <t>1.H.17</t>
  </si>
  <si>
    <t>1.F.36</t>
  </si>
  <si>
    <t>1.F.37</t>
  </si>
  <si>
    <t>1.F.38</t>
  </si>
  <si>
    <t>1.G.36</t>
  </si>
  <si>
    <t>1.G.37</t>
  </si>
  <si>
    <t>1.G.38</t>
  </si>
  <si>
    <t>1.H.36</t>
  </si>
  <si>
    <t>1.H.37</t>
  </si>
  <si>
    <t>1.H.38</t>
  </si>
  <si>
    <t>2.D.11</t>
  </si>
  <si>
    <t>2.D.12</t>
  </si>
  <si>
    <t>2.D.13</t>
  </si>
  <si>
    <t>2.D.15</t>
  </si>
  <si>
    <t>2.D.16</t>
  </si>
  <si>
    <t>2.D.22</t>
  </si>
  <si>
    <t>2.D.23</t>
  </si>
  <si>
    <t>2.D.24</t>
  </si>
  <si>
    <t>2.D.25</t>
  </si>
  <si>
    <t>2.D.26</t>
  </si>
  <si>
    <t>2.D.32</t>
  </si>
  <si>
    <t>2.D.33</t>
  </si>
  <si>
    <t>2.D.34</t>
  </si>
  <si>
    <t>2.D.35</t>
  </si>
  <si>
    <t>2.D.36</t>
  </si>
  <si>
    <t>2.D.44</t>
  </si>
  <si>
    <t>2.D.45</t>
  </si>
  <si>
    <t>2.D.46</t>
  </si>
  <si>
    <t>2.D.47</t>
  </si>
  <si>
    <t>2.E.45</t>
  </si>
  <si>
    <t>2.E.46</t>
  </si>
  <si>
    <t>2.E.47</t>
  </si>
  <si>
    <t>2.F.44</t>
  </si>
  <si>
    <t>2.F.45</t>
  </si>
  <si>
    <t>2.F.46</t>
  </si>
  <si>
    <t>2.F.47</t>
  </si>
  <si>
    <t>3.G.42</t>
  </si>
  <si>
    <t>2.D.58</t>
  </si>
  <si>
    <t>2.D.59</t>
  </si>
  <si>
    <t>2.D.60</t>
  </si>
  <si>
    <t>2.D.66</t>
  </si>
  <si>
    <t>2.D.67</t>
  </si>
  <si>
    <t>2.D.68</t>
  </si>
  <si>
    <t>2.D.69</t>
  </si>
  <si>
    <t>3.D.11</t>
  </si>
  <si>
    <t>3.D.12</t>
  </si>
  <si>
    <t>3.D.13</t>
  </si>
  <si>
    <t>3.D.15</t>
  </si>
  <si>
    <t>3.D.16</t>
  </si>
  <si>
    <t>3.D.22</t>
  </si>
  <si>
    <t>3.D.23</t>
  </si>
  <si>
    <t>3.D.24</t>
  </si>
  <si>
    <t>3.D.25</t>
  </si>
  <si>
    <t>3.D.26</t>
  </si>
  <si>
    <t>3.D.32</t>
  </si>
  <si>
    <t>3.D.33</t>
  </si>
  <si>
    <t>3.D.34</t>
  </si>
  <si>
    <t>3.D.35</t>
  </si>
  <si>
    <t>3.D.36</t>
  </si>
  <si>
    <t>3.D.44</t>
  </si>
  <si>
    <t>3.D.45</t>
  </si>
  <si>
    <t>3.D.46</t>
  </si>
  <si>
    <t>3.D.47</t>
  </si>
  <si>
    <t>3.E.45</t>
  </si>
  <si>
    <t>3.E.46</t>
  </si>
  <si>
    <t>3.E.47</t>
  </si>
  <si>
    <t>3.F.44</t>
  </si>
  <si>
    <t>3.F.45</t>
  </si>
  <si>
    <t>3.F.46</t>
  </si>
  <si>
    <t>3.F.47</t>
  </si>
  <si>
    <t>3.D.58</t>
  </si>
  <si>
    <t>3.D.59</t>
  </si>
  <si>
    <t>3.D.60</t>
  </si>
  <si>
    <t>3.D.66</t>
  </si>
  <si>
    <t>3.D.67</t>
  </si>
  <si>
    <t>3.D.68</t>
  </si>
  <si>
    <t>3.D.69</t>
  </si>
  <si>
    <t>4.D.8</t>
  </si>
  <si>
    <t>4.D.9</t>
  </si>
  <si>
    <t>4.D.10</t>
  </si>
  <si>
    <t>4.D.11</t>
  </si>
  <si>
    <t>4.D.12</t>
  </si>
  <si>
    <t>4.D.13</t>
  </si>
  <si>
    <t>4.D.14</t>
  </si>
  <si>
    <t>4.D.15</t>
  </si>
  <si>
    <t>4.D.16</t>
  </si>
  <si>
    <t>4.D.18</t>
  </si>
  <si>
    <t>4.D.19</t>
  </si>
  <si>
    <t>4.D.20</t>
  </si>
  <si>
    <t>4.D.21</t>
  </si>
  <si>
    <t>4.D.22</t>
  </si>
  <si>
    <t>4.D.25</t>
  </si>
  <si>
    <t>4.D.26</t>
  </si>
  <si>
    <t>4.D.27</t>
  </si>
  <si>
    <t>4.D.28</t>
  </si>
  <si>
    <t>4.D.29</t>
  </si>
  <si>
    <t>4.D.30</t>
  </si>
  <si>
    <t>4.D.31</t>
  </si>
  <si>
    <t>4.D.32</t>
  </si>
  <si>
    <t>4.D.33</t>
  </si>
  <si>
    <t>4.D.40</t>
  </si>
  <si>
    <t>4.D.43</t>
  </si>
  <si>
    <t>4.D.44</t>
  </si>
  <si>
    <t>4.D.45</t>
  </si>
  <si>
    <t>4.D.46</t>
  </si>
  <si>
    <t>4.D.47</t>
  </si>
  <si>
    <t>4.D.52</t>
  </si>
  <si>
    <t>4.D.53</t>
  </si>
  <si>
    <t>4.D.56</t>
  </si>
  <si>
    <t>4.D.57</t>
  </si>
  <si>
    <t>4.D.60</t>
  </si>
  <si>
    <t>4.D.61</t>
  </si>
  <si>
    <t>4.D.64</t>
  </si>
  <si>
    <t>4.D.65</t>
  </si>
  <si>
    <t>4.D.68</t>
  </si>
  <si>
    <t>4.D.69</t>
  </si>
  <si>
    <t>4.D.70</t>
  </si>
  <si>
    <t>4.D.71</t>
  </si>
  <si>
    <t>4.D.74</t>
  </si>
  <si>
    <t>4.D.75</t>
  </si>
  <si>
    <t>4.D.76</t>
  </si>
  <si>
    <t>4.D.79</t>
  </si>
  <si>
    <t>4.D.80</t>
  </si>
  <si>
    <t>4.D.83</t>
  </si>
  <si>
    <t>4.D.84</t>
  </si>
  <si>
    <t>4.D.85</t>
  </si>
  <si>
    <t>4.D.88</t>
  </si>
  <si>
    <t>4.D.89</t>
  </si>
  <si>
    <t>4.D.92</t>
  </si>
  <si>
    <t>4.D.93</t>
  </si>
  <si>
    <t>4.D.94</t>
  </si>
  <si>
    <t>4.D.95</t>
  </si>
  <si>
    <t>4.D.96</t>
  </si>
  <si>
    <t>4.D.97</t>
  </si>
  <si>
    <t>4.D.98</t>
  </si>
  <si>
    <t>4.D.99</t>
  </si>
  <si>
    <t>4.D.100</t>
  </si>
  <si>
    <t>4.D.101</t>
  </si>
  <si>
    <t>4.D.102</t>
  </si>
  <si>
    <t>4.D.103</t>
  </si>
  <si>
    <t>4.D.104</t>
  </si>
  <si>
    <t>4.D.105</t>
  </si>
  <si>
    <t>4.D.106</t>
  </si>
  <si>
    <t>4.D.107</t>
  </si>
  <si>
    <t>4.D.108</t>
  </si>
  <si>
    <t>4.D.109</t>
  </si>
  <si>
    <t>4.D.110</t>
  </si>
  <si>
    <t>4.D.111</t>
  </si>
  <si>
    <t>4.D.112</t>
  </si>
  <si>
    <t>4.D.113</t>
  </si>
  <si>
    <t>4.D.114</t>
  </si>
  <si>
    <t>4.D.115</t>
  </si>
  <si>
    <t>4.D.116</t>
  </si>
  <si>
    <t>4.D.119</t>
  </si>
  <si>
    <t>4.D.120</t>
  </si>
  <si>
    <t>4.D.121</t>
  </si>
  <si>
    <t>4.D.122</t>
  </si>
  <si>
    <t>4.D.123</t>
  </si>
  <si>
    <t>4.D.126</t>
  </si>
  <si>
    <t>4.D.127</t>
  </si>
  <si>
    <t>4.D.128</t>
  </si>
  <si>
    <t>4.D.129</t>
  </si>
  <si>
    <t>4.D.130</t>
  </si>
  <si>
    <t>4.D.131</t>
  </si>
  <si>
    <t>4.D.134</t>
  </si>
  <si>
    <t>4.D.135</t>
  </si>
  <si>
    <t>4.D.136</t>
  </si>
  <si>
    <t>4.D.137</t>
  </si>
  <si>
    <t>4.D.140</t>
  </si>
  <si>
    <t>4.D.141</t>
  </si>
  <si>
    <t>4.D.142</t>
  </si>
  <si>
    <t>4.D.146</t>
  </si>
  <si>
    <t>4.D.149</t>
  </si>
  <si>
    <t>4.D.152</t>
  </si>
  <si>
    <t>4.D.153</t>
  </si>
  <si>
    <t>4.D.156</t>
  </si>
  <si>
    <t>4.D.159</t>
  </si>
  <si>
    <t>4.D.160</t>
  </si>
  <si>
    <t>4.D.163</t>
  </si>
  <si>
    <t>4.D.164</t>
  </si>
  <si>
    <t>4.D.165</t>
  </si>
  <si>
    <t>4.D.166</t>
  </si>
  <si>
    <t>4.D.167</t>
  </si>
  <si>
    <t>4.D.168</t>
  </si>
  <si>
    <t>4.D.172</t>
  </si>
  <si>
    <t>4.D.173</t>
  </si>
  <si>
    <t>4.D.174</t>
  </si>
  <si>
    <t>4.D.175</t>
  </si>
  <si>
    <t>4.D.176</t>
  </si>
  <si>
    <t>4.D.179</t>
  </si>
  <si>
    <t>4.D.180</t>
  </si>
  <si>
    <t>4.D.181</t>
  </si>
  <si>
    <t>4.D.182</t>
  </si>
  <si>
    <t>4.D.183</t>
  </si>
  <si>
    <t>4.D.186</t>
  </si>
  <si>
    <t>4.D.187</t>
  </si>
  <si>
    <t>4.D.188</t>
  </si>
  <si>
    <t>4.D.189</t>
  </si>
  <si>
    <t>4.D.190</t>
  </si>
  <si>
    <t>4.D.191</t>
  </si>
  <si>
    <t>4.D.192</t>
  </si>
  <si>
    <t>4.D.193</t>
  </si>
  <si>
    <t>4.E.43</t>
  </si>
  <si>
    <t>4.E.47</t>
  </si>
  <si>
    <t>4.E.56</t>
  </si>
  <si>
    <t>4.E.57</t>
  </si>
  <si>
    <t>4.E.68</t>
  </si>
  <si>
    <t>4.E.69</t>
  </si>
  <si>
    <t>4.E.70</t>
  </si>
  <si>
    <t>4.E.71</t>
  </si>
  <si>
    <t>4.E.74</t>
  </si>
  <si>
    <t>4.E.80</t>
  </si>
  <si>
    <t>4.E.92</t>
  </si>
  <si>
    <t>4.E.104</t>
  </si>
  <si>
    <t>4.E.119</t>
  </si>
  <si>
    <t>4.E.120</t>
  </si>
  <si>
    <t>4.E.121</t>
  </si>
  <si>
    <t>4.E.122</t>
  </si>
  <si>
    <t>4.E.123</t>
  </si>
  <si>
    <t>4.E.126</t>
  </si>
  <si>
    <t>4.E.127</t>
  </si>
  <si>
    <t>4.E.128</t>
  </si>
  <si>
    <t>4.E.129</t>
  </si>
  <si>
    <t>4.E.130</t>
  </si>
  <si>
    <t>4.E.131</t>
  </si>
  <si>
    <t>4.E.134</t>
  </si>
  <si>
    <t>4.E.135</t>
  </si>
  <si>
    <t>4.E.136</t>
  </si>
  <si>
    <t>4.E.137</t>
  </si>
  <si>
    <t>4.E.140</t>
  </si>
  <si>
    <t>4.E.141</t>
  </si>
  <si>
    <t>4.E.142</t>
  </si>
  <si>
    <t>4.E.146</t>
  </si>
  <si>
    <t>4.E.149</t>
  </si>
  <si>
    <t>4.E.152</t>
  </si>
  <si>
    <t>4.E.153</t>
  </si>
  <si>
    <t>4.E.156</t>
  </si>
  <si>
    <t>4.E.159</t>
  </si>
  <si>
    <t>4.E.160</t>
  </si>
  <si>
    <t>4.E.166</t>
  </si>
  <si>
    <t>4.E.167</t>
  </si>
  <si>
    <t>4.E.168</t>
  </si>
  <si>
    <t>4.E.179</t>
  </si>
  <si>
    <t>4.E.180</t>
  </si>
  <si>
    <t>4.E.183</t>
  </si>
  <si>
    <t>4.F.45</t>
  </si>
  <si>
    <t>4.F.46</t>
  </si>
  <si>
    <t>4.F.47</t>
  </si>
  <si>
    <t>4.F.53</t>
  </si>
  <si>
    <t>4.F.61</t>
  </si>
  <si>
    <t>4.F.65</t>
  </si>
  <si>
    <t>4.F.76</t>
  </si>
  <si>
    <t>4.F.83</t>
  </si>
  <si>
    <t>4.F.84</t>
  </si>
  <si>
    <t>4.F.85</t>
  </si>
  <si>
    <t>4.F.89</t>
  </si>
  <si>
    <t>4.F.94</t>
  </si>
  <si>
    <t>4.F.99</t>
  </si>
  <si>
    <t>4.F.100</t>
  </si>
  <si>
    <t>4.F.101</t>
  </si>
  <si>
    <t>4.F.102</t>
  </si>
  <si>
    <t>4.F.105</t>
  </si>
  <si>
    <t>4.F.106</t>
  </si>
  <si>
    <t>4.F.107</t>
  </si>
  <si>
    <t>4.F.108</t>
  </si>
  <si>
    <t>4.F.109</t>
  </si>
  <si>
    <t>4.F.110</t>
  </si>
  <si>
    <t>4.F.111</t>
  </si>
  <si>
    <t>4.F.112</t>
  </si>
  <si>
    <t>4.F.113</t>
  </si>
  <si>
    <t>4.F.114</t>
  </si>
  <si>
    <t>4.F.115</t>
  </si>
  <si>
    <t>4.F.116</t>
  </si>
  <si>
    <t>4.F.165</t>
  </si>
  <si>
    <t>4.F.173</t>
  </si>
  <si>
    <t>4.F.176</t>
  </si>
  <si>
    <t>4.F.182</t>
  </si>
  <si>
    <t>4.F.183</t>
  </si>
  <si>
    <t>4.F.186</t>
  </si>
  <si>
    <t>4.F.187</t>
  </si>
  <si>
    <t>4.F.188</t>
  </si>
  <si>
    <t>4.F.189</t>
  </si>
  <si>
    <t>4.F.190</t>
  </si>
  <si>
    <t>4.F.191</t>
  </si>
  <si>
    <t>4.F.192</t>
  </si>
  <si>
    <t>4.F.193</t>
  </si>
  <si>
    <t>4.G.40</t>
  </si>
  <si>
    <t>4.G.43</t>
  </si>
  <si>
    <t>4.G.44</t>
  </si>
  <si>
    <t>4.G.45</t>
  </si>
  <si>
    <t>4.G.46</t>
  </si>
  <si>
    <t>4.G.47</t>
  </si>
  <si>
    <t>4.G.52</t>
  </si>
  <si>
    <t>4.G.53</t>
  </si>
  <si>
    <t>4.G.56</t>
  </si>
  <si>
    <t>4.G.57</t>
  </si>
  <si>
    <t>4.G.60</t>
  </si>
  <si>
    <t>4.G.61</t>
  </si>
  <si>
    <t>4.G.64</t>
  </si>
  <si>
    <t>4.G.65</t>
  </si>
  <si>
    <t>4.G.68</t>
  </si>
  <si>
    <t>4.G.69</t>
  </si>
  <si>
    <t>4.G.70</t>
  </si>
  <si>
    <t>4.G.71</t>
  </si>
  <si>
    <t>4.G.74</t>
  </si>
  <si>
    <t>4.G.75</t>
  </si>
  <si>
    <t>4.G.76</t>
  </si>
  <si>
    <t>4.G.79</t>
  </si>
  <si>
    <t>4.G.80</t>
  </si>
  <si>
    <t>4.G.83</t>
  </si>
  <si>
    <t>4.G.84</t>
  </si>
  <si>
    <t>4.G.85</t>
  </si>
  <si>
    <t>4.G.88</t>
  </si>
  <si>
    <t>4.G.89</t>
  </si>
  <si>
    <t>4.G.92</t>
  </si>
  <si>
    <t>4.G.93</t>
  </si>
  <si>
    <t>4.G.94</t>
  </si>
  <si>
    <t>4.G.95</t>
  </si>
  <si>
    <t>4.G.96</t>
  </si>
  <si>
    <t>4.G.97</t>
  </si>
  <si>
    <t>4.G.98</t>
  </si>
  <si>
    <t>4.G.99</t>
  </si>
  <si>
    <t>4.G.100</t>
  </si>
  <si>
    <t>4.G.101</t>
  </si>
  <si>
    <t>4.G.102</t>
  </si>
  <si>
    <t>4.G.103</t>
  </si>
  <si>
    <t>4.G.104</t>
  </si>
  <si>
    <t>4.G.105</t>
  </si>
  <si>
    <t>4.G.106</t>
  </si>
  <si>
    <t>4.G.107</t>
  </si>
  <si>
    <t>4.G.108</t>
  </si>
  <si>
    <t>4.G.109</t>
  </si>
  <si>
    <t>4.G.110</t>
  </si>
  <si>
    <t>4.G.111</t>
  </si>
  <si>
    <t>4.G.112</t>
  </si>
  <si>
    <t>4.G.113</t>
  </si>
  <si>
    <t>4.G.114</t>
  </si>
  <si>
    <t>4.G.115</t>
  </si>
  <si>
    <t>4.G.116</t>
  </si>
  <si>
    <t>4.G.119</t>
  </si>
  <si>
    <t>4.G.120</t>
  </si>
  <si>
    <t>4.G.121</t>
  </si>
  <si>
    <t>4.G.122</t>
  </si>
  <si>
    <t>4.G.123</t>
  </si>
  <si>
    <t>4.G.126</t>
  </si>
  <si>
    <t>4.G.127</t>
  </si>
  <si>
    <t>4.G.128</t>
  </si>
  <si>
    <t>4.G.129</t>
  </si>
  <si>
    <t>4.G.130</t>
  </si>
  <si>
    <t>4.G.131</t>
  </si>
  <si>
    <t>4.G.134</t>
  </si>
  <si>
    <t>4.G.135</t>
  </si>
  <si>
    <t>4.G.136</t>
  </si>
  <si>
    <t>4.G.137</t>
  </si>
  <si>
    <t>4.G.140</t>
  </si>
  <si>
    <t>4.G.141</t>
  </si>
  <si>
    <t>4.G.142</t>
  </si>
  <si>
    <t>4.G.146</t>
  </si>
  <si>
    <t>4.G.149</t>
  </si>
  <si>
    <t>4.G.152</t>
  </si>
  <si>
    <t>4.G.153</t>
  </si>
  <si>
    <t>4.G.156</t>
  </si>
  <si>
    <t>4.G.159</t>
  </si>
  <si>
    <t>4.G.160</t>
  </si>
  <si>
    <t>4.G.163</t>
  </si>
  <si>
    <t>4.G.164</t>
  </si>
  <si>
    <t>4.G.165</t>
  </si>
  <si>
    <t>4.G.166</t>
  </si>
  <si>
    <t>4.G.167</t>
  </si>
  <si>
    <t>4.G.168</t>
  </si>
  <si>
    <t>4.G.172</t>
  </si>
  <si>
    <t>4.G.173</t>
  </si>
  <si>
    <t>4.G.174</t>
  </si>
  <si>
    <t>4.G.175</t>
  </si>
  <si>
    <t>4.G.176</t>
  </si>
  <si>
    <t>4.G.179</t>
  </si>
  <si>
    <t>4.G.180</t>
  </si>
  <si>
    <t>4.G.181</t>
  </si>
  <si>
    <t>4.G.182</t>
  </si>
  <si>
    <t>4.G.183</t>
  </si>
  <si>
    <t>4.G.186</t>
  </si>
  <si>
    <t>4.G.187</t>
  </si>
  <si>
    <t>4.G.188</t>
  </si>
  <si>
    <t>4.G.189</t>
  </si>
  <si>
    <t>4.G.190</t>
  </si>
  <si>
    <t>4.G.191</t>
  </si>
  <si>
    <t>4.G.192</t>
  </si>
  <si>
    <t>4.G.193</t>
  </si>
  <si>
    <t>4.D.200</t>
  </si>
  <si>
    <t>4.D.201</t>
  </si>
  <si>
    <t>4.D.202</t>
  </si>
  <si>
    <t>4.D.203</t>
  </si>
  <si>
    <t>4.D.204</t>
  </si>
  <si>
    <t>4.D.205</t>
  </si>
  <si>
    <t>4.D.206</t>
  </si>
  <si>
    <t>4.D.207</t>
  </si>
  <si>
    <t>4.D.208</t>
  </si>
  <si>
    <t>4.D.209</t>
  </si>
  <si>
    <t>4.D.210</t>
  </si>
  <si>
    <t>4.D.211</t>
  </si>
  <si>
    <t>4.D.212</t>
  </si>
  <si>
    <t>4.D.220</t>
  </si>
  <si>
    <t>4.D.221</t>
  </si>
  <si>
    <t>4.D.224</t>
  </si>
  <si>
    <t>4.D.225</t>
  </si>
  <si>
    <t>4.D.226</t>
  </si>
  <si>
    <t>4.D.228</t>
  </si>
  <si>
    <t>4.D.230</t>
  </si>
  <si>
    <t>4.G.20</t>
  </si>
  <si>
    <t>4.G.21</t>
  </si>
  <si>
    <t>4.G.22</t>
  </si>
  <si>
    <t>4.G.23</t>
  </si>
  <si>
    <t>4.H.20</t>
  </si>
  <si>
    <t>4.H.21</t>
  </si>
  <si>
    <t>4.H.22</t>
  </si>
  <si>
    <t>4.H.23</t>
  </si>
  <si>
    <t>4.I.20</t>
  </si>
  <si>
    <t>4.I.21</t>
  </si>
  <si>
    <t>4.I.22</t>
  </si>
  <si>
    <t>4.I.23</t>
  </si>
  <si>
    <t>4.I.24</t>
  </si>
  <si>
    <t>4.J.46</t>
  </si>
  <si>
    <t>4.J.47</t>
  </si>
  <si>
    <t>4.J.48</t>
  </si>
  <si>
    <t>4.J.49</t>
  </si>
  <si>
    <t>4.J.50</t>
  </si>
  <si>
    <t>4.J.51</t>
  </si>
  <si>
    <t>4.J.52</t>
  </si>
  <si>
    <t>4.J.53</t>
  </si>
  <si>
    <t>4.J.54</t>
  </si>
  <si>
    <t>4.J.55</t>
  </si>
  <si>
    <t>4.J.56</t>
  </si>
  <si>
    <t>4.J.57</t>
  </si>
  <si>
    <t>4.J.58</t>
  </si>
  <si>
    <t>4.J.59</t>
  </si>
  <si>
    <t>4.J.60</t>
  </si>
  <si>
    <t>4.K.46</t>
  </si>
  <si>
    <t>4.K.47</t>
  </si>
  <si>
    <t>4.K.48</t>
  </si>
  <si>
    <t>4.K.49</t>
  </si>
  <si>
    <t>4.K.50</t>
  </si>
  <si>
    <t>4.K.51</t>
  </si>
  <si>
    <t>4.K.52</t>
  </si>
  <si>
    <t>4.K.53</t>
  </si>
  <si>
    <t>4.K.54</t>
  </si>
  <si>
    <t>4.K.55</t>
  </si>
  <si>
    <t>4.K.56</t>
  </si>
  <si>
    <t>4.K.57</t>
  </si>
  <si>
    <t>4.K.58</t>
  </si>
  <si>
    <t>4.K.59</t>
  </si>
  <si>
    <t>4.K.60</t>
  </si>
  <si>
    <t>4.L.46</t>
  </si>
  <si>
    <t>4.L.47</t>
  </si>
  <si>
    <t>4.L.48</t>
  </si>
  <si>
    <t>4.L.49</t>
  </si>
  <si>
    <t>4.L.50</t>
  </si>
  <si>
    <t>4.L.51</t>
  </si>
  <si>
    <t>4.L.52</t>
  </si>
  <si>
    <t>4.L.53</t>
  </si>
  <si>
    <t>4.L.54</t>
  </si>
  <si>
    <t>4.L.55</t>
  </si>
  <si>
    <t>4.L.56</t>
  </si>
  <si>
    <t>4.L.57</t>
  </si>
  <si>
    <t>4.L.58</t>
  </si>
  <si>
    <t>4.L.59</t>
  </si>
  <si>
    <t>4.L.60</t>
  </si>
  <si>
    <t>4.M.46</t>
  </si>
  <si>
    <t>4.M.47</t>
  </si>
  <si>
    <t>4.M.48</t>
  </si>
  <si>
    <t>4.M.49</t>
  </si>
  <si>
    <t>4.M.50</t>
  </si>
  <si>
    <t>4.M.51</t>
  </si>
  <si>
    <t>4.M.52</t>
  </si>
  <si>
    <t>4.M.53</t>
  </si>
  <si>
    <t>4.M.54</t>
  </si>
  <si>
    <t>4.M.55</t>
  </si>
  <si>
    <t>4.M.56</t>
  </si>
  <si>
    <t>4.M.57</t>
  </si>
  <si>
    <t>4.M.58</t>
  </si>
  <si>
    <t>4.M.59</t>
  </si>
  <si>
    <t>4.M.60</t>
  </si>
  <si>
    <t>4.M.61</t>
  </si>
  <si>
    <t>4.J.83</t>
  </si>
  <si>
    <t>4.J.84</t>
  </si>
  <si>
    <t>4.J.85</t>
  </si>
  <si>
    <t>4.J.86</t>
  </si>
  <si>
    <t>4.K.83</t>
  </si>
  <si>
    <t>4.K.84</t>
  </si>
  <si>
    <t>4.K.85</t>
  </si>
  <si>
    <t>4.K.86</t>
  </si>
  <si>
    <t>4.L.83</t>
  </si>
  <si>
    <t>4.L.84</t>
  </si>
  <si>
    <t>4.L.85</t>
  </si>
  <si>
    <t>4.L.86</t>
  </si>
  <si>
    <t>4.L.87</t>
  </si>
  <si>
    <t>4.M.83</t>
  </si>
  <si>
    <t>4.M.84</t>
  </si>
  <si>
    <t>4.M.85</t>
  </si>
  <si>
    <t>4.M.86</t>
  </si>
  <si>
    <t>4.N.83</t>
  </si>
  <si>
    <t>4.N.84</t>
  </si>
  <si>
    <t>4.N.85</t>
  </si>
  <si>
    <t>4.N.86</t>
  </si>
  <si>
    <t>4.J.91</t>
  </si>
  <si>
    <t>4.J.92</t>
  </si>
  <si>
    <t>4.J.93</t>
  </si>
  <si>
    <t>4.K.91</t>
  </si>
  <si>
    <t>4.K.92</t>
  </si>
  <si>
    <t>4.K.93</t>
  </si>
  <si>
    <t>4.L.91</t>
  </si>
  <si>
    <t>4.L.92</t>
  </si>
  <si>
    <t>4.L.93</t>
  </si>
  <si>
    <t>4.L.94</t>
  </si>
  <si>
    <t>4.L.95</t>
  </si>
  <si>
    <t>4.M.91</t>
  </si>
  <si>
    <t>4.M.92</t>
  </si>
  <si>
    <t>4.M.93</t>
  </si>
  <si>
    <t>4.N.91</t>
  </si>
  <si>
    <t>4.N.92</t>
  </si>
  <si>
    <t>4.N.93</t>
  </si>
  <si>
    <t>4.O.91</t>
  </si>
  <si>
    <t>4.O.92</t>
  </si>
  <si>
    <t>4.O.93</t>
  </si>
  <si>
    <t>4.J.108</t>
  </si>
  <si>
    <t>4.J.109</t>
  </si>
  <si>
    <t>4.K.108</t>
  </si>
  <si>
    <t>4.K.109</t>
  </si>
  <si>
    <t>4.K.110</t>
  </si>
  <si>
    <t>4.J.115</t>
  </si>
  <si>
    <t>4.J.116</t>
  </si>
  <si>
    <t>4.J.117</t>
  </si>
  <si>
    <t>4.K.115</t>
  </si>
  <si>
    <t>4.K.116</t>
  </si>
  <si>
    <t>4.K.117</t>
  </si>
  <si>
    <t>4.K.118</t>
  </si>
  <si>
    <t>4.J.160</t>
  </si>
  <si>
    <t>4.J.161</t>
  </si>
  <si>
    <t>4.J.162</t>
  </si>
  <si>
    <t>4.K.160</t>
  </si>
  <si>
    <t>4.K.161</t>
  </si>
  <si>
    <t>4.K.162</t>
  </si>
  <si>
    <t>4.K.163</t>
  </si>
  <si>
    <t>5.D.10</t>
  </si>
  <si>
    <t>5.D.11</t>
  </si>
  <si>
    <t>5.D.12</t>
  </si>
  <si>
    <t>5.D.13</t>
  </si>
  <si>
    <t>5.D.14</t>
  </si>
  <si>
    <t>5.D.15</t>
  </si>
  <si>
    <t>5.D.16</t>
  </si>
  <si>
    <t>5.D.21</t>
  </si>
  <si>
    <t>5.D.22</t>
  </si>
  <si>
    <t>5.D.23</t>
  </si>
  <si>
    <t>5.D.24</t>
  </si>
  <si>
    <t>5.D.25</t>
  </si>
  <si>
    <t>5.D.26</t>
  </si>
  <si>
    <t>5.D.27</t>
  </si>
  <si>
    <t>5.D.32</t>
  </si>
  <si>
    <t>5.D.33</t>
  </si>
  <si>
    <t>5.D.34</t>
  </si>
  <si>
    <t>5.D.35</t>
  </si>
  <si>
    <t>5.D.36</t>
  </si>
  <si>
    <t>5.D.37</t>
  </si>
  <si>
    <t>5.D.38</t>
  </si>
  <si>
    <t>5.D.43</t>
  </si>
  <si>
    <t>5.D.44</t>
  </si>
  <si>
    <t>5.D.45</t>
  </si>
  <si>
    <t>5.D.46</t>
  </si>
  <si>
    <t>5.D.47</t>
  </si>
  <si>
    <t>5.D.48</t>
  </si>
  <si>
    <t>5.D.49</t>
  </si>
  <si>
    <t>5.D.54</t>
  </si>
  <si>
    <t>5.D.55</t>
  </si>
  <si>
    <t>5.D.56</t>
  </si>
  <si>
    <t>5.D.57</t>
  </si>
  <si>
    <t>5.D.58</t>
  </si>
  <si>
    <t>5.D.59</t>
  </si>
  <si>
    <t>5.D.60</t>
  </si>
  <si>
    <t>5.D.65</t>
  </si>
  <si>
    <t>5.D.66</t>
  </si>
  <si>
    <t>5.D.67</t>
  </si>
  <si>
    <t>5.D.68</t>
  </si>
  <si>
    <t>5.D.69</t>
  </si>
  <si>
    <t>5.D.70</t>
  </si>
  <si>
    <t>5.D.71</t>
  </si>
  <si>
    <t>6.C.10</t>
  </si>
  <si>
    <t>6.C.11</t>
  </si>
  <si>
    <t>6.C.12</t>
  </si>
  <si>
    <t>6.C.13</t>
  </si>
  <si>
    <t>6.C.14</t>
  </si>
  <si>
    <t>6.C.15</t>
  </si>
  <si>
    <t>6.C.16</t>
  </si>
  <si>
    <t>6.C.17</t>
  </si>
  <si>
    <t>6.C.18</t>
  </si>
  <si>
    <t>6.C.19</t>
  </si>
  <si>
    <t>6.C.20</t>
  </si>
  <si>
    <t>6.D.10</t>
  </si>
  <si>
    <t>6.D.11</t>
  </si>
  <si>
    <t>6.D.12</t>
  </si>
  <si>
    <t>6.D.13</t>
  </si>
  <si>
    <t>6.D.14</t>
  </si>
  <si>
    <t>6.D.15</t>
  </si>
  <si>
    <t>6.D.16</t>
  </si>
  <si>
    <t>6.D.17</t>
  </si>
  <si>
    <t>6.D.18</t>
  </si>
  <si>
    <t>6.D.19</t>
  </si>
  <si>
    <t>6.D.20</t>
  </si>
  <si>
    <t>6.E.10</t>
  </si>
  <si>
    <t>6.E.11</t>
  </si>
  <si>
    <t>6.E.12</t>
  </si>
  <si>
    <t>6.E.13</t>
  </si>
  <si>
    <t>6.E.14</t>
  </si>
  <si>
    <t>6.E.15</t>
  </si>
  <si>
    <t>6.E.16</t>
  </si>
  <si>
    <t>6.E.17</t>
  </si>
  <si>
    <t>6.E.18</t>
  </si>
  <si>
    <t>6.E.19</t>
  </si>
  <si>
    <t>6.E.20</t>
  </si>
  <si>
    <t>6.F.10</t>
  </si>
  <si>
    <t>6.F.11</t>
  </si>
  <si>
    <t>6.F.12</t>
  </si>
  <si>
    <t>6.F.13</t>
  </si>
  <si>
    <t>6.F.14</t>
  </si>
  <si>
    <t>6.F.15</t>
  </si>
  <si>
    <t>6.F.16</t>
  </si>
  <si>
    <t>6.F.17</t>
  </si>
  <si>
    <t>6.F.18</t>
  </si>
  <si>
    <t>6.F.19</t>
  </si>
  <si>
    <t>6.F.20</t>
  </si>
  <si>
    <t>6.G.12</t>
  </si>
  <si>
    <t>6.G.13</t>
  </si>
  <si>
    <t>6.G.14</t>
  </si>
  <si>
    <t>6.G.15</t>
  </si>
  <si>
    <t>6.G.16</t>
  </si>
  <si>
    <t>6.G.17</t>
  </si>
  <si>
    <t>6.G.18</t>
  </si>
  <si>
    <t>6.G.19</t>
  </si>
  <si>
    <t>6.H.12</t>
  </si>
  <si>
    <t>6.H.14</t>
  </si>
  <si>
    <t>6.H.16</t>
  </si>
  <si>
    <t>6.H.18</t>
  </si>
  <si>
    <t>6.H.20</t>
  </si>
  <si>
    <t>6.I.12</t>
  </si>
  <si>
    <t>6.I.14</t>
  </si>
  <si>
    <t>6.I.16</t>
  </si>
  <si>
    <t>6.I.18</t>
  </si>
  <si>
    <t>6.I.20</t>
  </si>
  <si>
    <t>6.J.13</t>
  </si>
  <si>
    <t>6.J.15</t>
  </si>
  <si>
    <t>6.J.17</t>
  </si>
  <si>
    <t>6.J.19</t>
  </si>
  <si>
    <t>6.J.20</t>
  </si>
  <si>
    <t>6.K.12</t>
  </si>
  <si>
    <t>6.K.13</t>
  </si>
  <si>
    <t>6.K.14</t>
  </si>
  <si>
    <t>6.K.15</t>
  </si>
  <si>
    <t>6.K.16</t>
  </si>
  <si>
    <t>6.K.17</t>
  </si>
  <si>
    <t>6.K.18</t>
  </si>
  <si>
    <t>6.K.19</t>
  </si>
  <si>
    <t>6.K.20</t>
  </si>
  <si>
    <t>6.C.26</t>
  </si>
  <si>
    <t>6.C.27</t>
  </si>
  <si>
    <t>6.C.28</t>
  </si>
  <si>
    <t>6.C.29</t>
  </si>
  <si>
    <t>6.C.30</t>
  </si>
  <si>
    <t>6.C.31</t>
  </si>
  <si>
    <t>6.C.32</t>
  </si>
  <si>
    <t>6.D.26</t>
  </si>
  <si>
    <t>6.D.27</t>
  </si>
  <si>
    <t>6.D.28</t>
  </si>
  <si>
    <t>6.D.29</t>
  </si>
  <si>
    <t>6.D.30</t>
  </si>
  <si>
    <t>6.D.31</t>
  </si>
  <si>
    <t>6.D.32</t>
  </si>
  <si>
    <t>6.E.26</t>
  </si>
  <si>
    <t>6.E.27</t>
  </si>
  <si>
    <t>6.E.28</t>
  </si>
  <si>
    <t>6.E.29</t>
  </si>
  <si>
    <t>6.E.30</t>
  </si>
  <si>
    <t>6.E.31</t>
  </si>
  <si>
    <t>6.E.32</t>
  </si>
  <si>
    <t>6.C.38</t>
  </si>
  <si>
    <t>6.C.45</t>
  </si>
  <si>
    <t>6.C.46</t>
  </si>
  <si>
    <t>6.C.47</t>
  </si>
  <si>
    <t>6.C.48</t>
  </si>
  <si>
    <t>6.B.53</t>
  </si>
  <si>
    <t>6.B.54</t>
  </si>
  <si>
    <t>6.B.55</t>
  </si>
  <si>
    <t>6.C.53</t>
  </si>
  <si>
    <t>6.C.54</t>
  </si>
  <si>
    <t>6.C.55</t>
  </si>
  <si>
    <t>6.D.53</t>
  </si>
  <si>
    <t>6.D.54</t>
  </si>
  <si>
    <t>6.D.55</t>
  </si>
  <si>
    <t>6.E.53</t>
  </si>
  <si>
    <t>6.E.54</t>
  </si>
  <si>
    <t>6.E.55</t>
  </si>
  <si>
    <t>6.F.53</t>
  </si>
  <si>
    <t>6.F.54</t>
  </si>
  <si>
    <t>6.F.55</t>
  </si>
  <si>
    <t>6.C.60</t>
  </si>
  <si>
    <t>6.C.61</t>
  </si>
  <si>
    <t>6.C.62</t>
  </si>
  <si>
    <t>6.C.63</t>
  </si>
  <si>
    <t>6.C.64</t>
  </si>
  <si>
    <t>6.C.65</t>
  </si>
  <si>
    <t>6.C.67</t>
  </si>
  <si>
    <t>6.D.67</t>
  </si>
  <si>
    <t>6.E.67</t>
  </si>
  <si>
    <t>6.C.73</t>
  </si>
  <si>
    <t>6.C.74</t>
  </si>
  <si>
    <t>6.C.75</t>
  </si>
  <si>
    <t>6.C.76</t>
  </si>
  <si>
    <t>6.C.77</t>
  </si>
  <si>
    <t>6.C.78</t>
  </si>
  <si>
    <t>6.C.80</t>
  </si>
  <si>
    <t>6.D.80</t>
  </si>
  <si>
    <t>6.E.80</t>
  </si>
  <si>
    <t>7.B.9</t>
  </si>
  <si>
    <t>7.B.10</t>
  </si>
  <si>
    <t>7.B.11</t>
  </si>
  <si>
    <t>7.B.12</t>
  </si>
  <si>
    <t>7.B.13</t>
  </si>
  <si>
    <t>7.B.14</t>
  </si>
  <si>
    <t>7.B.15</t>
  </si>
  <si>
    <t>7.B.16</t>
  </si>
  <si>
    <t>7.C.9</t>
  </si>
  <si>
    <t>7.C.10</t>
  </si>
  <si>
    <t>7.C.11</t>
  </si>
  <si>
    <t>7.C.12</t>
  </si>
  <si>
    <t>7.C.13</t>
  </si>
  <si>
    <t>7.C.14</t>
  </si>
  <si>
    <t>7.C.15</t>
  </si>
  <si>
    <t>7.C.16</t>
  </si>
  <si>
    <t>7.D.9</t>
  </si>
  <si>
    <t>7.D.10</t>
  </si>
  <si>
    <t>7.D.11</t>
  </si>
  <si>
    <t>7.D.12</t>
  </si>
  <si>
    <t>7.D.13</t>
  </si>
  <si>
    <t>7.D.14</t>
  </si>
  <si>
    <t>7.D.15</t>
  </si>
  <si>
    <t>7.D.16</t>
  </si>
  <si>
    <t>7.E.9</t>
  </si>
  <si>
    <t>7.E.10</t>
  </si>
  <si>
    <t>7.E.11</t>
  </si>
  <si>
    <t>7.E.12</t>
  </si>
  <si>
    <t>7.E.13</t>
  </si>
  <si>
    <t>7.E.14</t>
  </si>
  <si>
    <t>7.E.15</t>
  </si>
  <si>
    <t>7.E.16</t>
  </si>
  <si>
    <t>7.F.9</t>
  </si>
  <si>
    <t>7.F.10</t>
  </si>
  <si>
    <t>7.F.11</t>
  </si>
  <si>
    <t>7.F.12</t>
  </si>
  <si>
    <t>7.F.13</t>
  </si>
  <si>
    <t>7.F.14</t>
  </si>
  <si>
    <t>7.F.15</t>
  </si>
  <si>
    <t>7.F.16</t>
  </si>
  <si>
    <t>7.G.9</t>
  </si>
  <si>
    <t>7.G.10</t>
  </si>
  <si>
    <t>7.G.11</t>
  </si>
  <si>
    <t>7.G.12</t>
  </si>
  <si>
    <t>7.G.13</t>
  </si>
  <si>
    <t>7.G.14</t>
  </si>
  <si>
    <t>7.G.15</t>
  </si>
  <si>
    <t>7.G.16</t>
  </si>
  <si>
    <t>7.H.9</t>
  </si>
  <si>
    <t>7.H.10</t>
  </si>
  <si>
    <t>7.H.11</t>
  </si>
  <si>
    <t>7.H.12</t>
  </si>
  <si>
    <t>7.H.13</t>
  </si>
  <si>
    <t>7.H.14</t>
  </si>
  <si>
    <t>7.H.15</t>
  </si>
  <si>
    <t>7.H.16</t>
  </si>
  <si>
    <t>7.I.9</t>
  </si>
  <si>
    <t>7.I.10</t>
  </si>
  <si>
    <t>7.I.11</t>
  </si>
  <si>
    <t>7.I.12</t>
  </si>
  <si>
    <t>7.I.13</t>
  </si>
  <si>
    <t>7.I.14</t>
  </si>
  <si>
    <t>7.I.15</t>
  </si>
  <si>
    <t>7.I.16</t>
  </si>
  <si>
    <t>7.J.9</t>
  </si>
  <si>
    <t>7.J.10</t>
  </si>
  <si>
    <t>7.J.11</t>
  </si>
  <si>
    <t>7.J.12</t>
  </si>
  <si>
    <t>7.J.13</t>
  </si>
  <si>
    <t>7.J.14</t>
  </si>
  <si>
    <t>7.J.15</t>
  </si>
  <si>
    <t>7.J.16</t>
  </si>
  <si>
    <t>7.J.17</t>
  </si>
  <si>
    <t>7.K.9</t>
  </si>
  <si>
    <t>7.K.10</t>
  </si>
  <si>
    <t>7.K.11</t>
  </si>
  <si>
    <t>7.K.12</t>
  </si>
  <si>
    <t>7.K.13</t>
  </si>
  <si>
    <t>7.K.14</t>
  </si>
  <si>
    <t>7.K.15</t>
  </si>
  <si>
    <t>7.K.16</t>
  </si>
  <si>
    <t>7.K.17</t>
  </si>
  <si>
    <t>7.L.9</t>
  </si>
  <si>
    <t>7.L.10</t>
  </si>
  <si>
    <t>7.L.11</t>
  </si>
  <si>
    <t>7.L.12</t>
  </si>
  <si>
    <t>7.L.13</t>
  </si>
  <si>
    <t>7.L.14</t>
  </si>
  <si>
    <t>7.L.15</t>
  </si>
  <si>
    <t>7.L.16</t>
  </si>
  <si>
    <t>7.M.9</t>
  </si>
  <si>
    <t>7.M.10</t>
  </si>
  <si>
    <t>7.M.11</t>
  </si>
  <si>
    <t>7.M.12</t>
  </si>
  <si>
    <t>7.M.13</t>
  </si>
  <si>
    <t>7.M.14</t>
  </si>
  <si>
    <t>7.M.15</t>
  </si>
  <si>
    <t>7.M.16</t>
  </si>
  <si>
    <t>7.N.9</t>
  </si>
  <si>
    <t>7.N.10</t>
  </si>
  <si>
    <t>7.N.11</t>
  </si>
  <si>
    <t>7.N.12</t>
  </si>
  <si>
    <t>7.N.13</t>
  </si>
  <si>
    <t>7.N.14</t>
  </si>
  <si>
    <t>7.N.15</t>
  </si>
  <si>
    <t>7.N.16</t>
  </si>
  <si>
    <t>7.O.9</t>
  </si>
  <si>
    <t>7.O.10</t>
  </si>
  <si>
    <t>7.O.11</t>
  </si>
  <si>
    <t>7.O.12</t>
  </si>
  <si>
    <t>7.O.13</t>
  </si>
  <si>
    <t>7.O.14</t>
  </si>
  <si>
    <t>7.O.15</t>
  </si>
  <si>
    <t>7.O.16</t>
  </si>
  <si>
    <t>7.P.9</t>
  </si>
  <si>
    <t>7.P.10</t>
  </si>
  <si>
    <t>7.P.11</t>
  </si>
  <si>
    <t>7.P.12</t>
  </si>
  <si>
    <t>7.P.13</t>
  </si>
  <si>
    <t>7.P.14</t>
  </si>
  <si>
    <t>7.P.15</t>
  </si>
  <si>
    <t>7.P.16</t>
  </si>
  <si>
    <t>7.Q.9</t>
  </si>
  <si>
    <t>7.Q.10</t>
  </si>
  <si>
    <t>7.Q.11</t>
  </si>
  <si>
    <t>7.Q.12</t>
  </si>
  <si>
    <t>7.Q.13</t>
  </si>
  <si>
    <t>7.Q.14</t>
  </si>
  <si>
    <t>7.Q.15</t>
  </si>
  <si>
    <t>7.Q.16</t>
  </si>
  <si>
    <t>7.Q.17</t>
  </si>
  <si>
    <t>7.R.9</t>
  </si>
  <si>
    <t>7.R.10</t>
  </si>
  <si>
    <t>7.R.11</t>
  </si>
  <si>
    <t>7.R.12</t>
  </si>
  <si>
    <t>7.R.13</t>
  </si>
  <si>
    <t>7.R.14</t>
  </si>
  <si>
    <t>7.R.15</t>
  </si>
  <si>
    <t>7.R.16</t>
  </si>
  <si>
    <t>7.S.9</t>
  </si>
  <si>
    <t>7.S.10</t>
  </si>
  <si>
    <t>7.S.11</t>
  </si>
  <si>
    <t>7.S.12</t>
  </si>
  <si>
    <t>7.S.13</t>
  </si>
  <si>
    <t>7.S.14</t>
  </si>
  <si>
    <t>7.S.15</t>
  </si>
  <si>
    <t>7.S.16</t>
  </si>
  <si>
    <t>7.S.17</t>
  </si>
  <si>
    <t>7.T.9</t>
  </si>
  <si>
    <t>7.T.10</t>
  </si>
  <si>
    <t>7.T.11</t>
  </si>
  <si>
    <t>7.T.12</t>
  </si>
  <si>
    <t>7.T.13</t>
  </si>
  <si>
    <t>7.T.14</t>
  </si>
  <si>
    <t>7.T.15</t>
  </si>
  <si>
    <t>7.T.16</t>
  </si>
  <si>
    <t>7.T.17</t>
  </si>
  <si>
    <t>7.U.9</t>
  </si>
  <si>
    <t>7.U.10</t>
  </si>
  <si>
    <t>7.U.11</t>
  </si>
  <si>
    <t>7.U.12</t>
  </si>
  <si>
    <t>7.U.13</t>
  </si>
  <si>
    <t>7.U.14</t>
  </si>
  <si>
    <t>7.U.15</t>
  </si>
  <si>
    <t>7.U.16</t>
  </si>
  <si>
    <t>7.U.17</t>
  </si>
  <si>
    <t>7.B.23</t>
  </si>
  <si>
    <t>7.B.24</t>
  </si>
  <si>
    <t>7.B.25</t>
  </si>
  <si>
    <t>7.B.26</t>
  </si>
  <si>
    <t>7.B.27</t>
  </si>
  <si>
    <t>7.B.28</t>
  </si>
  <si>
    <t>7.C.23</t>
  </si>
  <si>
    <t>7.C.24</t>
  </si>
  <si>
    <t>7.C.25</t>
  </si>
  <si>
    <t>7.C.26</t>
  </si>
  <si>
    <t>7.C.27</t>
  </si>
  <si>
    <t>7.C.28</t>
  </si>
  <si>
    <t>7.D.23</t>
  </si>
  <si>
    <t>7.D.24</t>
  </si>
  <si>
    <t>7.D.25</t>
  </si>
  <si>
    <t>7.D.26</t>
  </si>
  <si>
    <t>7.D.27</t>
  </si>
  <si>
    <t>7.D.28</t>
  </si>
  <si>
    <t>7.E.23</t>
  </si>
  <si>
    <t>7.E.24</t>
  </si>
  <si>
    <t>7.E.25</t>
  </si>
  <si>
    <t>7.E.26</t>
  </si>
  <si>
    <t>7.E.27</t>
  </si>
  <si>
    <t>7.E.28</t>
  </si>
  <si>
    <t>7.F.23</t>
  </si>
  <si>
    <t>7.F.24</t>
  </si>
  <si>
    <t>7.F.25</t>
  </si>
  <si>
    <t>7.F.26</t>
  </si>
  <si>
    <t>7.F.27</t>
  </si>
  <si>
    <t>7.F.28</t>
  </si>
  <si>
    <t>7.G.23</t>
  </si>
  <si>
    <t>7.G.24</t>
  </si>
  <si>
    <t>7.G.25</t>
  </si>
  <si>
    <t>7.G.26</t>
  </si>
  <si>
    <t>7.G.27</t>
  </si>
  <si>
    <t>7.G.28</t>
  </si>
  <si>
    <t>7.H.23</t>
  </si>
  <si>
    <t>7.H.24</t>
  </si>
  <si>
    <t>7.H.25</t>
  </si>
  <si>
    <t>7.H.26</t>
  </si>
  <si>
    <t>7.H.27</t>
  </si>
  <si>
    <t>7.H.28</t>
  </si>
  <si>
    <t>7.H.29</t>
  </si>
  <si>
    <t>7.I.23</t>
  </si>
  <si>
    <t>7.I.24</t>
  </si>
  <si>
    <t>7.I.25</t>
  </si>
  <si>
    <t>7.I.26</t>
  </si>
  <si>
    <t>7.I.27</t>
  </si>
  <si>
    <t>7.I.28</t>
  </si>
  <si>
    <t>7.J.23</t>
  </si>
  <si>
    <t>7.J.24</t>
  </si>
  <si>
    <t>7.J.25</t>
  </si>
  <si>
    <t>7.J.26</t>
  </si>
  <si>
    <t>7.J.27</t>
  </si>
  <si>
    <t>7.J.28</t>
  </si>
  <si>
    <t>7.J.29</t>
  </si>
  <si>
    <t>8.C.10</t>
  </si>
  <si>
    <t>8.C.12</t>
  </si>
  <si>
    <t>8.C.14</t>
  </si>
  <si>
    <t>8.C.16</t>
  </si>
  <si>
    <t>8.C.18</t>
  </si>
  <si>
    <t>8.C.20</t>
  </si>
  <si>
    <t>8.C.22</t>
  </si>
  <si>
    <t>8.C.24</t>
  </si>
  <si>
    <t>8.C.26</t>
  </si>
  <si>
    <t>8.C.28</t>
  </si>
  <si>
    <t>8.C.30</t>
  </si>
  <si>
    <t>8.C.32</t>
  </si>
  <si>
    <t>8.C.34</t>
  </si>
  <si>
    <t>8.C.36</t>
  </si>
  <si>
    <t>8.C.38</t>
  </si>
  <si>
    <t>8.C.40</t>
  </si>
  <si>
    <t>8.C.42</t>
  </si>
  <si>
    <t>8.C.44</t>
  </si>
  <si>
    <t>8.D.10</t>
  </si>
  <si>
    <t>8.D.12</t>
  </si>
  <si>
    <t>8.D.14</t>
  </si>
  <si>
    <t>8.D.16</t>
  </si>
  <si>
    <t>8.D.18</t>
  </si>
  <si>
    <t>8.D.20</t>
  </si>
  <si>
    <t>8.D.22</t>
  </si>
  <si>
    <t>8.D.24</t>
  </si>
  <si>
    <t>8.D.26</t>
  </si>
  <si>
    <t>8.D.28</t>
  </si>
  <si>
    <t>8.D.30</t>
  </si>
  <si>
    <t>8.D.32</t>
  </si>
  <si>
    <t>8.D.34</t>
  </si>
  <si>
    <t>8.D.36</t>
  </si>
  <si>
    <t>8.D.38</t>
  </si>
  <si>
    <t>8.D.40</t>
  </si>
  <si>
    <t>8.D.42</t>
  </si>
  <si>
    <t>8.D.44</t>
  </si>
  <si>
    <t>8.E.10</t>
  </si>
  <si>
    <t>8.E.12</t>
  </si>
  <si>
    <t>8.E.14</t>
  </si>
  <si>
    <t>8.E.16</t>
  </si>
  <si>
    <t>8.E.18</t>
  </si>
  <si>
    <t>8.E.20</t>
  </si>
  <si>
    <t>8.E.22</t>
  </si>
  <si>
    <t>8.E.24</t>
  </si>
  <si>
    <t>8.E.26</t>
  </si>
  <si>
    <t>8.E.28</t>
  </si>
  <si>
    <t>8.E.30</t>
  </si>
  <si>
    <t>8.E.32</t>
  </si>
  <si>
    <t>8.E.34</t>
  </si>
  <si>
    <t>8.E.36</t>
  </si>
  <si>
    <t>8.E.38</t>
  </si>
  <si>
    <t>8.E.40</t>
  </si>
  <si>
    <t>8.E.42</t>
  </si>
  <si>
    <t>8.E.44</t>
  </si>
  <si>
    <t>8.F.10</t>
  </si>
  <si>
    <t>8.F.12</t>
  </si>
  <si>
    <t>8.F.14</t>
  </si>
  <si>
    <t>8.F.16</t>
  </si>
  <si>
    <t>8.F.18</t>
  </si>
  <si>
    <t>8.F.20</t>
  </si>
  <si>
    <t>8.F.22</t>
  </si>
  <si>
    <t>8.F.24</t>
  </si>
  <si>
    <t>8.F.26</t>
  </si>
  <si>
    <t>8.F.28</t>
  </si>
  <si>
    <t>8.F.30</t>
  </si>
  <si>
    <t>8.F.32</t>
  </si>
  <si>
    <t>8.F.34</t>
  </si>
  <si>
    <t>8.F.36</t>
  </si>
  <si>
    <t>8.F.38</t>
  </si>
  <si>
    <t>8.F.40</t>
  </si>
  <si>
    <t>8.F.42</t>
  </si>
  <si>
    <t>8.F.44</t>
  </si>
  <si>
    <t>8.G.10</t>
  </si>
  <si>
    <t>8.G.12</t>
  </si>
  <si>
    <t>8.G.14</t>
  </si>
  <si>
    <t>8.G.16</t>
  </si>
  <si>
    <t>8.G.18</t>
  </si>
  <si>
    <t>8.G.20</t>
  </si>
  <si>
    <t>8.G.22</t>
  </si>
  <si>
    <t>8.G.24</t>
  </si>
  <si>
    <t>8.G.26</t>
  </si>
  <si>
    <t>8.G.28</t>
  </si>
  <si>
    <t>8.G.30</t>
  </si>
  <si>
    <t>8.G.32</t>
  </si>
  <si>
    <t>8.G.34</t>
  </si>
  <si>
    <t>8.G.36</t>
  </si>
  <si>
    <t>8.G.38</t>
  </si>
  <si>
    <t>8.G.40</t>
  </si>
  <si>
    <t>8.G.42</t>
  </si>
  <si>
    <t>8.G.44</t>
  </si>
  <si>
    <t>8.H.10</t>
  </si>
  <si>
    <t>8.H.12</t>
  </si>
  <si>
    <t>8.H.14</t>
  </si>
  <si>
    <t>8.H.16</t>
  </si>
  <si>
    <t>8.H.18</t>
  </si>
  <si>
    <t>8.H.20</t>
  </si>
  <si>
    <t>8.H.22</t>
  </si>
  <si>
    <t>8.H.24</t>
  </si>
  <si>
    <t>8.H.26</t>
  </si>
  <si>
    <t>8.H.28</t>
  </si>
  <si>
    <t>8.H.30</t>
  </si>
  <si>
    <t>8.H.32</t>
  </si>
  <si>
    <t>8.H.34</t>
  </si>
  <si>
    <t>8.H.36</t>
  </si>
  <si>
    <t>8.H.38</t>
  </si>
  <si>
    <t>8.H.40</t>
  </si>
  <si>
    <t>8.H.42</t>
  </si>
  <si>
    <t>8.H.44</t>
  </si>
  <si>
    <t>8.I.10</t>
  </si>
  <si>
    <t>8.I.12</t>
  </si>
  <si>
    <t>8.I.14</t>
  </si>
  <si>
    <t>8.I.16</t>
  </si>
  <si>
    <t>8.I.18</t>
  </si>
  <si>
    <t>8.I.20</t>
  </si>
  <si>
    <t>8.I.22</t>
  </si>
  <si>
    <t>8.I.24</t>
  </si>
  <si>
    <t>8.I.26</t>
  </si>
  <si>
    <t>8.I.28</t>
  </si>
  <si>
    <t>8.I.30</t>
  </si>
  <si>
    <t>8.I.32</t>
  </si>
  <si>
    <t>8.I.34</t>
  </si>
  <si>
    <t>8.I.36</t>
  </si>
  <si>
    <t>8.I.38</t>
  </si>
  <si>
    <t>8.I.40</t>
  </si>
  <si>
    <t>8.I.42</t>
  </si>
  <si>
    <t>8.I.44</t>
  </si>
  <si>
    <t>9.D.8</t>
  </si>
  <si>
    <t>9.D.9</t>
  </si>
  <si>
    <t>9.D.10</t>
  </si>
  <si>
    <t>9.D.11</t>
  </si>
  <si>
    <t>9.D.12</t>
  </si>
  <si>
    <t>9.D.13</t>
  </si>
  <si>
    <t>9.D.14</t>
  </si>
  <si>
    <t>9.D.15</t>
  </si>
  <si>
    <t>9.D.16</t>
  </si>
  <si>
    <t>9.D.17</t>
  </si>
  <si>
    <t>9.D.18</t>
  </si>
  <si>
    <t>9.D.19</t>
  </si>
  <si>
    <t>9.D.20</t>
  </si>
  <si>
    <t>9.D.21</t>
  </si>
  <si>
    <t>9.D.22</t>
  </si>
  <si>
    <t>9.D.23</t>
  </si>
  <si>
    <t>9.D.24</t>
  </si>
  <si>
    <t>9.D.25</t>
  </si>
  <si>
    <t>9.D.26</t>
  </si>
  <si>
    <t>9.D.27</t>
  </si>
  <si>
    <t>9.D.28</t>
  </si>
  <si>
    <t>9.D.29</t>
  </si>
  <si>
    <t>9.D.30</t>
  </si>
  <si>
    <t>9.D.31</t>
  </si>
  <si>
    <t>9.D.32</t>
  </si>
  <si>
    <t>9.D.33</t>
  </si>
  <si>
    <t>9.D.34</t>
  </si>
  <si>
    <t>9.D.35</t>
  </si>
  <si>
    <t>9.D.36</t>
  </si>
  <si>
    <t>9.D.37</t>
  </si>
  <si>
    <t>9.D.38</t>
  </si>
  <si>
    <t>9.D.39</t>
  </si>
  <si>
    <t>9.D.40</t>
  </si>
  <si>
    <t>9.D.41</t>
  </si>
  <si>
    <t>9.D.42</t>
  </si>
  <si>
    <t>9.D.43</t>
  </si>
  <si>
    <t>9.D.44</t>
  </si>
  <si>
    <t>9.D.45</t>
  </si>
  <si>
    <t>9.D.46</t>
  </si>
  <si>
    <t>9.D.47</t>
  </si>
  <si>
    <t>9.D.48</t>
  </si>
  <si>
    <t>9.D.49</t>
  </si>
  <si>
    <t>9.D.50</t>
  </si>
  <si>
    <t>9.D.51</t>
  </si>
  <si>
    <t>9.D.52</t>
  </si>
  <si>
    <t>9.D.53</t>
  </si>
  <si>
    <t>9.D.54</t>
  </si>
  <si>
    <t>9.D.55</t>
  </si>
  <si>
    <t>11.C.11</t>
  </si>
  <si>
    <t>11.C.12</t>
  </si>
  <si>
    <t>11.C.13</t>
  </si>
  <si>
    <t>11.C.14</t>
  </si>
  <si>
    <t>11.C.15</t>
  </si>
  <si>
    <t>11.C.16</t>
  </si>
  <si>
    <t>11.C.17</t>
  </si>
  <si>
    <t>11.C.18</t>
  </si>
  <si>
    <t>11.C.26</t>
  </si>
  <si>
    <t>11.C.27</t>
  </si>
  <si>
    <t>11.C.28</t>
  </si>
  <si>
    <t>11.C.29</t>
  </si>
  <si>
    <t>11.C.30</t>
  </si>
  <si>
    <t>11.C.31</t>
  </si>
  <si>
    <t>SCHEDULE : RESIDENT DAYS</t>
  </si>
  <si>
    <t>Payer Description</t>
  </si>
  <si>
    <t>Reported Days</t>
  </si>
  <si>
    <t>1.1</t>
  </si>
  <si>
    <t>0210.5 &amp; 0210.0</t>
  </si>
  <si>
    <t xml:space="preserve">DTA Days </t>
  </si>
  <si>
    <t>1.2</t>
  </si>
  <si>
    <t>0212.5 &amp; 0212.0</t>
  </si>
  <si>
    <t>Massachusetts EAEDC</t>
  </si>
  <si>
    <t>1.3</t>
  </si>
  <si>
    <t>0215.4 &amp; 0215.0</t>
  </si>
  <si>
    <t>Non-Massachusetts DTA</t>
  </si>
  <si>
    <t>1.4</t>
  </si>
  <si>
    <t>0260.5 &amp; 0260.0</t>
  </si>
  <si>
    <t>1.5</t>
  </si>
  <si>
    <t>0270.5 &amp; 0270.0</t>
  </si>
  <si>
    <t>Veterans Administration and Other Public **</t>
  </si>
  <si>
    <t>0290.5 &amp; 0290.0</t>
  </si>
  <si>
    <t>0200.0</t>
  </si>
  <si>
    <t>Total Resident Days January 1 - March 31</t>
  </si>
  <si>
    <t>0310.5 &amp; 0310.0</t>
  </si>
  <si>
    <t>0312.5 &amp; 0312.0</t>
  </si>
  <si>
    <t>0315.4 &amp; 0315.0</t>
  </si>
  <si>
    <t>0360.5 &amp; 0360.0</t>
  </si>
  <si>
    <t>0370.5 &amp; 0370.0</t>
  </si>
  <si>
    <t>0390.5 &amp; 0390.0</t>
  </si>
  <si>
    <t>0300.0</t>
  </si>
  <si>
    <t>Total Resident Days April 1 - June 30</t>
  </si>
  <si>
    <t>Resident Days July 1 - September 30</t>
  </si>
  <si>
    <t>0410.5 &amp; 0410.0</t>
  </si>
  <si>
    <t>0412.5 &amp; 0412.0</t>
  </si>
  <si>
    <t>0415.4 &amp; 0415.0</t>
  </si>
  <si>
    <t>0460.5 &amp; 0460.0</t>
  </si>
  <si>
    <t>0470.5 &amp; 0470.0</t>
  </si>
  <si>
    <t>0490.5 &amp; 0490.0</t>
  </si>
  <si>
    <t>0400.0</t>
  </si>
  <si>
    <t>Total Resident Days July 1 - September 30</t>
  </si>
  <si>
    <t>0510.5 &amp; 0510.0</t>
  </si>
  <si>
    <t>0512.5 &amp; 0512.0</t>
  </si>
  <si>
    <t>0515.4 &amp; 0515.0</t>
  </si>
  <si>
    <t>0560.5 &amp; 0560.0</t>
  </si>
  <si>
    <t>0570.5 &amp; 0570.0</t>
  </si>
  <si>
    <t>0590.5 &amp; 0590.0</t>
  </si>
  <si>
    <t>0500.0</t>
  </si>
  <si>
    <t>Total Resident Days October 1 - December 31</t>
  </si>
  <si>
    <t>Annual Resident Days January 1-December 31</t>
  </si>
  <si>
    <t>Total Reported Days</t>
  </si>
  <si>
    <t>0610.5 &amp; 0610.0</t>
  </si>
  <si>
    <t>0612.5 &amp; 0612.0</t>
  </si>
  <si>
    <t>0615.4 &amp; 0615.0</t>
  </si>
  <si>
    <t>0660.5 &amp; 0660.0</t>
  </si>
  <si>
    <t>0670.5 &amp; 0670.0</t>
  </si>
  <si>
    <t>0690.5 &amp; 0690.0</t>
  </si>
  <si>
    <t>0600.0</t>
  </si>
  <si>
    <t>Total Annual Resident Days</t>
  </si>
  <si>
    <t>Reported Admission/Community Support Days</t>
  </si>
  <si>
    <t>0140.0</t>
  </si>
  <si>
    <t>Number of Admissions</t>
  </si>
  <si>
    <t>0150.0</t>
  </si>
  <si>
    <t>Number of Discharges</t>
  </si>
  <si>
    <t>0170.0</t>
  </si>
  <si>
    <t>Number of Public Community Support Admissions</t>
  </si>
  <si>
    <t>0175.0</t>
  </si>
  <si>
    <t>Number of Total Community Support Admissions</t>
  </si>
  <si>
    <t>0180.0</t>
  </si>
  <si>
    <t>Public Community Support Resident Days</t>
  </si>
  <si>
    <t>0182.0</t>
  </si>
  <si>
    <t>Private Community Support Resident Days</t>
  </si>
  <si>
    <t>600</t>
  </si>
  <si>
    <t>0185.0</t>
  </si>
  <si>
    <t>Total Community Support Resident Days</t>
  </si>
  <si>
    <t>SCHEDULE : CLAIMED FIXED ASSETS</t>
  </si>
  <si>
    <t>Note: This table does not include all fixed assets for the facility; only those that can be claimed as residential care facility fixed assets.   Allowable basis is the portion of fixed assets used for the care of publicly-aided residents. Claimed deletions include retired, sold, written-off, damaged, and fully depreciated assets. If the facility runs other non-nursing or residential care programs, such as an adult day care program, the related fixed asset expenses must be NOT be reported on this schedule and the allocation methodology for allocating fixed asset expenses must be reported in the Footnotes and Explanations schedule.</t>
  </si>
  <si>
    <t>4</t>
  </si>
  <si>
    <t>5</t>
  </si>
  <si>
    <t>6</t>
  </si>
  <si>
    <t>7</t>
  </si>
  <si>
    <t>8</t>
  </si>
  <si>
    <t>9</t>
  </si>
  <si>
    <t>Allowable Cost Basis Beginning Balance</t>
  </si>
  <si>
    <t xml:space="preserve">Claimed  Additions </t>
  </si>
  <si>
    <t>Claimed  Deletions</t>
  </si>
  <si>
    <t>Allowable Cost Basis Ending Balance</t>
  </si>
  <si>
    <t>Depreciation  %</t>
  </si>
  <si>
    <t>Depreciation HCF-4</t>
  </si>
  <si>
    <t>Non-Allowable Depreciation Expense</t>
  </si>
  <si>
    <t>Add-Backs from HCF-2 RH if applicable</t>
  </si>
  <si>
    <t>Claimed Net Depreciation Expense</t>
  </si>
  <si>
    <t>Land HCF-4</t>
  </si>
  <si>
    <t>Land HCF-2</t>
  </si>
  <si>
    <t>Building HCF-4</t>
  </si>
  <si>
    <t>Building HCF-2</t>
  </si>
  <si>
    <t>Improvements HCF-4</t>
  </si>
  <si>
    <t>Improvements HCF-2</t>
  </si>
  <si>
    <t>Equipment HCF-4</t>
  </si>
  <si>
    <t>Equipment HCF-2</t>
  </si>
  <si>
    <t>Software/Limited Life Assets HCF-4</t>
  </si>
  <si>
    <t>Software/Limited Life Assets HCF-2</t>
  </si>
  <si>
    <t>Total Claimed Fixed Asset Depreciation Expense</t>
  </si>
  <si>
    <t xml:space="preserve"> Report other claimed fixed asset expenses other than depreciation below.  If the facility runs other non-nursing or residential care programs, such as an adult day care program, the related fixed asset expenses must NOT be reported on this schedule and the allocation methodology for allocating fixed asset expenses must be reported in the Footnotes and Explanations schedule.</t>
  </si>
  <si>
    <t>Claimed Fixed Asset Expenses - Rest Home (HCF-4)</t>
  </si>
  <si>
    <t>Claimed Fixed Asset Expenses - Realty Company (HCF-2 RH)</t>
  </si>
  <si>
    <t>Total Other Claimed Fixed Asset Expenses</t>
  </si>
  <si>
    <t>Long-Term Interest Claimed *</t>
  </si>
  <si>
    <t>MA Corporate Excise Tax - Non-Income Portion</t>
  </si>
  <si>
    <t>Building Insurance</t>
  </si>
  <si>
    <t xml:space="preserve">Real Estate Taxes </t>
  </si>
  <si>
    <t>Personal Property Taxes</t>
  </si>
  <si>
    <t>Other Claimed Fixed Assets**</t>
  </si>
  <si>
    <t>Total Claimed Fixed Asset Other Expenses</t>
  </si>
  <si>
    <t>Total Fixed Assets Expenses Claimed</t>
  </si>
  <si>
    <t>A/C 9500.0</t>
  </si>
  <si>
    <t>General Fixed Cost Information</t>
  </si>
  <si>
    <t>Is this a new facility?</t>
  </si>
  <si>
    <t>What is the year the facility was built? (YYYY)</t>
  </si>
  <si>
    <t>Was there a change of ownership of this facility during the reporting period?</t>
  </si>
  <si>
    <t>Was there a change of ownership of company that owns the real assets of the facility (realty company) during the reporting period?</t>
  </si>
  <si>
    <t>Select Type of Ownership Change</t>
  </si>
  <si>
    <t>Transaction Date</t>
  </si>
  <si>
    <t>Purchased From</t>
  </si>
  <si>
    <t>Purchased By</t>
  </si>
  <si>
    <t>Sale Price</t>
  </si>
  <si>
    <t>Sale of Residential Care Facility Between Current Owners (e.g. related parties)</t>
  </si>
  <si>
    <t>Sale of Residential Care Facility to Unrelated Third Party</t>
  </si>
  <si>
    <t>Sale of Realty Company</t>
  </si>
  <si>
    <t>New Facilities, Major Additions, and Substantial Capital Expenditures</t>
  </si>
  <si>
    <t>Response</t>
  </si>
  <si>
    <t>Reference</t>
  </si>
  <si>
    <t>Is this a new facility? If so, does this cost report project the reasonably anticipated costs and anticipated resident days for a twelve-month period?</t>
  </si>
  <si>
    <t>Refer to regulation 101 CMR 204.08(1)(a)</t>
  </si>
  <si>
    <t>Did your facility have any major additions that became operational during the year? If so, does this cost report project the reasonably anticipated costs and anticipated resident days for a twelve-month period?</t>
  </si>
  <si>
    <t>If yes to the above question(s), provide the date the facility or major additions became operational. (MM/DD/YYYY)</t>
  </si>
  <si>
    <t>Did your facility file a petition with CHIA for an administrative adjustment for substantial capital expenditures during the year?</t>
  </si>
  <si>
    <t>Refer to regulation 101 CMR 204.08(2)(a) 1.</t>
  </si>
  <si>
    <t>If yes to question 6.4, provide the date of the petition. (MM/DD/YYYY)</t>
  </si>
  <si>
    <t>Were the substantial capital expenditures subject to a Determination of Need (DON) approval by the Department of Public Health (DPH)? If yes, complete DON Schedule below.</t>
  </si>
  <si>
    <t>If yes to question 6.6, list expenditures.</t>
  </si>
  <si>
    <t>Improvements</t>
  </si>
  <si>
    <t>Limited Life Assets</t>
  </si>
  <si>
    <t>Determination of Need (DON) Project Details</t>
  </si>
  <si>
    <t>List the DON project number.</t>
  </si>
  <si>
    <t>Please briefly describe the DON project.</t>
  </si>
  <si>
    <t>What is the date of the original DON approval?   (MM/DD/YYYY)</t>
  </si>
  <si>
    <t xml:space="preserve">What is the approved Maximum Capital Expenditure of the original DON?   </t>
  </si>
  <si>
    <t>Has this facility received a letter from the DPH Office of Determination of Need approving any significant change in the capital project resulting in an increase in the Maximum Capital Expenditure?</t>
  </si>
  <si>
    <t>What is the date that assets were placed into service this period? (MM/DD/YYYY)</t>
  </si>
  <si>
    <t>List the net book value and category of fixed assets that were written off or retired during this reporting year as a result of the DON project.</t>
  </si>
  <si>
    <t>SCHEDULE : MORTGAGES AND NOTES</t>
  </si>
  <si>
    <t>IMPORTANT NOTE: Report all mortgages and notes payable whether or not interest expense is incurred on this schedule. Each new note should be reported with all data fields completely filled in. New mortgages or enhancements of existing mortgages must be reported on a separate line. Total Mortgages and Notes as of December 31 and Total Expenses must match amounts reported on the Balance Sheet and the Profit or Loss schedules.</t>
  </si>
  <si>
    <t>Select Type of Notes Payable</t>
  </si>
  <si>
    <t>Lender Name</t>
  </si>
  <si>
    <t xml:space="preserve"> Related Party Yes/No Selection</t>
  </si>
  <si>
    <t>Date Mortgage Acquired</t>
  </si>
  <si>
    <t>Due Date</t>
  </si>
  <si>
    <t>Number of Months Amortized</t>
  </si>
  <si>
    <t>Monthly Payments</t>
  </si>
  <si>
    <t>Original Loan Amount</t>
  </si>
  <si>
    <t>Mortgage Acquisition Costs</t>
  </si>
  <si>
    <t>Amortization of Mortgage Acquisition Costs</t>
  </si>
  <si>
    <t>Beginning Loan Balance: Jan 1</t>
  </si>
  <si>
    <t>Beginning Balance - New Loans</t>
  </si>
  <si>
    <t>Principal Payments</t>
  </si>
  <si>
    <t>Pay Off Amount</t>
  </si>
  <si>
    <t>Pay Off Date</t>
  </si>
  <si>
    <t>Ending Loan Balance: Dec 31</t>
  </si>
  <si>
    <t xml:space="preserve">Interest Rate % </t>
  </si>
  <si>
    <t>Interest Expense</t>
  </si>
  <si>
    <t>Period Expenses</t>
  </si>
  <si>
    <t>Total Fixed Interest (Amortization, Interest and Period Expenses)</t>
  </si>
  <si>
    <t>TOTALS</t>
  </si>
  <si>
    <t>(A)</t>
  </si>
  <si>
    <t>(B)</t>
  </si>
  <si>
    <t xml:space="preserve">(C) </t>
  </si>
  <si>
    <t>(A) + (B) + (C)</t>
  </si>
  <si>
    <t>A/C # 4520.8</t>
  </si>
  <si>
    <t>Beginning Balance: Jan 1</t>
  </si>
  <si>
    <t>New Loan Amount</t>
  </si>
  <si>
    <t>Start Date</t>
  </si>
  <si>
    <t>Ending Balance: Dec 31</t>
  </si>
  <si>
    <t>2.6</t>
  </si>
  <si>
    <t>A/C # 2100.0 less 2160.0</t>
  </si>
  <si>
    <t>A/C # 4430.0</t>
  </si>
  <si>
    <t>SCHEDULE : WAGES AND BENEFITS</t>
  </si>
  <si>
    <t xml:space="preserve"> Description</t>
  </si>
  <si>
    <t>Number of FTE (Round to one decimal place)</t>
  </si>
  <si>
    <t>Number of Staff (Round to one decimal place)</t>
  </si>
  <si>
    <t>Total Hours (Round to one decimal place)</t>
  </si>
  <si>
    <t>Total Salaries</t>
  </si>
  <si>
    <t>Group Life/Health Benefits</t>
  </si>
  <si>
    <t>Pensions</t>
  </si>
  <si>
    <t>Other Benefits</t>
  </si>
  <si>
    <t>Staff Development</t>
  </si>
  <si>
    <t>Maintenance Staff</t>
  </si>
  <si>
    <t>Dietary Staff</t>
  </si>
  <si>
    <t>Dietician</t>
  </si>
  <si>
    <t>Laundry Staff</t>
  </si>
  <si>
    <t>Housekeeping Staff</t>
  </si>
  <si>
    <t>Quality Assurance</t>
  </si>
  <si>
    <t>Social Services Staff</t>
  </si>
  <si>
    <t>Restorative - Indirect Salaries</t>
  </si>
  <si>
    <t>Restorative - Direct Salaries</t>
  </si>
  <si>
    <t>Recreational Staff</t>
  </si>
  <si>
    <t>Administrator</t>
  </si>
  <si>
    <t>Officer</t>
  </si>
  <si>
    <t>Clerical Staff</t>
  </si>
  <si>
    <t>RNs</t>
  </si>
  <si>
    <t>LPNs</t>
  </si>
  <si>
    <t>SCHEDULE : FOOTNOTES AND EXPLANATIONS</t>
  </si>
  <si>
    <t>Enter any footnotes, explanations or disagreement relating to this cost report in the space provided below by schedule. The Center relies on accurate reporting which is consistent with regulations, forms, instructions, and advisory rulings. Providers should report both actual and allowable costs and explain discrepancies.  For your convenience, all lines in the cost report marked with ** are listed below. If you reported values on any of cost report lines marked with an **, you must provide an explanation on this schedule.</t>
  </si>
  <si>
    <t>Cost Report</t>
  </si>
  <si>
    <t>Line #/  / Line Name</t>
  </si>
  <si>
    <t>Explanation</t>
  </si>
  <si>
    <t>HCF-4</t>
  </si>
  <si>
    <t>Line # 3.10/ Other</t>
  </si>
  <si>
    <t>Profit or Loss Schedule</t>
  </si>
  <si>
    <t>Line # 2.20 /Employee Benefits - Pensions</t>
  </si>
  <si>
    <t>Lines # 1.5, 2.5, 3.5, 4.5/Veterans Administration and Other Public</t>
  </si>
  <si>
    <t>Line # 2.6/ Other Claimed Fixed Assets</t>
  </si>
  <si>
    <t xml:space="preserve">Part III - Management Company Financial Information </t>
  </si>
  <si>
    <t>General</t>
  </si>
  <si>
    <t xml:space="preserve">SCHEDULE : CERTIFICATIONS </t>
  </si>
  <si>
    <t>Certification by Preparer (Other than Owner, Partner, or Officer)</t>
  </si>
  <si>
    <t>Firm Name / Realty Company</t>
  </si>
  <si>
    <t>Preparer's Last Name</t>
  </si>
  <si>
    <t>Preparer's First Name</t>
  </si>
  <si>
    <t>Preparer's Middle Name</t>
  </si>
  <si>
    <t>By checking this box and completing line 1.13, Date of Authorization, I hereby certify that I am the Preparer of this report noted above and I attest, to the best of my knowledge and belief, that this cost report is a true, correct, and complete statement. This report is subject to audit and verification by the Center for Health Information and Analysis.</t>
  </si>
  <si>
    <t>Date of Authorization:</t>
  </si>
  <si>
    <t>Last Name</t>
  </si>
  <si>
    <t>First Name</t>
  </si>
  <si>
    <t>Middle Name</t>
  </si>
  <si>
    <t xml:space="preserve">By checking this box and completing line 2.6, Date of Authorization, I declare and affirm under the penalties of perjury that this cost report and supporting schedules have been examined by me and, to the best of my knowledge and belief, are a true and correct statement of total operating expenditures, balance sheet, earnings and expenses, and other required information. Further, I declare that the report and supplemental information were prepared from the books and records of the provider, unless otherwise noted, in accordance with applicable federal and state laws, regulations and instructions. I understand that any payment resulting from this report will be from state and federal funds and that any false statements or documents, or the concealment of a material fact, may be prosecuted under applicable federal and state laws. I also understand that this report and supporting schedules are subject to audit and verification by the Center for Health Information and Analysis or any other state or federal agency or their subcontractors. I will keep all records, books, and other information pertaining to this cost report for a period of five years. If there is an unresolved audit exception, I will keep these records until all issues are resolved.  </t>
  </si>
  <si>
    <t>Date of Authorization</t>
  </si>
  <si>
    <t>SCHEDULE : Condensed Realty Company Cost Report (HCF-2 RH)</t>
  </si>
  <si>
    <t xml:space="preserve">The HCF-2 RH must be completed when expenses are included in the HCF-4 Profit or Loss Schedule account # 4535.8 "Rent Expenses for Real Property". This schedule must be completed whenever rent is paid to an individual, partnership, realty trust or other entity whether affiliated or not with the residential care facility. The HCF-2 RH serves the dual purpose of being a report to the Center by the individual or business entity which owns the real property to accurately reflect the complete financial condition AND a claim for reimbursement. </t>
  </si>
  <si>
    <t>Part I:  Facility Specific Realty Company Information and Disclosures</t>
  </si>
  <si>
    <t>Realty Company Name</t>
  </si>
  <si>
    <t>FEIN</t>
  </si>
  <si>
    <t>Realty Company ORGID #</t>
  </si>
  <si>
    <t>Balance Sheet Date</t>
  </si>
  <si>
    <t>Realty Company Address</t>
  </si>
  <si>
    <r>
      <rPr>
        <b/>
        <sz val="12"/>
        <color theme="1"/>
        <rFont val="Calibri"/>
        <family val="2"/>
        <scheme val="minor"/>
      </rPr>
      <t xml:space="preserve">IMPORTANT: </t>
    </r>
    <r>
      <rPr>
        <sz val="12"/>
        <color theme="1"/>
        <rFont val="Calibri"/>
        <family val="2"/>
        <scheme val="minor"/>
      </rPr>
      <t xml:space="preserve">Tables 2 through 6 are an integral part of the  HCF-4 cost report. These tables must be completed in its entirety. When completing these tables the following definitions of direct and indirect beneficial owner apply: 1) A </t>
    </r>
    <r>
      <rPr>
        <b/>
        <sz val="12"/>
        <color theme="1"/>
        <rFont val="Calibri"/>
        <family val="2"/>
        <scheme val="minor"/>
      </rPr>
      <t>direct owner</t>
    </r>
    <r>
      <rPr>
        <sz val="12"/>
        <color theme="1"/>
        <rFont val="Calibri"/>
        <family val="2"/>
        <scheme val="minor"/>
      </rPr>
      <t xml:space="preserve"> is defined as a person or entity having any rights or benefits of ownership and having </t>
    </r>
    <r>
      <rPr>
        <b/>
        <i/>
        <sz val="12"/>
        <color theme="1"/>
        <rFont val="Calibri"/>
        <family val="2"/>
        <scheme val="minor"/>
      </rPr>
      <t>an interest of record</t>
    </r>
    <r>
      <rPr>
        <sz val="12"/>
        <color theme="1"/>
        <rFont val="Calibri"/>
        <family val="2"/>
        <scheme val="minor"/>
      </rPr>
      <t xml:space="preserve"> in ay partnership, joint venture, corporation or other entity; and  2) An </t>
    </r>
    <r>
      <rPr>
        <b/>
        <sz val="12"/>
        <color theme="1"/>
        <rFont val="Calibri"/>
        <family val="2"/>
        <scheme val="minor"/>
      </rPr>
      <t>indirect beneficial owner</t>
    </r>
    <r>
      <rPr>
        <sz val="12"/>
        <color theme="1"/>
        <rFont val="Calibri"/>
        <family val="2"/>
        <scheme val="minor"/>
      </rPr>
      <t xml:space="preserve"> is defined as a person having any benefits or rights of ownership, either direct or indirect, through one or more intermediaries, through any understanding or relationship with a person or entity, </t>
    </r>
    <r>
      <rPr>
        <b/>
        <i/>
        <sz val="12"/>
        <color theme="1"/>
        <rFont val="Calibri"/>
        <family val="2"/>
        <scheme val="minor"/>
      </rPr>
      <t>resulting in benefits of ownership which are not of record</t>
    </r>
    <r>
      <rPr>
        <sz val="12"/>
        <color theme="1"/>
        <rFont val="Calibri"/>
        <family val="2"/>
        <scheme val="minor"/>
      </rPr>
      <t xml:space="preserve">. It is incumbent upon the owner to fully disclose such interest. These tables MUST be completed in entirety. </t>
    </r>
  </si>
  <si>
    <t xml:space="preserve">List all direct and indirect owners with an interest of 5% or more in this realty company. If the realty company is owned by a corporation, chain, or trust, list the name of the corporation, chain, or beneficial owner under "Owner Name". </t>
  </si>
  <si>
    <t>Direct or Indirect?</t>
  </si>
  <si>
    <t>List the name(s) of any other nursing and/or residential care facilities in which the owners listed in Table 2 own, directly or indirectly, an interest of 5% or more.</t>
  </si>
  <si>
    <t>List any indebtedness (mortgages, deeds, trust instruments, notes, or other financial information) of (1) the realty company to the direct or indirect owners listed in Table 2 or (2) the direct or indirect owners listed in Table 2 to the realty company.</t>
  </si>
  <si>
    <t>Indicate any entity, person, or related party as defined in 101 CMR 204.00 and that (a) provides services, facilities, goods and/or supplies to this realty company; or (b) receives any salary, fee, or other compensation from this realty company. Indicate the amount paid by this realty company for this reporting year. (Attach an addendum if necessary.)</t>
  </si>
  <si>
    <t>Proprietor, Partnership, or Corporate Information</t>
  </si>
  <si>
    <t xml:space="preserve">Part II:  Condensed Facility Specific Realty Company Financial Information </t>
  </si>
  <si>
    <t>NOTE: Reported amount should be the amount reported on the facility specific realty company financial statements.</t>
  </si>
  <si>
    <t>Residential Care Facility Rental Income</t>
  </si>
  <si>
    <t>Other Rental Income</t>
  </si>
  <si>
    <t xml:space="preserve">Other Income </t>
  </si>
  <si>
    <t>Recoverable Fixed Asset Income</t>
  </si>
  <si>
    <t>Total Income Reported</t>
  </si>
  <si>
    <t>Long Term Interest (Mortgages &amp; Notes schedule)</t>
  </si>
  <si>
    <t>Working Capital Interest (Mortgages &amp; Notes schedule)</t>
  </si>
  <si>
    <t>Other Expenses **</t>
  </si>
  <si>
    <t>Depreciation: Building</t>
  </si>
  <si>
    <t>Depreciation: Improvements</t>
  </si>
  <si>
    <t>Depreciation: Equipment</t>
  </si>
  <si>
    <t>Depreciation: Software/Limited Life Assets</t>
  </si>
  <si>
    <t>Insurance: Building, Building Improvements, Equipment</t>
  </si>
  <si>
    <t>Other Operating Expenses</t>
  </si>
  <si>
    <t>Total Expenses Reported</t>
  </si>
  <si>
    <t>Assets</t>
  </si>
  <si>
    <t>Cash - On hand</t>
  </si>
  <si>
    <t>Cash - Other</t>
  </si>
  <si>
    <t>Loans Receivable - Due from Officers/Owners</t>
  </si>
  <si>
    <t>Loans Receivable - Due from Employees</t>
  </si>
  <si>
    <t>Loans Receivable - Due from Subsidiaries/Affiliates</t>
  </si>
  <si>
    <t>Other Prepaid Expenses</t>
  </si>
  <si>
    <t>Land – Cost</t>
  </si>
  <si>
    <t>Building – Cost</t>
  </si>
  <si>
    <t xml:space="preserve">Building – Accumulated Depreciation </t>
  </si>
  <si>
    <t>Building Improvements – Cost</t>
  </si>
  <si>
    <t>Building Improvements – Accumulated Depreciation</t>
  </si>
  <si>
    <t>Other Improvements – Cost</t>
  </si>
  <si>
    <t>Other Improvements – Accumulated Depreciation</t>
  </si>
  <si>
    <t>Equipment – Cost</t>
  </si>
  <si>
    <t>3.20</t>
  </si>
  <si>
    <t>Equipment – Accumulated Depreciation</t>
  </si>
  <si>
    <t>Motor Vehicles – Cost</t>
  </si>
  <si>
    <t>Motor Vehicles – Accumulated Depreciation</t>
  </si>
  <si>
    <t>Software/Limited Life Assets - Cost</t>
  </si>
  <si>
    <t>Software/Limited Life Assets – Accumulated Depreciation</t>
  </si>
  <si>
    <t>Other Deferred Charges and Other Non-Current Assets</t>
  </si>
  <si>
    <t>Construction in Progress</t>
  </si>
  <si>
    <t>Mortgage Acquisition Cost</t>
  </si>
  <si>
    <t>Accumulated Amortization of Mortgage Acquisition Cost</t>
  </si>
  <si>
    <t>Liabilities</t>
  </si>
  <si>
    <t>Notes/Loans Payable to Officer, Owner, Related Parties</t>
  </si>
  <si>
    <t>Notes/Loans Payable to Subsidiaries and Affiliates</t>
  </si>
  <si>
    <t>Notes/Loans Payable to Banks</t>
  </si>
  <si>
    <t>Long-Term Debt, Current Portion *</t>
  </si>
  <si>
    <t>Accrued Taxes – Realty and Management</t>
  </si>
  <si>
    <t>Other Long-Term Debt *</t>
  </si>
  <si>
    <t>Partnership/Member (LLC) Drawings</t>
  </si>
  <si>
    <t>Contributions</t>
  </si>
  <si>
    <t>Net Profit/(Loss) Year to Date</t>
  </si>
  <si>
    <t>Total Net Worth</t>
  </si>
  <si>
    <t>Part III:  Facility Specific Realty Company Claimed Fixed Asset Expenses</t>
  </si>
  <si>
    <t>Claimed Fixed Asset Depreciation Expenses</t>
  </si>
  <si>
    <t>Note: This table does not include all fixed assets for the realty company; only those that can be claimed as residential care facility fixed assets.  Allowable basis is the portion of fixed assets used for the care of publicly-aided residents. Claimed deletions include retired, sold, written-off, damaged, and fully depreciated assets. If the realty company owns fixed assets of other nursing, non-nursing or residential care programs, such as an adult day care program, the related fixed asset expenses must be reported as disallowed on this schedule in column  7 "Non-Allowable Depreciation Expense". The allocation methodology for allocating fixed asset expenses must be reported in the Footnotes and Explanations schedule.</t>
  </si>
  <si>
    <t>Depreciation Expense Reported on Financial Statement</t>
  </si>
  <si>
    <t>Non-Allowable Depreciation Expense or Add-Backs</t>
  </si>
  <si>
    <t>Claimed HCF-2 RH Depreciation Expense</t>
  </si>
  <si>
    <t>Claimed Other Fixed Asset Expenses</t>
  </si>
  <si>
    <t>Other Recoverable Fixed Asset Income</t>
  </si>
  <si>
    <t>A/C # 9502.1</t>
  </si>
  <si>
    <t>Detail of Other Operating Expenses A/C # 9502.2</t>
  </si>
  <si>
    <t>Describe Expense</t>
  </si>
  <si>
    <t>Reported Expense</t>
  </si>
  <si>
    <t>Amount Self Disallowed</t>
  </si>
  <si>
    <t>Claimed Amount</t>
  </si>
  <si>
    <t>License &amp; Permits</t>
  </si>
  <si>
    <t>Management Fee</t>
  </si>
  <si>
    <t>Auto expense</t>
  </si>
  <si>
    <t>Total Other Operating  Expenses</t>
  </si>
  <si>
    <t>A/C # 9502.2</t>
  </si>
  <si>
    <t>A/C # 9590.0</t>
  </si>
  <si>
    <t>Part IV:  Facility Specific Realty Company Mortgages and Notes Payable</t>
  </si>
  <si>
    <t>SCHEDULE : Mortgages &amp; Notes</t>
  </si>
  <si>
    <t>IMPORTANT NOTE: Report all mortgages and notes payable whether or not interest expense is incurred on this schedule. Each new note should be reported with all data fields completely filled in. New mortgages or enhancements of existing mortgages must be reported on a separate line. Total Mortgages and Notes as od December 31 and Total Expenses must match amounts reported in Part II Financial Information above.</t>
  </si>
  <si>
    <t>Related Party (Select Yes/No)</t>
  </si>
  <si>
    <t>Amortization of Mortgage Acquisition Costs                (A)</t>
  </si>
  <si>
    <t>Interest Expense (B)</t>
  </si>
  <si>
    <t>Period Expenses (C)</t>
  </si>
  <si>
    <t>Total Fixed Interest (Amortization, Interest and Period Expenses) (A) + (B) + (C)</t>
  </si>
  <si>
    <t>Equals Sum of A/C #s 2160.0,  2310.0, and 2320.0</t>
  </si>
  <si>
    <t>Equals A/C # 9545.0</t>
  </si>
  <si>
    <t>Principal Payment</t>
  </si>
  <si>
    <t>Equals the sum of A/C#s 2110.0, 2120.0, 2130.0, and 2150.0</t>
  </si>
  <si>
    <t>Equals A/C# 9545.5</t>
  </si>
  <si>
    <t>Yes</t>
  </si>
  <si>
    <t>A</t>
  </si>
  <si>
    <t xml:space="preserve">Officer </t>
  </si>
  <si>
    <t>1. MA Corp-Chapter 156B</t>
  </si>
  <si>
    <t>Profit</t>
  </si>
  <si>
    <t>Mortgage</t>
  </si>
  <si>
    <t>Facility</t>
  </si>
  <si>
    <t>Owner</t>
  </si>
  <si>
    <t>Person</t>
  </si>
  <si>
    <t>Direct</t>
  </si>
  <si>
    <t>No</t>
  </si>
  <si>
    <t>B</t>
  </si>
  <si>
    <t>Related to Owner</t>
  </si>
  <si>
    <t>2. MA Corp-Chapter 156B with a 501c.3 exemption</t>
  </si>
  <si>
    <t>Non-Profit</t>
  </si>
  <si>
    <t>Deed</t>
  </si>
  <si>
    <t>Partner</t>
  </si>
  <si>
    <t>Corporation</t>
  </si>
  <si>
    <t>Compilation</t>
  </si>
  <si>
    <t>Indirect</t>
  </si>
  <si>
    <t>C</t>
  </si>
  <si>
    <t>Unrelated Employee</t>
  </si>
  <si>
    <t>3. MA Corp-Chapter 180</t>
  </si>
  <si>
    <t>Trust Instrument</t>
  </si>
  <si>
    <t>Trust</t>
  </si>
  <si>
    <t>Review</t>
  </si>
  <si>
    <t>D</t>
  </si>
  <si>
    <t>4. Partnership</t>
  </si>
  <si>
    <t>Note</t>
  </si>
  <si>
    <t>Audit</t>
  </si>
  <si>
    <t>E</t>
  </si>
  <si>
    <t>5. Sole Proprietorship</t>
  </si>
  <si>
    <t>F</t>
  </si>
  <si>
    <t>6. Govermental Entity</t>
  </si>
  <si>
    <t>G</t>
  </si>
  <si>
    <t>7. Other For-Profit</t>
  </si>
  <si>
    <t>H</t>
  </si>
  <si>
    <t>8. Other Non-Profit</t>
  </si>
  <si>
    <t>I</t>
  </si>
  <si>
    <t>9. Non-MA Corp</t>
  </si>
  <si>
    <t>10. Limited Liability Corporation</t>
  </si>
  <si>
    <t>Reconciliation</t>
  </si>
  <si>
    <t>Variance</t>
  </si>
  <si>
    <t>Tab 11: Certification, Certification by Preparer (Other than Owner, Partner, or Officer)</t>
  </si>
  <si>
    <t>Tab 11: Certification, Certification by Owner, Partner, or Officer</t>
  </si>
  <si>
    <t>11.C.8</t>
  </si>
  <si>
    <t>11.C.9</t>
  </si>
  <si>
    <t>11.C.19</t>
  </si>
  <si>
    <t>11.C.20</t>
  </si>
  <si>
    <t>11.C.10</t>
  </si>
  <si>
    <t>Tab 12: HCF-2 RH, Facility Information</t>
  </si>
  <si>
    <t>Tab 12: HCF-2 RH, Direct and Indirect Owners</t>
  </si>
  <si>
    <t>Tab 12: HCF-2 RH, Other Owned Facilities</t>
  </si>
  <si>
    <t>Tab 12: HCF-2 RH, Indebtedness</t>
  </si>
  <si>
    <t>Tab 12: HCF-2 RH, Related Party Transactions</t>
  </si>
  <si>
    <t>Tab 12: HCF-2 RH, Proprietor, Partnership, or Corporate Information</t>
  </si>
  <si>
    <t>Tab 12: HCF-2 RH, Five Highest Paid Salaries</t>
  </si>
  <si>
    <t>Tab 12: HCF-2 RH, Income</t>
  </si>
  <si>
    <t>Tab 12: HCF-2 RH, Expenses</t>
  </si>
  <si>
    <t>Tab 12: HCF-2 RH, Assets</t>
  </si>
  <si>
    <t>Tab 12: HCF-2 RH, Liabilities</t>
  </si>
  <si>
    <t>Tab 12: HCF-2 RH, Net Worth</t>
  </si>
  <si>
    <t>Tab 12: HCF-2 RH, Claimed Fixed Asset Depreciation Expenses</t>
  </si>
  <si>
    <t>Tab 12: HCF-2 RH, Claimed Other Fixed Asset Expenses</t>
  </si>
  <si>
    <t>Tab 12: HCF-2 RH, Total Claimed Fixed Asset Expenses</t>
  </si>
  <si>
    <t>Tab 12: HCF-2 RH, Detail of Other Operating Expenses A/C # 9502.2</t>
  </si>
  <si>
    <t>Tab 12: HCF-2 RH, Detail of Other Operating Expenses A/C # 9502.3</t>
  </si>
  <si>
    <t>Tab 12: HCF-2 RH, Detail of Other Operating Expenses A/C # 9502.4</t>
  </si>
  <si>
    <t>Tab 12: HCF-2 RH, Detail of Other Operating Expenses A/C # 9502.5</t>
  </si>
  <si>
    <t>Tab 12: HCF-2 RH, Detail of Other Operating Expenses A/C # 9502.6</t>
  </si>
  <si>
    <t>Tab 12: HCF-2 RH, Detail of Other Operating Expenses A/C # 9502.7</t>
  </si>
  <si>
    <t>Tab 12: HCF-2 RH, Detail of Other Operating Expenses A/C # 9502.8</t>
  </si>
  <si>
    <t>Tab 12: HCF-2 RH, Detail of Other Operating Expenses A/C # 9502.9</t>
  </si>
  <si>
    <t>Tab 12: HCF-2 RH, Detail of Other Operating Expenses A/C # 9502.10</t>
  </si>
  <si>
    <t>Tab 12: HCF-2 RH, Detail of Other Operating Expenses A/C # 9502.11</t>
  </si>
  <si>
    <t>Tab 12: HCF-2 RH, Detail of Other Operating Expenses A/C # 9502.12</t>
  </si>
  <si>
    <t>Tab 12: HCF-2 RH, Detail of Other Operating Expenses A/C # 9502.13</t>
  </si>
  <si>
    <t>Tab 12: HCF-2 RH, Detail of Other Operating Expenses A/C # 9502.14</t>
  </si>
  <si>
    <t>Tab 12: HCF-2 RH, Detail of Other Operating Expenses A/C # 9502.15</t>
  </si>
  <si>
    <t>Tab 12: HCF-2 RH, Detail of Other Operating Expenses A/C # 9502.16</t>
  </si>
  <si>
    <t>Tab 12: HCF-2 RH, Detail of Other Operating Expenses A/C # 9502.17</t>
  </si>
  <si>
    <t>Tab 12: HCF-2 RH, Detail of Other Operating Expenses A/C # 9502.18</t>
  </si>
  <si>
    <t>Tab 12: HCF-2 RH, Detail of Other Operating Expenses A/C # 9502.19</t>
  </si>
  <si>
    <t>Tab 12: HCF-2 RH, Detail of Other Operating Expenses A/C # 9502.20</t>
  </si>
  <si>
    <t>Tab 12: HCF-2 RH, Detail of Other Operating Expenses A/C # 9502.21</t>
  </si>
  <si>
    <t>Tab 12: HCF-2 RH, Detail of Other Operating Expenses A/C # 9502.22</t>
  </si>
  <si>
    <t>Tab 12: HCF-2 RH, Detail of Other Operating Expenses A/C # 9502.23</t>
  </si>
  <si>
    <t>Tab 12: HCF-2 RH, Detail of Other Operating Expenses A/C # 9502.24</t>
  </si>
  <si>
    <t>Tab 12: HCF-2 RH, Detail of Other Operating Expenses A/C # 9502.25</t>
  </si>
  <si>
    <t>Tab 12: HCF-2 RH, Mortgages and Notes Supporting Fixed Assets</t>
  </si>
  <si>
    <t>Tab 12: HCF-2 RH, Working Capital Debt</t>
  </si>
  <si>
    <t>12.C.11</t>
  </si>
  <si>
    <t>12.C.12</t>
  </si>
  <si>
    <t>12.C.13</t>
  </si>
  <si>
    <t>12.C.14</t>
  </si>
  <si>
    <t>12.C.15</t>
  </si>
  <si>
    <t>12.C.16</t>
  </si>
  <si>
    <t>12.C.17</t>
  </si>
  <si>
    <t>12.C.18</t>
  </si>
  <si>
    <t>12.B.26</t>
  </si>
  <si>
    <t>12.B.27</t>
  </si>
  <si>
    <t>12.B.28</t>
  </si>
  <si>
    <t>12.B.29</t>
  </si>
  <si>
    <t>12.B.30</t>
  </si>
  <si>
    <t>12.B.31</t>
  </si>
  <si>
    <t>12.C.26</t>
  </si>
  <si>
    <t>12.C.27</t>
  </si>
  <si>
    <t>12.C.28</t>
  </si>
  <si>
    <t>12.C.29</t>
  </si>
  <si>
    <t>12.C.30</t>
  </si>
  <si>
    <t>12.C.31</t>
  </si>
  <si>
    <t>12.D.26</t>
  </si>
  <si>
    <t>12.D.27</t>
  </si>
  <si>
    <t>12.D.28</t>
  </si>
  <si>
    <t>12.D.29</t>
  </si>
  <si>
    <t>12.D.30</t>
  </si>
  <si>
    <t>12.D.31</t>
  </si>
  <si>
    <t>12.E.26</t>
  </si>
  <si>
    <t>12.E.27</t>
  </si>
  <si>
    <t>12.E.28</t>
  </si>
  <si>
    <t>12.E.29</t>
  </si>
  <si>
    <t>12.E.30</t>
  </si>
  <si>
    <t>12.E.31</t>
  </si>
  <si>
    <t>12.F.26</t>
  </si>
  <si>
    <t>12.F.27</t>
  </si>
  <si>
    <t>12.F.28</t>
  </si>
  <si>
    <t>12.F.29</t>
  </si>
  <si>
    <t>12.F.30</t>
  </si>
  <si>
    <t>12.F.31</t>
  </si>
  <si>
    <t>12.B.37</t>
  </si>
  <si>
    <t>12.B.38</t>
  </si>
  <si>
    <t>12.B.39</t>
  </si>
  <si>
    <t>12.B.40</t>
  </si>
  <si>
    <t>12.B.41</t>
  </si>
  <si>
    <t>12.C.37</t>
  </si>
  <si>
    <t>12.C.38</t>
  </si>
  <si>
    <t>12.C.39</t>
  </si>
  <si>
    <t>12.C.40</t>
  </si>
  <si>
    <t>12.C.41</t>
  </si>
  <si>
    <t>12.D.37</t>
  </si>
  <si>
    <t>12.D.38</t>
  </si>
  <si>
    <t>12.D.39</t>
  </si>
  <si>
    <t>12.D.40</t>
  </si>
  <si>
    <t>12.D.41</t>
  </si>
  <si>
    <t>12.E.37</t>
  </si>
  <si>
    <t>12.E.38</t>
  </si>
  <si>
    <t>12.E.39</t>
  </si>
  <si>
    <t>12.E.40</t>
  </si>
  <si>
    <t>12.E.41</t>
  </si>
  <si>
    <t>12.F.37</t>
  </si>
  <si>
    <t>12.F.38</t>
  </si>
  <si>
    <t>12.F.39</t>
  </si>
  <si>
    <t>12.F.40</t>
  </si>
  <si>
    <t>12.F.41</t>
  </si>
  <si>
    <t>12.B.47</t>
  </si>
  <si>
    <t>12.B.48</t>
  </si>
  <si>
    <t>12.B.49</t>
  </si>
  <si>
    <t>12.B.50</t>
  </si>
  <si>
    <t>12.B.51</t>
  </si>
  <si>
    <t>12.C.47</t>
  </si>
  <si>
    <t>12.C.48</t>
  </si>
  <si>
    <t>12.C.49</t>
  </si>
  <si>
    <t>12.C.50</t>
  </si>
  <si>
    <t>12.C.51</t>
  </si>
  <si>
    <t>12.D.47</t>
  </si>
  <si>
    <t>12.D.48</t>
  </si>
  <si>
    <t>12.D.49</t>
  </si>
  <si>
    <t>12.D.50</t>
  </si>
  <si>
    <t>12.D.51</t>
  </si>
  <si>
    <t>12.E.47</t>
  </si>
  <si>
    <t>12.E.48</t>
  </si>
  <si>
    <t>12.E.49</t>
  </si>
  <si>
    <t>12.E.50</t>
  </si>
  <si>
    <t>12.E.51</t>
  </si>
  <si>
    <t>12.F.47</t>
  </si>
  <si>
    <t>12.F.48</t>
  </si>
  <si>
    <t>12.F.49</t>
  </si>
  <si>
    <t>12.F.50</t>
  </si>
  <si>
    <t>12.F.51</t>
  </si>
  <si>
    <t>12.G.47</t>
  </si>
  <si>
    <t>12.G.48</t>
  </si>
  <si>
    <t>12.G.49</t>
  </si>
  <si>
    <t>12.G.50</t>
  </si>
  <si>
    <t>12.G.51</t>
  </si>
  <si>
    <t>12.H.47</t>
  </si>
  <si>
    <t>12.H.48</t>
  </si>
  <si>
    <t>12.H.49</t>
  </si>
  <si>
    <t>12.H.50</t>
  </si>
  <si>
    <t>12.H.51</t>
  </si>
  <si>
    <t>12.B.57</t>
  </si>
  <si>
    <t>12.B.58</t>
  </si>
  <si>
    <t>12.B.59</t>
  </si>
  <si>
    <t>12.B.60</t>
  </si>
  <si>
    <t>12.B.61</t>
  </si>
  <si>
    <t>12.B.62</t>
  </si>
  <si>
    <t>12.C.57</t>
  </si>
  <si>
    <t>12.C.58</t>
  </si>
  <si>
    <t>12.C.59</t>
  </si>
  <si>
    <t>12.C.60</t>
  </si>
  <si>
    <t>12.C.61</t>
  </si>
  <si>
    <t>12.C.62</t>
  </si>
  <si>
    <t>12.D.57</t>
  </si>
  <si>
    <t>12.D.58</t>
  </si>
  <si>
    <t>12.D.59</t>
  </si>
  <si>
    <t>12.D.60</t>
  </si>
  <si>
    <t>12.D.61</t>
  </si>
  <si>
    <t>12.D.62</t>
  </si>
  <si>
    <t>12.E.57</t>
  </si>
  <si>
    <t>12.E.58</t>
  </si>
  <si>
    <t>12.E.59</t>
  </si>
  <si>
    <t>12.E.60</t>
  </si>
  <si>
    <t>12.E.61</t>
  </si>
  <si>
    <t>12.E.62</t>
  </si>
  <si>
    <t>12.F.57</t>
  </si>
  <si>
    <t>12.F.58</t>
  </si>
  <si>
    <t>12.F.59</t>
  </si>
  <si>
    <t>12.F.60</t>
  </si>
  <si>
    <t>12.F.61</t>
  </si>
  <si>
    <t>12.F.62</t>
  </si>
  <si>
    <t>12.G.57</t>
  </si>
  <si>
    <t>12.G.58</t>
  </si>
  <si>
    <t>12.G.59</t>
  </si>
  <si>
    <t>12.G.60</t>
  </si>
  <si>
    <t>12.G.61</t>
  </si>
  <si>
    <t>12.G.62</t>
  </si>
  <si>
    <t>12.H.57</t>
  </si>
  <si>
    <t>12.H.58</t>
  </si>
  <si>
    <t>12.H.59</t>
  </si>
  <si>
    <t>12.H.60</t>
  </si>
  <si>
    <t>12.H.61</t>
  </si>
  <si>
    <t>12.H.62</t>
  </si>
  <si>
    <t>12.I.57</t>
  </si>
  <si>
    <t>12.I.58</t>
  </si>
  <si>
    <t>12.I.59</t>
  </si>
  <si>
    <t>12.I.60</t>
  </si>
  <si>
    <t>12.I.61</t>
  </si>
  <si>
    <t>12.I.62</t>
  </si>
  <si>
    <t>12.B.68</t>
  </si>
  <si>
    <t>12.B.69</t>
  </si>
  <si>
    <t>12.B.70</t>
  </si>
  <si>
    <t>12.B.71</t>
  </si>
  <si>
    <t>12.B.72</t>
  </si>
  <si>
    <t>12.B.73</t>
  </si>
  <si>
    <t>12.B.74</t>
  </si>
  <si>
    <t>12.B.75</t>
  </si>
  <si>
    <t>12.C.68</t>
  </si>
  <si>
    <t>12.C.69</t>
  </si>
  <si>
    <t>12.C.70</t>
  </si>
  <si>
    <t>12.C.71</t>
  </si>
  <si>
    <t>12.C.72</t>
  </si>
  <si>
    <t>12.C.73</t>
  </si>
  <si>
    <t>12.C.74</t>
  </si>
  <si>
    <t>12.C.75</t>
  </si>
  <si>
    <t>12.D.68</t>
  </si>
  <si>
    <t>12.D.69</t>
  </si>
  <si>
    <t>12.D.70</t>
  </si>
  <si>
    <t>12.D.71</t>
  </si>
  <si>
    <t>12.D.72</t>
  </si>
  <si>
    <t>12.D.73</t>
  </si>
  <si>
    <t>12.D.74</t>
  </si>
  <si>
    <t>12.D.75</t>
  </si>
  <si>
    <t>12.E.68</t>
  </si>
  <si>
    <t>12.E.69</t>
  </si>
  <si>
    <t>12.E.70</t>
  </si>
  <si>
    <t>12.E.71</t>
  </si>
  <si>
    <t>12.E.72</t>
  </si>
  <si>
    <t>12.E.73</t>
  </si>
  <si>
    <t>12.E.74</t>
  </si>
  <si>
    <t>12.E.75</t>
  </si>
  <si>
    <t>12.F.68</t>
  </si>
  <si>
    <t>12.F.69</t>
  </si>
  <si>
    <t>12.F.70</t>
  </si>
  <si>
    <t>12.F.71</t>
  </si>
  <si>
    <t>12.F.72</t>
  </si>
  <si>
    <t>12.F.73</t>
  </si>
  <si>
    <t>12.F.74</t>
  </si>
  <si>
    <t>12.F.75</t>
  </si>
  <si>
    <t>12.G.68</t>
  </si>
  <si>
    <t>12.G.69</t>
  </si>
  <si>
    <t>12.G.70</t>
  </si>
  <si>
    <t>12.G.71</t>
  </si>
  <si>
    <t>12.G.72</t>
  </si>
  <si>
    <t>12.G.73</t>
  </si>
  <si>
    <t>12.G.74</t>
  </si>
  <si>
    <t>12.G.75</t>
  </si>
  <si>
    <t>12.H.68</t>
  </si>
  <si>
    <t>12.H.69</t>
  </si>
  <si>
    <t>12.H.70</t>
  </si>
  <si>
    <t>12.H.71</t>
  </si>
  <si>
    <t>12.H.72</t>
  </si>
  <si>
    <t>12.H.73</t>
  </si>
  <si>
    <t>12.H.74</t>
  </si>
  <si>
    <t>12.H.75</t>
  </si>
  <si>
    <t>12.I.68</t>
  </si>
  <si>
    <t>12.I.69</t>
  </si>
  <si>
    <t>12.I.70</t>
  </si>
  <si>
    <t>12.I.71</t>
  </si>
  <si>
    <t>12.I.72</t>
  </si>
  <si>
    <t>12.I.73</t>
  </si>
  <si>
    <t>12.I.74</t>
  </si>
  <si>
    <t>12.I.75</t>
  </si>
  <si>
    <t>12.J.68</t>
  </si>
  <si>
    <t>12.J.69</t>
  </si>
  <si>
    <t>12.J.70</t>
  </si>
  <si>
    <t>12.J.71</t>
  </si>
  <si>
    <t>12.J.72</t>
  </si>
  <si>
    <t>12.J.73</t>
  </si>
  <si>
    <t>12.J.74</t>
  </si>
  <si>
    <t>12.J.75</t>
  </si>
  <si>
    <t>12.K.68</t>
  </si>
  <si>
    <t>12.K.69</t>
  </si>
  <si>
    <t>12.K.70</t>
  </si>
  <si>
    <t>12.K.71</t>
  </si>
  <si>
    <t>12.K.72</t>
  </si>
  <si>
    <t>12.K.73</t>
  </si>
  <si>
    <t>12.K.74</t>
  </si>
  <si>
    <t>12.K.75</t>
  </si>
  <si>
    <t>12.L.68</t>
  </si>
  <si>
    <t>12.L.69</t>
  </si>
  <si>
    <t>12.L.70</t>
  </si>
  <si>
    <t>12.L.71</t>
  </si>
  <si>
    <t>12.L.72</t>
  </si>
  <si>
    <t>12.L.73</t>
  </si>
  <si>
    <t>12.L.74</t>
  </si>
  <si>
    <t>12.L.75</t>
  </si>
  <si>
    <t>12.M.68</t>
  </si>
  <si>
    <t>12.M.69</t>
  </si>
  <si>
    <t>12.M.70</t>
  </si>
  <si>
    <t>12.M.71</t>
  </si>
  <si>
    <t>12.M.72</t>
  </si>
  <si>
    <t>12.M.73</t>
  </si>
  <si>
    <t>12.M.74</t>
  </si>
  <si>
    <t>12.M.75</t>
  </si>
  <si>
    <t>12.B.81</t>
  </si>
  <si>
    <t>12.B.82</t>
  </si>
  <si>
    <t>12.B.83</t>
  </si>
  <si>
    <t>12.B.84</t>
  </si>
  <si>
    <t>12.B.85</t>
  </si>
  <si>
    <t>12.C.81</t>
  </si>
  <si>
    <t>12.C.82</t>
  </si>
  <si>
    <t>12.C.83</t>
  </si>
  <si>
    <t>12.C.84</t>
  </si>
  <si>
    <t>12.C.85</t>
  </si>
  <si>
    <t>12.D.81</t>
  </si>
  <si>
    <t>12.D.82</t>
  </si>
  <si>
    <t>12.D.83</t>
  </si>
  <si>
    <t>12.D.84</t>
  </si>
  <si>
    <t>12.D.85</t>
  </si>
  <si>
    <t>12.E.81</t>
  </si>
  <si>
    <t>12.E.82</t>
  </si>
  <si>
    <t>12.E.83</t>
  </si>
  <si>
    <t>12.E.84</t>
  </si>
  <si>
    <t>12.E.85</t>
  </si>
  <si>
    <t>12.F.81</t>
  </si>
  <si>
    <t>12.F.82</t>
  </si>
  <si>
    <t>12.F.83</t>
  </si>
  <si>
    <t>12.F.84</t>
  </si>
  <si>
    <t>12.F.85</t>
  </si>
  <si>
    <t>12.G.81</t>
  </si>
  <si>
    <t>12.G.82</t>
  </si>
  <si>
    <t>12.G.83</t>
  </si>
  <si>
    <t>12.G.84</t>
  </si>
  <si>
    <t>12.G.85</t>
  </si>
  <si>
    <t>12.H.81</t>
  </si>
  <si>
    <t>12.H.82</t>
  </si>
  <si>
    <t>12.H.83</t>
  </si>
  <si>
    <t>12.H.84</t>
  </si>
  <si>
    <t>12.H.85</t>
  </si>
  <si>
    <t>12.I.81</t>
  </si>
  <si>
    <t>12.I.82</t>
  </si>
  <si>
    <t>12.I.83</t>
  </si>
  <si>
    <t>12.I.84</t>
  </si>
  <si>
    <t>12.I.85</t>
  </si>
  <si>
    <t>12.J.81</t>
  </si>
  <si>
    <t>12.J.82</t>
  </si>
  <si>
    <t>12.J.83</t>
  </si>
  <si>
    <t>12.J.84</t>
  </si>
  <si>
    <t>12.J.85</t>
  </si>
  <si>
    <t>12.K.81</t>
  </si>
  <si>
    <t>12.K.82</t>
  </si>
  <si>
    <t>12.K.83</t>
  </si>
  <si>
    <t>12.K.84</t>
  </si>
  <si>
    <t>12.K.85</t>
  </si>
  <si>
    <t>12.L.81</t>
  </si>
  <si>
    <t>12.L.82</t>
  </si>
  <si>
    <t>12.L.83</t>
  </si>
  <si>
    <t>12.L.84</t>
  </si>
  <si>
    <t>12.L.85</t>
  </si>
  <si>
    <t>12.M.81</t>
  </si>
  <si>
    <t>12.M.82</t>
  </si>
  <si>
    <t>12.M.83</t>
  </si>
  <si>
    <t>12.M.84</t>
  </si>
  <si>
    <t>12.M.85</t>
  </si>
  <si>
    <t>12.N.81</t>
  </si>
  <si>
    <t>12.N.82</t>
  </si>
  <si>
    <t>12.N.83</t>
  </si>
  <si>
    <t>12.N.84</t>
  </si>
  <si>
    <t>12.N.85</t>
  </si>
  <si>
    <t>12.O.81</t>
  </si>
  <si>
    <t>12.O.82</t>
  </si>
  <si>
    <t>12.O.83</t>
  </si>
  <si>
    <t>12.O.84</t>
  </si>
  <si>
    <t>12.O.85</t>
  </si>
  <si>
    <t>12.P.81</t>
  </si>
  <si>
    <t>12.P.82</t>
  </si>
  <si>
    <t>12.P.83</t>
  </si>
  <si>
    <t>12.P.84</t>
  </si>
  <si>
    <t>12.P.85</t>
  </si>
  <si>
    <t>12.D.94</t>
  </si>
  <si>
    <t>12.D.95</t>
  </si>
  <si>
    <t>12.E.95</t>
  </si>
  <si>
    <t>12.D.96</t>
  </si>
  <si>
    <t>12.E.96</t>
  </si>
  <si>
    <t>12.D.97</t>
  </si>
  <si>
    <t>12.E.97</t>
  </si>
  <si>
    <t>12.D.98</t>
  </si>
  <si>
    <t>12.D.101</t>
  </si>
  <si>
    <t>12.D.102</t>
  </si>
  <si>
    <t>12.D.103</t>
  </si>
  <si>
    <t>12.D.104</t>
  </si>
  <si>
    <t>12.D.105</t>
  </si>
  <si>
    <t>12.D.106</t>
  </si>
  <si>
    <t>12.E.106</t>
  </si>
  <si>
    <t>12.D.107</t>
  </si>
  <si>
    <t>12.D.108</t>
  </si>
  <si>
    <t>12.D.109</t>
  </si>
  <si>
    <t>12.D.110</t>
  </si>
  <si>
    <t>12.D.111</t>
  </si>
  <si>
    <t>12.D.112</t>
  </si>
  <si>
    <t>12.E.112</t>
  </si>
  <si>
    <t>12.D.113</t>
  </si>
  <si>
    <t>12.D.116</t>
  </si>
  <si>
    <t>12.D.117</t>
  </si>
  <si>
    <t>12.D.118</t>
  </si>
  <si>
    <t>12.D.119</t>
  </si>
  <si>
    <t>12.D.120</t>
  </si>
  <si>
    <t>12.D.121</t>
  </si>
  <si>
    <t>12.D.122</t>
  </si>
  <si>
    <t>12.D.123</t>
  </si>
  <si>
    <t>12.D.124</t>
  </si>
  <si>
    <t>12.D.125</t>
  </si>
  <si>
    <t>12.E.125</t>
  </si>
  <si>
    <t>12.D.126</t>
  </si>
  <si>
    <t>12.E.126</t>
  </si>
  <si>
    <t>12.D.127</t>
  </si>
  <si>
    <t>12.D.128</t>
  </si>
  <si>
    <t>12.D.129</t>
  </si>
  <si>
    <t>12.D.130</t>
  </si>
  <si>
    <t>12.D.131</t>
  </si>
  <si>
    <t>12.D.132</t>
  </si>
  <si>
    <t>12.D.133</t>
  </si>
  <si>
    <t>12.D.134</t>
  </si>
  <si>
    <t>12.D.135</t>
  </si>
  <si>
    <t>12.D.136</t>
  </si>
  <si>
    <t>12.D.137</t>
  </si>
  <si>
    <t>12.D.138</t>
  </si>
  <si>
    <t>12.D.139</t>
  </si>
  <si>
    <t>12.D.140</t>
  </si>
  <si>
    <t>12.D.141</t>
  </si>
  <si>
    <t>12.D.142</t>
  </si>
  <si>
    <t>12.D.143</t>
  </si>
  <si>
    <t>12.D.144</t>
  </si>
  <si>
    <t>12.D.147</t>
  </si>
  <si>
    <t>12.D.148</t>
  </si>
  <si>
    <t>12.D.149</t>
  </si>
  <si>
    <t>12.D.150</t>
  </si>
  <si>
    <t>12.D.151</t>
  </si>
  <si>
    <t>12.D.152</t>
  </si>
  <si>
    <t>12.D.153</t>
  </si>
  <si>
    <t>12.D.154</t>
  </si>
  <si>
    <t>12.D.155</t>
  </si>
  <si>
    <t>12.D.156</t>
  </si>
  <si>
    <t>12.D.159</t>
  </si>
  <si>
    <t>12.D.160</t>
  </si>
  <si>
    <t>12.D.161</t>
  </si>
  <si>
    <t>12.D.162</t>
  </si>
  <si>
    <t>12.D.163</t>
  </si>
  <si>
    <t>12.D.164</t>
  </si>
  <si>
    <t>12.D.165</t>
  </si>
  <si>
    <t>12.D.166</t>
  </si>
  <si>
    <t>12.D.167</t>
  </si>
  <si>
    <t>12.D.168</t>
  </si>
  <si>
    <t>12.D.169</t>
  </si>
  <si>
    <t>12.C.178</t>
  </si>
  <si>
    <t>12.C.179</t>
  </si>
  <si>
    <t>12.C.180</t>
  </si>
  <si>
    <t>12.C.181</t>
  </si>
  <si>
    <t>12.C.182</t>
  </si>
  <si>
    <t>12.C.183</t>
  </si>
  <si>
    <t>12.D.178</t>
  </si>
  <si>
    <t>12.D.179</t>
  </si>
  <si>
    <t>12.D.180</t>
  </si>
  <si>
    <t>12.D.181</t>
  </si>
  <si>
    <t>12.D.182</t>
  </si>
  <si>
    <t>12.D.183</t>
  </si>
  <si>
    <t>12.E.178</t>
  </si>
  <si>
    <t>12.E.179</t>
  </si>
  <si>
    <t>12.E.180</t>
  </si>
  <si>
    <t>12.E.181</t>
  </si>
  <si>
    <t>12.E.182</t>
  </si>
  <si>
    <t>12.E.183</t>
  </si>
  <si>
    <t>12.F.178</t>
  </si>
  <si>
    <t>12.F.179</t>
  </si>
  <si>
    <t>12.F.180</t>
  </si>
  <si>
    <t>12.F.181</t>
  </si>
  <si>
    <t>12.F.182</t>
  </si>
  <si>
    <t>12.F.183</t>
  </si>
  <si>
    <t>12.G.179</t>
  </si>
  <si>
    <t>12.G.180</t>
  </si>
  <si>
    <t>12.G.181</t>
  </si>
  <si>
    <t>12.G.182</t>
  </si>
  <si>
    <t>12.H.179</t>
  </si>
  <si>
    <t>12.H.180</t>
  </si>
  <si>
    <t>12.H.181</t>
  </si>
  <si>
    <t>12.H.182</t>
  </si>
  <si>
    <t>12.H.183</t>
  </si>
  <si>
    <t>12.I.179</t>
  </si>
  <si>
    <t>12.I.180</t>
  </si>
  <si>
    <t>12.I.181</t>
  </si>
  <si>
    <t>12.I.182</t>
  </si>
  <si>
    <t>12.I.183</t>
  </si>
  <si>
    <t>12.J.179</t>
  </si>
  <si>
    <t>12.J.180</t>
  </si>
  <si>
    <t>12.J.181</t>
  </si>
  <si>
    <t>12.J.182</t>
  </si>
  <si>
    <t>12.J.183</t>
  </si>
  <si>
    <t>12.C.189</t>
  </si>
  <si>
    <t>12.C.190</t>
  </si>
  <si>
    <t>12.C.191</t>
  </si>
  <si>
    <t>12.C.192</t>
  </si>
  <si>
    <t>12.C.193</t>
  </si>
  <si>
    <t>12.C.194</t>
  </si>
  <si>
    <t>12.C.195</t>
  </si>
  <si>
    <t>12.C.196</t>
  </si>
  <si>
    <t>12.C.202</t>
  </si>
  <si>
    <t>12.B.208</t>
  </si>
  <si>
    <t>12.B.209</t>
  </si>
  <si>
    <t>12.B.210</t>
  </si>
  <si>
    <t>12.B.211</t>
  </si>
  <si>
    <t>12.B.212</t>
  </si>
  <si>
    <t>12.B.213</t>
  </si>
  <si>
    <t>12.C.208</t>
  </si>
  <si>
    <t>12.C.209</t>
  </si>
  <si>
    <t>12.C.210</t>
  </si>
  <si>
    <t>12.C.211</t>
  </si>
  <si>
    <t>12.C.212</t>
  </si>
  <si>
    <t>12.C.213</t>
  </si>
  <si>
    <t>12.D.208</t>
  </si>
  <si>
    <t>12.D.209</t>
  </si>
  <si>
    <t>12.D.210</t>
  </si>
  <si>
    <t>12.D.211</t>
  </si>
  <si>
    <t>12.D.212</t>
  </si>
  <si>
    <t>12.D.213</t>
  </si>
  <si>
    <t>12.E.208</t>
  </si>
  <si>
    <t>12.E.209</t>
  </si>
  <si>
    <t>12.E.210</t>
  </si>
  <si>
    <t>12.E.211</t>
  </si>
  <si>
    <t>12.E.212</t>
  </si>
  <si>
    <t>12.E.213</t>
  </si>
  <si>
    <t>12.B.223</t>
  </si>
  <si>
    <t>12.B.224</t>
  </si>
  <si>
    <t>12.B.225</t>
  </si>
  <si>
    <t>12.B.226</t>
  </si>
  <si>
    <t>12.B.227</t>
  </si>
  <si>
    <t>12.B.228</t>
  </si>
  <si>
    <t>12.B.229</t>
  </si>
  <si>
    <t>12.B.230</t>
  </si>
  <si>
    <t>12.C.223</t>
  </si>
  <si>
    <t>12.C.224</t>
  </si>
  <si>
    <t>12.C.225</t>
  </si>
  <si>
    <t>12.C.226</t>
  </si>
  <si>
    <t>12.C.227</t>
  </si>
  <si>
    <t>12.C.228</t>
  </si>
  <si>
    <t>12.C.229</t>
  </si>
  <si>
    <t>12.C.230</t>
  </si>
  <si>
    <t>12.D.223</t>
  </si>
  <si>
    <t>12.D.224</t>
  </si>
  <si>
    <t>12.D.225</t>
  </si>
  <si>
    <t>12.D.226</t>
  </si>
  <si>
    <t>12.D.227</t>
  </si>
  <si>
    <t>12.D.228</t>
  </si>
  <si>
    <t>12.D.229</t>
  </si>
  <si>
    <t>12.D.230</t>
  </si>
  <si>
    <t>12.E.223</t>
  </si>
  <si>
    <t>12.E.224</t>
  </si>
  <si>
    <t>12.E.225</t>
  </si>
  <si>
    <t>12.E.226</t>
  </si>
  <si>
    <t>12.E.227</t>
  </si>
  <si>
    <t>12.E.228</t>
  </si>
  <si>
    <t>12.E.229</t>
  </si>
  <si>
    <t>12.E.230</t>
  </si>
  <si>
    <t>12.F.223</t>
  </si>
  <si>
    <t>12.F.224</t>
  </si>
  <si>
    <t>12.F.225</t>
  </si>
  <si>
    <t>12.F.226</t>
  </si>
  <si>
    <t>12.F.227</t>
  </si>
  <si>
    <t>12.F.228</t>
  </si>
  <si>
    <t>12.F.229</t>
  </si>
  <si>
    <t>12.F.230</t>
  </si>
  <si>
    <t>12.G.223</t>
  </si>
  <si>
    <t>12.G.224</t>
  </si>
  <si>
    <t>12.G.225</t>
  </si>
  <si>
    <t>12.G.226</t>
  </si>
  <si>
    <t>12.G.227</t>
  </si>
  <si>
    <t>12.G.228</t>
  </si>
  <si>
    <t>12.G.229</t>
  </si>
  <si>
    <t>12.G.230</t>
  </si>
  <si>
    <t>12.H.223</t>
  </si>
  <si>
    <t>12.H.224</t>
  </si>
  <si>
    <t>12.H.225</t>
  </si>
  <si>
    <t>12.H.226</t>
  </si>
  <si>
    <t>12.H.227</t>
  </si>
  <si>
    <t>12.H.228</t>
  </si>
  <si>
    <t>12.H.229</t>
  </si>
  <si>
    <t>12.H.230</t>
  </si>
  <si>
    <t>12.I.223</t>
  </si>
  <si>
    <t>12.I.224</t>
  </si>
  <si>
    <t>12.I.225</t>
  </si>
  <si>
    <t>12.I.226</t>
  </si>
  <si>
    <t>12.I.227</t>
  </si>
  <si>
    <t>12.I.228</t>
  </si>
  <si>
    <t>12.I.229</t>
  </si>
  <si>
    <t>12.I.230</t>
  </si>
  <si>
    <t>12.J.223</t>
  </si>
  <si>
    <t>12.J.224</t>
  </si>
  <si>
    <t>12.J.225</t>
  </si>
  <si>
    <t>12.J.226</t>
  </si>
  <si>
    <t>12.J.227</t>
  </si>
  <si>
    <t>12.J.228</t>
  </si>
  <si>
    <t>12.J.229</t>
  </si>
  <si>
    <t>12.J.230</t>
  </si>
  <si>
    <t>12.J.231</t>
  </si>
  <si>
    <t>12.K.223</t>
  </si>
  <si>
    <t>12.K.224</t>
  </si>
  <si>
    <t>12.K.225</t>
  </si>
  <si>
    <t>12.K.226</t>
  </si>
  <si>
    <t>12.K.227</t>
  </si>
  <si>
    <t>12.K.228</t>
  </si>
  <si>
    <t>12.K.229</t>
  </si>
  <si>
    <t>12.K.230</t>
  </si>
  <si>
    <t>12.K.231</t>
  </si>
  <si>
    <t>12.L.223</t>
  </si>
  <si>
    <t>12.L.224</t>
  </si>
  <si>
    <t>12.L.225</t>
  </si>
  <si>
    <t>12.L.226</t>
  </si>
  <si>
    <t>12.L.227</t>
  </si>
  <si>
    <t>12.L.228</t>
  </si>
  <si>
    <t>12.L.229</t>
  </si>
  <si>
    <t>12.L.230</t>
  </si>
  <si>
    <t>12.M.223</t>
  </si>
  <si>
    <t>12.M.224</t>
  </si>
  <si>
    <t>12.M.225</t>
  </si>
  <si>
    <t>12.M.226</t>
  </si>
  <si>
    <t>12.M.227</t>
  </si>
  <si>
    <t>12.M.228</t>
  </si>
  <si>
    <t>12.M.229</t>
  </si>
  <si>
    <t>12.M.230</t>
  </si>
  <si>
    <t>12.N.223</t>
  </si>
  <si>
    <t>12.N.224</t>
  </si>
  <si>
    <t>12.N.225</t>
  </si>
  <si>
    <t>12.N.226</t>
  </si>
  <si>
    <t>12.N.227</t>
  </si>
  <si>
    <t>12.N.228</t>
  </si>
  <si>
    <t>12.N.229</t>
  </si>
  <si>
    <t>12.N.230</t>
  </si>
  <si>
    <t>12.O.223</t>
  </si>
  <si>
    <t>12.O.224</t>
  </si>
  <si>
    <t>12.O.225</t>
  </si>
  <si>
    <t>12.O.226</t>
  </si>
  <si>
    <t>12.O.227</t>
  </si>
  <si>
    <t>12.O.228</t>
  </si>
  <si>
    <t>12.O.229</t>
  </si>
  <si>
    <t>12.O.230</t>
  </si>
  <si>
    <t>12.P.223</t>
  </si>
  <si>
    <t>12.P.224</t>
  </si>
  <si>
    <t>12.P.225</t>
  </si>
  <si>
    <t>12.P.226</t>
  </si>
  <si>
    <t>12.P.227</t>
  </si>
  <si>
    <t>12.P.228</t>
  </si>
  <si>
    <t>12.P.229</t>
  </si>
  <si>
    <t>12.P.230</t>
  </si>
  <si>
    <t>12.Q.223</t>
  </si>
  <si>
    <t>12.Q.224</t>
  </si>
  <si>
    <t>12.Q.225</t>
  </si>
  <si>
    <t>12.Q.226</t>
  </si>
  <si>
    <t>12.Q.227</t>
  </si>
  <si>
    <t>12.Q.228</t>
  </si>
  <si>
    <t>12.Q.229</t>
  </si>
  <si>
    <t>12.Q.230</t>
  </si>
  <si>
    <t>12.Q.231</t>
  </si>
  <si>
    <t>12.R.223</t>
  </si>
  <si>
    <t>12.R.224</t>
  </si>
  <si>
    <t>12.R.225</t>
  </si>
  <si>
    <t>12.R.226</t>
  </si>
  <si>
    <t>12.R.227</t>
  </si>
  <si>
    <t>12.R.228</t>
  </si>
  <si>
    <t>12.R.229</t>
  </si>
  <si>
    <t>12.R.230</t>
  </si>
  <si>
    <t>12.S.223</t>
  </si>
  <si>
    <t>12.S.224</t>
  </si>
  <si>
    <t>12.S.225</t>
  </si>
  <si>
    <t>12.S.226</t>
  </si>
  <si>
    <t>12.S.227</t>
  </si>
  <si>
    <t>12.S.228</t>
  </si>
  <si>
    <t>12.S.229</t>
  </si>
  <si>
    <t>12.S.230</t>
  </si>
  <si>
    <t>12.S.231</t>
  </si>
  <si>
    <t>12.T.223</t>
  </si>
  <si>
    <t>12.T.224</t>
  </si>
  <si>
    <t>12.T.225</t>
  </si>
  <si>
    <t>12.T.226</t>
  </si>
  <si>
    <t>12.T.227</t>
  </si>
  <si>
    <t>12.T.228</t>
  </si>
  <si>
    <t>12.T.229</t>
  </si>
  <si>
    <t>12.T.230</t>
  </si>
  <si>
    <t>12.T.231</t>
  </si>
  <si>
    <t>12.U.223</t>
  </si>
  <si>
    <t>12.U.224</t>
  </si>
  <si>
    <t>12.U.225</t>
  </si>
  <si>
    <t>12.U.226</t>
  </si>
  <si>
    <t>12.U.227</t>
  </si>
  <si>
    <t>12.U.228</t>
  </si>
  <si>
    <t>12.U.229</t>
  </si>
  <si>
    <t>12.U.230</t>
  </si>
  <si>
    <t>12.U.231</t>
  </si>
  <si>
    <t>12.B.237</t>
  </si>
  <si>
    <t>12.B.238</t>
  </si>
  <si>
    <t>12.B.239</t>
  </si>
  <si>
    <t>12.B.240</t>
  </si>
  <si>
    <t>12.B.241</t>
  </si>
  <si>
    <t>12.B.242</t>
  </si>
  <si>
    <t>12.C.237</t>
  </si>
  <si>
    <t>12.C.238</t>
  </si>
  <si>
    <t>12.C.239</t>
  </si>
  <si>
    <t>12.C.240</t>
  </si>
  <si>
    <t>12.C.241</t>
  </si>
  <si>
    <t>12.C.242</t>
  </si>
  <si>
    <t>12.D.237</t>
  </si>
  <si>
    <t>12.D.238</t>
  </si>
  <si>
    <t>12.D.239</t>
  </si>
  <si>
    <t>12.D.240</t>
  </si>
  <si>
    <t>12.D.241</t>
  </si>
  <si>
    <t>12.D.242</t>
  </si>
  <si>
    <t>12.E.237</t>
  </si>
  <si>
    <t>12.E.238</t>
  </si>
  <si>
    <t>12.E.239</t>
  </si>
  <si>
    <t>12.E.240</t>
  </si>
  <si>
    <t>12.E.241</t>
  </si>
  <si>
    <t>12.E.242</t>
  </si>
  <si>
    <t>12.F.237</t>
  </si>
  <si>
    <t>12.F.238</t>
  </si>
  <si>
    <t>12.F.239</t>
  </si>
  <si>
    <t>12.F.240</t>
  </si>
  <si>
    <t>12.F.241</t>
  </si>
  <si>
    <t>12.F.242</t>
  </si>
  <si>
    <t>12.G.237</t>
  </si>
  <si>
    <t>12.G.238</t>
  </si>
  <si>
    <t>12.G.239</t>
  </si>
  <si>
    <t>12.G.240</t>
  </si>
  <si>
    <t>12.G.241</t>
  </si>
  <si>
    <t>12.G.242</t>
  </si>
  <si>
    <t>12.H.237</t>
  </si>
  <si>
    <t>12.H.238</t>
  </si>
  <si>
    <t>12.H.239</t>
  </si>
  <si>
    <t>12.H.240</t>
  </si>
  <si>
    <t>12.H.241</t>
  </si>
  <si>
    <t>12.H.242</t>
  </si>
  <si>
    <t>12.H.243</t>
  </si>
  <si>
    <t>12.I.237</t>
  </si>
  <si>
    <t>12.I.238</t>
  </si>
  <si>
    <t>12.I.239</t>
  </si>
  <si>
    <t>12.I.240</t>
  </si>
  <si>
    <t>12.I.241</t>
  </si>
  <si>
    <t>12.I.242</t>
  </si>
  <si>
    <t>12.J.237</t>
  </si>
  <si>
    <t>12.J.238</t>
  </si>
  <si>
    <t>12.J.239</t>
  </si>
  <si>
    <t>12.J.240</t>
  </si>
  <si>
    <t>12.J.241</t>
  </si>
  <si>
    <t>12.J.242</t>
  </si>
  <si>
    <t>12.J.243</t>
  </si>
  <si>
    <t>Financial Statement Reported Income</t>
  </si>
  <si>
    <t>Financial Statement Reported Expenses</t>
  </si>
  <si>
    <t>Variance Between Cost Report and Financial Statements: Income</t>
  </si>
  <si>
    <t>Variance Between Cost Report and Financial Statements: Expenses</t>
  </si>
  <si>
    <t>Variance Between Cost Report and Financial Statements: Net Income</t>
  </si>
  <si>
    <t>Net Income (Loss) Cost Report</t>
  </si>
  <si>
    <t>Net Income (Loss) Financial Statement</t>
  </si>
  <si>
    <t>***</t>
  </si>
  <si>
    <t>Difference between Total Reconciling Items and Variance Between Cost Report and Financial Statements: Net Income ***</t>
  </si>
  <si>
    <t>This should be zero. The variance in the net income should be accounted for by the reconciling items.</t>
  </si>
  <si>
    <t>4.D.23</t>
  </si>
  <si>
    <t>4.D.34</t>
  </si>
  <si>
    <t>4.D.41</t>
  </si>
  <si>
    <t>4.D.48</t>
  </si>
  <si>
    <t>4.D.50</t>
  </si>
  <si>
    <t>4.D.54</t>
  </si>
  <si>
    <t>4.D.58</t>
  </si>
  <si>
    <t>4.D.62</t>
  </si>
  <si>
    <t>4.D.66</t>
  </si>
  <si>
    <t>4.D.72</t>
  </si>
  <si>
    <t>4.D.77</t>
  </si>
  <si>
    <t>4.D.81</t>
  </si>
  <si>
    <t>4.D.86</t>
  </si>
  <si>
    <t>4.D.90</t>
  </si>
  <si>
    <t>4.D.117</t>
  </si>
  <si>
    <t>4.D.124</t>
  </si>
  <si>
    <t>4.D.132</t>
  </si>
  <si>
    <t>4.D.138</t>
  </si>
  <si>
    <t>4.D.143</t>
  </si>
  <si>
    <t>4.D.147</t>
  </si>
  <si>
    <t>4.D.150</t>
  </si>
  <si>
    <t>4.D.154</t>
  </si>
  <si>
    <t>4.D.157</t>
  </si>
  <si>
    <t>4.D.161</t>
  </si>
  <si>
    <t>4.D.169</t>
  </si>
  <si>
    <t>4.D.177</t>
  </si>
  <si>
    <t>4.D.184</t>
  </si>
  <si>
    <t>4.D.194</t>
  </si>
  <si>
    <t>4.E.40</t>
  </si>
  <si>
    <t>4.E.44</t>
  </si>
  <si>
    <t>4.E.48</t>
  </si>
  <si>
    <t>4.E.50</t>
  </si>
  <si>
    <t>4.E.52</t>
  </si>
  <si>
    <t>4.E.54</t>
  </si>
  <si>
    <t>4.E.58</t>
  </si>
  <si>
    <t>4.E.60</t>
  </si>
  <si>
    <t>4.E.62</t>
  </si>
  <si>
    <t>4.E.64</t>
  </si>
  <si>
    <t>4.E.66</t>
  </si>
  <si>
    <t>4.E.72</t>
  </si>
  <si>
    <t>4.E.75</t>
  </si>
  <si>
    <t>4.E.77</t>
  </si>
  <si>
    <t>4.E.81</t>
  </si>
  <si>
    <t>4.E.88</t>
  </si>
  <si>
    <t>4.E.90</t>
  </si>
  <si>
    <t>4.E.93</t>
  </si>
  <si>
    <t>4.E.96</t>
  </si>
  <si>
    <t>4.E.98</t>
  </si>
  <si>
    <t>4.E.100</t>
  </si>
  <si>
    <t>4.E.105</t>
  </si>
  <si>
    <t>4.E.124</t>
  </si>
  <si>
    <t>4.E.132</t>
  </si>
  <si>
    <t>4.E.138</t>
  </si>
  <si>
    <t>4.E.143</t>
  </si>
  <si>
    <t>4.E.147</t>
  </si>
  <si>
    <t>4.E.150</t>
  </si>
  <si>
    <t>4.E.154</t>
  </si>
  <si>
    <t>4.E.157</t>
  </si>
  <si>
    <t>4.E.161</t>
  </si>
  <si>
    <t>4.E.164</t>
  </si>
  <si>
    <t>4.E.169</t>
  </si>
  <si>
    <t>4.E.172</t>
  </si>
  <si>
    <t>4.E.175</t>
  </si>
  <si>
    <t>4.E.177</t>
  </si>
  <si>
    <t>4.E.181</t>
  </si>
  <si>
    <t>4.E.184</t>
  </si>
  <si>
    <t>4.E.194</t>
  </si>
  <si>
    <t>4.F.41</t>
  </si>
  <si>
    <t>4.F.48</t>
  </si>
  <si>
    <t>4.F.54</t>
  </si>
  <si>
    <t>4.F.62</t>
  </si>
  <si>
    <t>4.F.66</t>
  </si>
  <si>
    <t>4.F.77</t>
  </si>
  <si>
    <t>4.F.79</t>
  </si>
  <si>
    <t>4.F.81</t>
  </si>
  <si>
    <t>4.F.86</t>
  </si>
  <si>
    <t>4.F.90</t>
  </si>
  <si>
    <t>4.F.95</t>
  </si>
  <si>
    <t>4.F.97</t>
  </si>
  <si>
    <t>4.F.103</t>
  </si>
  <si>
    <t>4.F.117</t>
  </si>
  <si>
    <t>4.F.163</t>
  </si>
  <si>
    <t>4.F.166</t>
  </si>
  <si>
    <t>4.F.169</t>
  </si>
  <si>
    <t>4.F.174</t>
  </si>
  <si>
    <t>4.F.177</t>
  </si>
  <si>
    <t>4.F.184</t>
  </si>
  <si>
    <t>4.F.194</t>
  </si>
  <si>
    <t>4.G.41</t>
  </si>
  <si>
    <t>4.G.48</t>
  </si>
  <si>
    <t>4.G.50</t>
  </si>
  <si>
    <t>4.G.54</t>
  </si>
  <si>
    <t>4.G.58</t>
  </si>
  <si>
    <t>4.G.62</t>
  </si>
  <si>
    <t>4.G.66</t>
  </si>
  <si>
    <t>4.G.72</t>
  </si>
  <si>
    <t>4.G.77</t>
  </si>
  <si>
    <t>4.G.81</t>
  </si>
  <si>
    <t>4.G.86</t>
  </si>
  <si>
    <t>4.G.90</t>
  </si>
  <si>
    <t>4.G.117</t>
  </si>
  <si>
    <t>4.G.124</t>
  </si>
  <si>
    <t>4.G.132</t>
  </si>
  <si>
    <t>4.G.138</t>
  </si>
  <si>
    <t>4.G.143</t>
  </si>
  <si>
    <t>4.G.147</t>
  </si>
  <si>
    <t>4.G.150</t>
  </si>
  <si>
    <t>4.G.154</t>
  </si>
  <si>
    <t>4.G.157</t>
  </si>
  <si>
    <t>4.G.161</t>
  </si>
  <si>
    <t>4.G.169</t>
  </si>
  <si>
    <t>4.G.177</t>
  </si>
  <si>
    <t>4.G.184</t>
  </si>
  <si>
    <t>4.G.194</t>
  </si>
  <si>
    <t>4.D.213</t>
  </si>
  <si>
    <t>4.D.222</t>
  </si>
  <si>
    <t>4.D.229</t>
  </si>
  <si>
    <t>4.D.232</t>
  </si>
  <si>
    <t>4.D.233</t>
  </si>
  <si>
    <t>4.D.234</t>
  </si>
  <si>
    <t>4.D.235</t>
  </si>
  <si>
    <t>4.D.236</t>
  </si>
  <si>
    <t>4.D.237</t>
  </si>
  <si>
    <t>4.D.239</t>
  </si>
  <si>
    <t>4.G.24</t>
  </si>
  <si>
    <t>4.H.24</t>
  </si>
  <si>
    <t>4.I.25</t>
  </si>
  <si>
    <t>4.J.61</t>
  </si>
  <si>
    <t>4.K.61</t>
  </si>
  <si>
    <t>4.L.61</t>
  </si>
  <si>
    <t>4.M.62</t>
  </si>
  <si>
    <t>4.J.87</t>
  </si>
  <si>
    <t>4.K.87</t>
  </si>
  <si>
    <t>4.L.88</t>
  </si>
  <si>
    <t>4.M.87</t>
  </si>
  <si>
    <t>4.N.87</t>
  </si>
  <si>
    <t>4.J.94</t>
  </si>
  <si>
    <t>4.K.94</t>
  </si>
  <si>
    <t>4.L.96</t>
  </si>
  <si>
    <t>4.M.94</t>
  </si>
  <si>
    <t>4.N.94</t>
  </si>
  <si>
    <t>4.O.94</t>
  </si>
  <si>
    <t>4.K.102</t>
  </si>
  <si>
    <t>4.J.110</t>
  </si>
  <si>
    <t>4.K.111</t>
  </si>
  <si>
    <t>4.J.118</t>
  </si>
  <si>
    <t>4.K.119</t>
  </si>
  <si>
    <t>4.J.163</t>
  </si>
  <si>
    <t>4.K.164</t>
  </si>
  <si>
    <t>Reconciling Items</t>
  </si>
  <si>
    <t>RESIDENTIAL CARE FACILITY FY2022 COST REPORT (HCF-4)</t>
  </si>
  <si>
    <t>Sole Proprietor, Partnership, Corporate Information</t>
  </si>
  <si>
    <t>Detail of Ancillary Services Expenses</t>
  </si>
  <si>
    <t>Table 2D:  Detail of Other Rent Expenses</t>
  </si>
  <si>
    <t>Detail of Other Rent Expenses</t>
  </si>
  <si>
    <t>Reconciliation of Reported Operating Expenses to Allowable Operating Expenses</t>
  </si>
  <si>
    <t>Reconciliation of Cost Reported Net Income to Financial Statement (Book) Net Income</t>
  </si>
  <si>
    <t>Part II - Condensed Facility Specific Realty Company Financial Information</t>
  </si>
  <si>
    <t>Part III - Facility Specific Realty Company Claimed Fixed Asset Expenses</t>
  </si>
  <si>
    <t>Part IV - Facility Specific Realty Company Mortgages &amp; Notes Payable</t>
  </si>
  <si>
    <t>Tab 2: Balance Sheet, Current Assets</t>
  </si>
  <si>
    <t>Tab 2: Balance Sheet, Fixed Assets</t>
  </si>
  <si>
    <t xml:space="preserve">Tab 2: Balance Sheet, Deferred Charges and Other Assets </t>
  </si>
  <si>
    <t>Tab 2: Balance Sheet, Current Liabilities</t>
  </si>
  <si>
    <t>Tab 2: Balance Sheet, Long-Term Liabilities</t>
  </si>
  <si>
    <t>Tab 2: Balance Sheet, Net Worth</t>
  </si>
  <si>
    <t>Tab 2: Balance Sheet, Balance Sheet Check</t>
  </si>
  <si>
    <t>Tab 3: Disclosures, Direct and Indirect Owners</t>
  </si>
  <si>
    <t>Tab 3: Disclosures, Other Owned Facilities</t>
  </si>
  <si>
    <t>Tab 3: Disclosures, Indebtedness</t>
  </si>
  <si>
    <t>Tab 3: Disclosures, Related Party Transactions</t>
  </si>
  <si>
    <t>Tab 3: Disclosures, Sole Proprietor, Partnership, or Corporate Information</t>
  </si>
  <si>
    <t>Tab 3: Disclosures, Five Highest Paid Salaries</t>
  </si>
  <si>
    <t>2.D.9</t>
  </si>
  <si>
    <t>2.D.10</t>
  </si>
  <si>
    <t>2.D.17</t>
  </si>
  <si>
    <t>2.D.18</t>
  </si>
  <si>
    <t>2.D.19</t>
  </si>
  <si>
    <t>2.D.20</t>
  </si>
  <si>
    <t>2.D.27</t>
  </si>
  <si>
    <t>2.D.28</t>
  </si>
  <si>
    <t>2.D.30</t>
  </si>
  <si>
    <t>2.D.31</t>
  </si>
  <si>
    <t>2.D.37</t>
  </si>
  <si>
    <t>2.D.48</t>
  </si>
  <si>
    <t>2.D.49</t>
  </si>
  <si>
    <t>2.D.50</t>
  </si>
  <si>
    <t>2.D.51</t>
  </si>
  <si>
    <t>2.E.48</t>
  </si>
  <si>
    <t>2.E.49</t>
  </si>
  <si>
    <t>2.E.50</t>
  </si>
  <si>
    <t>2.E.51</t>
  </si>
  <si>
    <t>2.F.48</t>
  </si>
  <si>
    <t>2.F.49</t>
  </si>
  <si>
    <t>2.F.50</t>
  </si>
  <si>
    <t>2.F.51</t>
  </si>
  <si>
    <t>2.F.52</t>
  </si>
  <si>
    <t>2.D.61</t>
  </si>
  <si>
    <t>2.D.62</t>
  </si>
  <si>
    <t>2.D.63</t>
  </si>
  <si>
    <t>2.D.64</t>
  </si>
  <si>
    <t>2.D.65</t>
  </si>
  <si>
    <t>2.D.75</t>
  </si>
  <si>
    <t>2.D.76</t>
  </si>
  <si>
    <t>2.D.77</t>
  </si>
  <si>
    <t>2.D.78</t>
  </si>
  <si>
    <t>2.D.79</t>
  </si>
  <si>
    <t>2.D.81</t>
  </si>
  <si>
    <t>2.D.82</t>
  </si>
  <si>
    <t>2.D.83</t>
  </si>
  <si>
    <t>2.D.84</t>
  </si>
  <si>
    <t>2.D.85</t>
  </si>
  <si>
    <t>2.D.86</t>
  </si>
  <si>
    <t>2.D.87</t>
  </si>
  <si>
    <t>2.D.89</t>
  </si>
  <si>
    <t>2.D.90</t>
  </si>
  <si>
    <t>2.D.91</t>
  </si>
  <si>
    <t>2.D.92</t>
  </si>
  <si>
    <t>2.D.93</t>
  </si>
  <si>
    <t>2.D.95</t>
  </si>
  <si>
    <t>2.D.96</t>
  </si>
  <si>
    <t>2.D.97</t>
  </si>
  <si>
    <t>2.D.98</t>
  </si>
  <si>
    <t>2.D.99</t>
  </si>
  <si>
    <t>2.D.105</t>
  </si>
  <si>
    <t>2.D.106</t>
  </si>
  <si>
    <t>2.D.107</t>
  </si>
  <si>
    <t>2.D.108</t>
  </si>
  <si>
    <t>2.D.115</t>
  </si>
  <si>
    <t>2.D.116</t>
  </si>
  <si>
    <t>2.D.117</t>
  </si>
  <si>
    <t>2.D.118</t>
  </si>
  <si>
    <t>2.D.119</t>
  </si>
  <si>
    <t>2.D.120</t>
  </si>
  <si>
    <t>2.D.121</t>
  </si>
  <si>
    <t>2.D.122</t>
  </si>
  <si>
    <t>2.D.123</t>
  </si>
  <si>
    <t>2.D.124</t>
  </si>
  <si>
    <t>2.D.125</t>
  </si>
  <si>
    <t>2.D.131</t>
  </si>
  <si>
    <t>2.D.132</t>
  </si>
  <si>
    <t>2.D.133</t>
  </si>
  <si>
    <t>3.B.11</t>
  </si>
  <si>
    <t>3.B.12</t>
  </si>
  <si>
    <t>3.B.13</t>
  </si>
  <si>
    <t>3.B.14</t>
  </si>
  <si>
    <t>3.B.15</t>
  </si>
  <si>
    <t>3.B.16</t>
  </si>
  <si>
    <t>3.C.11</t>
  </si>
  <si>
    <t>3.C.12</t>
  </si>
  <si>
    <t>3.C.13</t>
  </si>
  <si>
    <t>3.C.14</t>
  </si>
  <si>
    <t>3.C.15</t>
  </si>
  <si>
    <t>3.C.16</t>
  </si>
  <si>
    <t>3.D.14</t>
  </si>
  <si>
    <t>3.E.11</t>
  </si>
  <si>
    <t>3.E.12</t>
  </si>
  <si>
    <t>3.E.13</t>
  </si>
  <si>
    <t>3.E.14</t>
  </si>
  <si>
    <t>3.E.15</t>
  </si>
  <si>
    <t>3.E.16</t>
  </si>
  <si>
    <t>3.F.11</t>
  </si>
  <si>
    <t>3.F.12</t>
  </si>
  <si>
    <t>3.F.13</t>
  </si>
  <si>
    <t>3.F.14</t>
  </si>
  <si>
    <t>3.F.15</t>
  </si>
  <si>
    <t>3.F.16</t>
  </si>
  <si>
    <t>3.B.22</t>
  </si>
  <si>
    <t>3.B.23</t>
  </si>
  <si>
    <t>3.B.24</t>
  </si>
  <si>
    <t>3.B.25</t>
  </si>
  <si>
    <t>3.B.26</t>
  </si>
  <si>
    <t>3.C.22</t>
  </si>
  <si>
    <t>3.C.23</t>
  </si>
  <si>
    <t>3.C.24</t>
  </si>
  <si>
    <t>3.C.25</t>
  </si>
  <si>
    <t>3.C.26</t>
  </si>
  <si>
    <t>3.E.22</t>
  </si>
  <si>
    <t>3.E.23</t>
  </si>
  <si>
    <t>3.E.24</t>
  </si>
  <si>
    <t>3.E.25</t>
  </si>
  <si>
    <t>3.E.26</t>
  </si>
  <si>
    <t>3.F.22</t>
  </si>
  <si>
    <t>3.F.23</t>
  </si>
  <si>
    <t>3.F.24</t>
  </si>
  <si>
    <t>3.F.25</t>
  </si>
  <si>
    <t>3.F.26</t>
  </si>
  <si>
    <t>3.B.32</t>
  </si>
  <si>
    <t>3.B.33</t>
  </si>
  <si>
    <t>3.B.34</t>
  </si>
  <si>
    <t>3.B.35</t>
  </si>
  <si>
    <t>3.B.36</t>
  </si>
  <si>
    <t>3.C.32</t>
  </si>
  <si>
    <t>3.C.33</t>
  </si>
  <si>
    <t>3.C.34</t>
  </si>
  <si>
    <t>3.C.35</t>
  </si>
  <si>
    <t>3.C.36</t>
  </si>
  <si>
    <t>3.E.32</t>
  </si>
  <si>
    <t>3.E.33</t>
  </si>
  <si>
    <t>3.E.34</t>
  </si>
  <si>
    <t>3.E.35</t>
  </si>
  <si>
    <t>3.E.36</t>
  </si>
  <si>
    <t>3.F.32</t>
  </si>
  <si>
    <t>3.F.33</t>
  </si>
  <si>
    <t>3.F.34</t>
  </si>
  <si>
    <t>3.F.35</t>
  </si>
  <si>
    <t>3.F.36</t>
  </si>
  <si>
    <t>3.G.32</t>
  </si>
  <si>
    <t>3.G.33</t>
  </si>
  <si>
    <t>3.G.34</t>
  </si>
  <si>
    <t>3.G.35</t>
  </si>
  <si>
    <t>3.G.36</t>
  </si>
  <si>
    <t>3.H.32</t>
  </si>
  <si>
    <t>3.H.33</t>
  </si>
  <si>
    <t>3.H.34</t>
  </si>
  <si>
    <t>3.H.35</t>
  </si>
  <si>
    <t>3.H.36</t>
  </si>
  <si>
    <t>3.B.42</t>
  </si>
  <si>
    <t>3.B.43</t>
  </si>
  <si>
    <t>3.B.44</t>
  </si>
  <si>
    <t>3.B.45</t>
  </si>
  <si>
    <t>3.B.46</t>
  </si>
  <si>
    <t>3.B.47</t>
  </si>
  <si>
    <t>3.C.42</t>
  </si>
  <si>
    <t>3.C.43</t>
  </si>
  <si>
    <t>3.C.44</t>
  </si>
  <si>
    <t>3.C.45</t>
  </si>
  <si>
    <t>3.C.46</t>
  </si>
  <si>
    <t>3.C.47</t>
  </si>
  <si>
    <t>3.D.42</t>
  </si>
  <si>
    <t>3.D.43</t>
  </si>
  <si>
    <t>3.E.42</t>
  </si>
  <si>
    <t>3.E.43</t>
  </si>
  <si>
    <t>3.E.44</t>
  </si>
  <si>
    <t>3.F.42</t>
  </si>
  <si>
    <t>3.F.43</t>
  </si>
  <si>
    <t>3.G.43</t>
  </si>
  <si>
    <t>3.G.44</t>
  </si>
  <si>
    <t>3.G.45</t>
  </si>
  <si>
    <t>3.G.46</t>
  </si>
  <si>
    <t>3.G.47</t>
  </si>
  <si>
    <t>3.H.42</t>
  </si>
  <si>
    <t>3.H.43</t>
  </si>
  <si>
    <t>3.H.44</t>
  </si>
  <si>
    <t>3.H.45</t>
  </si>
  <si>
    <t>3.H.46</t>
  </si>
  <si>
    <t>3.H.47</t>
  </si>
  <si>
    <t>3.I.42</t>
  </si>
  <si>
    <t>3.I.43</t>
  </si>
  <si>
    <t>3.I.44</t>
  </si>
  <si>
    <t>3.I.45</t>
  </si>
  <si>
    <t>3.I.46</t>
  </si>
  <si>
    <t>3.I.47</t>
  </si>
  <si>
    <t>3.B.53</t>
  </si>
  <si>
    <t>3.B.54</t>
  </si>
  <si>
    <t>3.B.55</t>
  </si>
  <si>
    <t>3.B.56</t>
  </si>
  <si>
    <t>3.B.57</t>
  </si>
  <si>
    <t>3.B.58</t>
  </si>
  <si>
    <t>3.B.59</t>
  </si>
  <si>
    <t>3.B.60</t>
  </si>
  <si>
    <t>3.C.53</t>
  </si>
  <si>
    <t>3.C.54</t>
  </si>
  <si>
    <t>3.C.55</t>
  </si>
  <si>
    <t>3.C.56</t>
  </si>
  <si>
    <t>3.C.57</t>
  </si>
  <si>
    <t>3.C.58</t>
  </si>
  <si>
    <t>3.C.59</t>
  </si>
  <si>
    <t>3.C.60</t>
  </si>
  <si>
    <t>3.D.53</t>
  </si>
  <si>
    <t>3.D.54</t>
  </si>
  <si>
    <t>3.D.55</t>
  </si>
  <si>
    <t>3.D.56</t>
  </si>
  <si>
    <t>3.D.57</t>
  </si>
  <si>
    <t>3.E.53</t>
  </si>
  <si>
    <t>3.E.54</t>
  </si>
  <si>
    <t>3.E.55</t>
  </si>
  <si>
    <t>3.E.56</t>
  </si>
  <si>
    <t>3.E.57</t>
  </si>
  <si>
    <t>3.E.58</t>
  </si>
  <si>
    <t>3.E.59</t>
  </si>
  <si>
    <t>3.E.60</t>
  </si>
  <si>
    <t>3.F.53</t>
  </si>
  <si>
    <t>3.F.54</t>
  </si>
  <si>
    <t>3.F.55</t>
  </si>
  <si>
    <t>3.F.56</t>
  </si>
  <si>
    <t>3.F.57</t>
  </si>
  <si>
    <t>3.F.58</t>
  </si>
  <si>
    <t>3.F.59</t>
  </si>
  <si>
    <t>3.F.60</t>
  </si>
  <si>
    <t>3.G.53</t>
  </si>
  <si>
    <t>3.G.54</t>
  </si>
  <si>
    <t>3.G.55</t>
  </si>
  <si>
    <t>3.G.56</t>
  </si>
  <si>
    <t>3.G.57</t>
  </si>
  <si>
    <t>3.G.58</t>
  </si>
  <si>
    <t>3.G.59</t>
  </si>
  <si>
    <t>3.G.60</t>
  </si>
  <si>
    <t>3.H.53</t>
  </si>
  <si>
    <t>3.H.54</t>
  </si>
  <si>
    <t>3.H.55</t>
  </si>
  <si>
    <t>3.H.56</t>
  </si>
  <si>
    <t>3.H.57</t>
  </si>
  <si>
    <t>3.H.58</t>
  </si>
  <si>
    <t>3.H.59</t>
  </si>
  <si>
    <t>3.H.60</t>
  </si>
  <si>
    <t>3.I.53</t>
  </si>
  <si>
    <t>3.I.54</t>
  </si>
  <si>
    <t>3.I.55</t>
  </si>
  <si>
    <t>3.I.56</t>
  </si>
  <si>
    <t>3.I.57</t>
  </si>
  <si>
    <t>3.I.58</t>
  </si>
  <si>
    <t>3.I.59</t>
  </si>
  <si>
    <t>3.I.60</t>
  </si>
  <si>
    <t>3.J.53</t>
  </si>
  <si>
    <t>3.J.54</t>
  </si>
  <si>
    <t>3.J.55</t>
  </si>
  <si>
    <t>3.J.56</t>
  </si>
  <si>
    <t>3.J.57</t>
  </si>
  <si>
    <t>3.J.58</t>
  </si>
  <si>
    <t>3.J.59</t>
  </si>
  <si>
    <t>3.J.60</t>
  </si>
  <si>
    <t>3.K.53</t>
  </si>
  <si>
    <t>3.K.54</t>
  </si>
  <si>
    <t>3.K.55</t>
  </si>
  <si>
    <t>3.K.56</t>
  </si>
  <si>
    <t>3.K.57</t>
  </si>
  <si>
    <t>3.K.58</t>
  </si>
  <si>
    <t>3.K.59</t>
  </si>
  <si>
    <t>3.K.60</t>
  </si>
  <si>
    <t>3.L.53</t>
  </si>
  <si>
    <t>3.L.54</t>
  </si>
  <si>
    <t>3.L.55</t>
  </si>
  <si>
    <t>3.L.56</t>
  </si>
  <si>
    <t>3.L.57</t>
  </si>
  <si>
    <t>3.L.58</t>
  </si>
  <si>
    <t>3.L.59</t>
  </si>
  <si>
    <t>3.L.60</t>
  </si>
  <si>
    <t>3.M.53</t>
  </si>
  <si>
    <t>3.M.54</t>
  </si>
  <si>
    <t>3.M.55</t>
  </si>
  <si>
    <t>3.M.56</t>
  </si>
  <si>
    <t>3.M.57</t>
  </si>
  <si>
    <t>3.M.58</t>
  </si>
  <si>
    <t>3.M.59</t>
  </si>
  <si>
    <t>3.M.60</t>
  </si>
  <si>
    <t>3.B.66</t>
  </si>
  <si>
    <t>3.B.67</t>
  </si>
  <si>
    <t>3.B.68</t>
  </si>
  <si>
    <t>3.B.69</t>
  </si>
  <si>
    <t>3.B.70</t>
  </si>
  <si>
    <t>3.C.66</t>
  </si>
  <si>
    <t>3.C.67</t>
  </si>
  <si>
    <t>3.C.68</t>
  </si>
  <si>
    <t>3.C.69</t>
  </si>
  <si>
    <t>3.C.70</t>
  </si>
  <si>
    <t>3.D.70</t>
  </si>
  <si>
    <t>3.E.66</t>
  </si>
  <si>
    <t>3.E.67</t>
  </si>
  <si>
    <t>3.E.68</t>
  </si>
  <si>
    <t>3.E.69</t>
  </si>
  <si>
    <t>3.E.70</t>
  </si>
  <si>
    <t>3.F.66</t>
  </si>
  <si>
    <t>3.F.67</t>
  </si>
  <si>
    <t>3.F.68</t>
  </si>
  <si>
    <t>3.F.69</t>
  </si>
  <si>
    <t>3.F.70</t>
  </si>
  <si>
    <t>3.G.66</t>
  </si>
  <si>
    <t>3.G.67</t>
  </si>
  <si>
    <t>3.G.68</t>
  </si>
  <si>
    <t>3.G.69</t>
  </si>
  <si>
    <t>3.G.70</t>
  </si>
  <si>
    <t>3.H.66</t>
  </si>
  <si>
    <t>3.H.67</t>
  </si>
  <si>
    <t>3.H.68</t>
  </si>
  <si>
    <t>3.H.69</t>
  </si>
  <si>
    <t>3.H.70</t>
  </si>
  <si>
    <t>3.I.66</t>
  </si>
  <si>
    <t>3.I.67</t>
  </si>
  <si>
    <t>3.I.68</t>
  </si>
  <si>
    <t>3.I.69</t>
  </si>
  <si>
    <t>3.I.70</t>
  </si>
  <si>
    <t>3.J.66</t>
  </si>
  <si>
    <t>3.J.67</t>
  </si>
  <si>
    <t>3.J.68</t>
  </si>
  <si>
    <t>3.J.69</t>
  </si>
  <si>
    <t>3.J.70</t>
  </si>
  <si>
    <t>3.K.66</t>
  </si>
  <si>
    <t>3.K.67</t>
  </si>
  <si>
    <t>3.K.68</t>
  </si>
  <si>
    <t>3.K.69</t>
  </si>
  <si>
    <t>3.K.70</t>
  </si>
  <si>
    <t>3.L.66</t>
  </si>
  <si>
    <t>3.L.67</t>
  </si>
  <si>
    <t>3.L.68</t>
  </si>
  <si>
    <t>3.L.69</t>
  </si>
  <si>
    <t>3.L.70</t>
  </si>
  <si>
    <t>3.M.66</t>
  </si>
  <si>
    <t>3.M.67</t>
  </si>
  <si>
    <t>3.M.68</t>
  </si>
  <si>
    <t>3.M.69</t>
  </si>
  <si>
    <t>3.M.70</t>
  </si>
  <si>
    <t>3.N.66</t>
  </si>
  <si>
    <t>3.N.67</t>
  </si>
  <si>
    <t>3.N.68</t>
  </si>
  <si>
    <t>3.N.69</t>
  </si>
  <si>
    <t>3.N.70</t>
  </si>
  <si>
    <t>3.O.66</t>
  </si>
  <si>
    <t>3.O.67</t>
  </si>
  <si>
    <t>3.O.68</t>
  </si>
  <si>
    <t>3.O.69</t>
  </si>
  <si>
    <t>3.0.70</t>
  </si>
  <si>
    <t>3.P.66</t>
  </si>
  <si>
    <t>3.P.67</t>
  </si>
  <si>
    <t>3.P.68</t>
  </si>
  <si>
    <t>3.P.69</t>
  </si>
  <si>
    <t>3.P.70</t>
  </si>
  <si>
    <t>Line # 1.15 /Endowment &amp; Other Nonrecoverable Income</t>
  </si>
  <si>
    <t>Line #1.30/Report of unpaid workers expenses</t>
  </si>
  <si>
    <t>Line #1.31/Cost-splitting methodology for employees whose salaries are reported in more than one account.</t>
  </si>
  <si>
    <t>Line # 1.32/Details of accrued expenses not related to the current cost report period.</t>
  </si>
  <si>
    <t>Accumulated Amortization of Mortgage Acquisition Costs</t>
  </si>
  <si>
    <t>Acct. #3650.0/Other Income</t>
  </si>
  <si>
    <t>Acct. #9321.1/Clerical</t>
  </si>
  <si>
    <t>Acct. #9323.7/Other Expenses</t>
  </si>
  <si>
    <t>Acct. #9399.6/Total Other Administrative, Variable &amp; DON Costs</t>
  </si>
  <si>
    <t>Acct. #9379.0/Miscellaneous</t>
  </si>
  <si>
    <t>Acct. #9391.0/Other Property Costs</t>
  </si>
  <si>
    <t>Acct. #1980.0/Other</t>
  </si>
  <si>
    <t xml:space="preserve">The HCF-4 serves the dual purpose of being a report to the Center that accurately reflects the complete financial condition of the facility, and at the same time, a claim for reimbursement. To accomplish the latter, columns numbered 2 and 3, labeled "Self-Disallowed Expenses" and "Automatically Disallowed Expenses" on the Statement of Profit and Loss have been provided to report non-allowable expenses and additional costs allocated to the facility by the management and/or realty companies. Additionally, column 2, "Self-Disallowed Expenses", is to be used for reporting specific costs that are NOT "ordinary and necessary" from a generally-accepted accounting or IRS standpoint, and which are not directly related to the care of publicly-aided residents; thus not reimbursable under current regulations. It is expected that the preparers and signatories of this cost report have a strong understanding of the regulations that govern cost reporting and reimbursement (101 CMR 204.00).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</si>
</sst>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General_)"/>
    <numFmt numFmtId="165" formatCode="0.0"/>
    <numFmt numFmtId="166" formatCode="0.000"/>
    <numFmt numFmtId="167" formatCode="_(* #,##0_);_(* \(#,##0\);_(* &quot;-&quot;??_);_(@_)"/>
    <numFmt numFmtId="168" formatCode="0.0000"/>
    <numFmt numFmtId="169" formatCode="&quot;$&quot;#,##0"/>
    <numFmt numFmtId="170" formatCode="#,##0.0_);\(#,##0.0\)"/>
    <numFmt numFmtId="171" formatCode="0000000"/>
    <numFmt numFmtId="172" formatCode="0.0%"/>
    <numFmt numFmtId="173" formatCode="00,000.0"/>
    <numFmt numFmtId="174" formatCode="00000"/>
    <numFmt numFmtId="175" formatCode="[&lt;=9999999]###\-####;\(###\)\ ###\-####"/>
  </numFmts>
  <fonts count="57">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10"/>
      <color theme="1"/>
      <name val="Calibri"/>
      <family val="2"/>
      <scheme val="minor"/>
    </font>
    <font>
      <sz val="10"/>
      <name val="Calibri"/>
      <family val="2"/>
      <scheme val="minor"/>
    </font>
    <font>
      <sz val="10"/>
      <name val="Courier"/>
      <family val="3"/>
    </font>
    <font>
      <b/>
      <sz val="14"/>
      <color theme="0"/>
      <name val="Calibri"/>
      <family val="2"/>
      <scheme val="minor"/>
    </font>
    <font>
      <b/>
      <sz val="11"/>
      <name val="Calibri"/>
      <family val="2"/>
      <scheme val="minor"/>
    </font>
    <font>
      <sz val="11"/>
      <name val="Calibri"/>
      <family val="2"/>
      <scheme val="minor"/>
    </font>
    <font>
      <sz val="11"/>
      <color rgb="FF000000"/>
      <name val="Calibri"/>
      <family val="2"/>
      <scheme val="minor"/>
    </font>
    <font>
      <b/>
      <i/>
      <sz val="1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sz val="12"/>
      <color theme="1"/>
      <name val="Calibri"/>
      <family val="2"/>
      <scheme val="minor"/>
    </font>
    <font>
      <b/>
      <i/>
      <sz val="12"/>
      <color theme="0"/>
      <name val="Calibri"/>
      <family val="2"/>
      <scheme val="minor"/>
    </font>
    <font>
      <b/>
      <sz val="11"/>
      <color rgb="FF000000"/>
      <name val="Calibri"/>
      <family val="2"/>
      <scheme val="minor"/>
    </font>
    <font>
      <sz val="10"/>
      <color rgb="FF000000"/>
      <name val="Calibri"/>
      <family val="2"/>
      <scheme val="minor"/>
    </font>
    <font>
      <sz val="10"/>
      <color rgb="FFFF0000"/>
      <name val="Calibri"/>
      <family val="2"/>
      <scheme val="minor"/>
    </font>
    <font>
      <b/>
      <sz val="10"/>
      <name val="Calibri"/>
      <family val="2"/>
      <scheme val="minor"/>
    </font>
    <font>
      <b/>
      <sz val="12"/>
      <color rgb="FFFFFFFF"/>
      <name val="Calibri"/>
      <family val="2"/>
      <scheme val="minor"/>
    </font>
    <font>
      <b/>
      <sz val="10"/>
      <color rgb="FF000000"/>
      <name val="Calibri"/>
      <family val="2"/>
      <scheme val="minor"/>
    </font>
    <font>
      <b/>
      <sz val="10"/>
      <color theme="1"/>
      <name val="Calibri"/>
      <family val="2"/>
      <scheme val="minor"/>
    </font>
    <font>
      <sz val="10"/>
      <color theme="1"/>
      <name val="Calibri"/>
      <family val="2"/>
    </font>
    <font>
      <sz val="10"/>
      <name val="Calibri"/>
      <family val="2"/>
    </font>
    <font>
      <b/>
      <sz val="10"/>
      <name val="Calibri"/>
      <family val="2"/>
    </font>
    <font>
      <sz val="10"/>
      <color rgb="FF0000FF"/>
      <name val="Calibri"/>
      <family val="2"/>
      <scheme val="minor"/>
    </font>
    <font>
      <sz val="8"/>
      <name val="Calibri"/>
      <family val="2"/>
      <scheme val="minor"/>
    </font>
    <font>
      <b/>
      <sz val="10"/>
      <color theme="1"/>
      <name val="Calibri"/>
      <family val="2"/>
    </font>
    <font>
      <b/>
      <sz val="14"/>
      <name val="Calibri"/>
      <family val="2"/>
      <scheme val="minor"/>
    </font>
    <font>
      <b/>
      <sz val="12"/>
      <color theme="0"/>
      <name val="Calibri"/>
      <family val="2"/>
      <scheme val="minor"/>
    </font>
    <font>
      <u/>
      <sz val="11"/>
      <color theme="10"/>
      <name val="Calibri"/>
      <family val="2"/>
      <scheme val="minor"/>
    </font>
    <font>
      <b/>
      <sz val="18"/>
      <color theme="0"/>
      <name val="Calibri"/>
      <family val="2"/>
      <scheme val="minor"/>
    </font>
    <font>
      <sz val="12"/>
      <color theme="1"/>
      <name val="Calibri"/>
      <family val="2"/>
      <scheme val="minor"/>
    </font>
    <font>
      <b/>
      <i/>
      <sz val="12"/>
      <color theme="1"/>
      <name val="Calibri"/>
      <family val="2"/>
      <scheme val="minor"/>
    </font>
    <font>
      <i/>
      <sz val="11"/>
      <name val="Calibri"/>
      <family val="2"/>
      <scheme val="minor"/>
    </font>
    <font>
      <b/>
      <i/>
      <sz val="11"/>
      <color theme="1"/>
      <name val="Calibri"/>
      <family val="2"/>
      <scheme val="minor"/>
    </font>
    <font>
      <b/>
      <sz val="18"/>
      <name val="Calibri"/>
      <family val="2"/>
      <scheme val="minor"/>
    </font>
    <font>
      <b/>
      <sz val="11"/>
      <color rgb="FFFFFFFF"/>
      <name val="Calibri"/>
      <family val="2"/>
      <scheme val="minor"/>
    </font>
    <font>
      <b/>
      <sz val="9"/>
      <color theme="1"/>
      <name val="Calibri"/>
      <family val="2"/>
      <scheme val="minor"/>
    </font>
    <font>
      <b/>
      <sz val="16"/>
      <color rgb="FFFFFFFF"/>
      <name val="Calibri"/>
      <family val="2"/>
      <scheme val="minor"/>
    </font>
    <font>
      <sz val="10"/>
      <color theme="1"/>
      <name val="Arial"/>
      <family val="2"/>
    </font>
    <font>
      <b/>
      <i/>
      <sz val="11"/>
      <color theme="0"/>
      <name val="Calibri"/>
      <family val="2"/>
      <scheme val="minor"/>
    </font>
    <font>
      <sz val="12"/>
      <color theme="0"/>
      <name val="Calibri"/>
      <family val="2"/>
      <scheme val="minor"/>
    </font>
    <font>
      <sz val="11"/>
      <color theme="1"/>
      <name val="Calibri"/>
      <family val="2"/>
    </font>
    <font>
      <sz val="11"/>
      <name val="Calibri"/>
      <family val="2"/>
    </font>
    <font>
      <b/>
      <i/>
      <sz val="11"/>
      <color theme="1"/>
      <name val="Calibri"/>
      <family val="2"/>
    </font>
    <font>
      <b/>
      <sz val="11"/>
      <color theme="1"/>
      <name val="Calibri"/>
      <family val="2"/>
    </font>
    <font>
      <b/>
      <sz val="11"/>
      <name val="Calibri"/>
      <family val="2"/>
    </font>
    <font>
      <b/>
      <i/>
      <sz val="11"/>
      <name val="Calibri"/>
      <family val="2"/>
    </font>
    <font>
      <sz val="11"/>
      <color rgb="FF0000FF"/>
      <name val="Calibri"/>
      <family val="2"/>
      <scheme val="minor"/>
    </font>
    <font>
      <sz val="12"/>
      <color rgb="FF0000FF"/>
      <name val="Calibri"/>
      <family val="2"/>
      <scheme val="minor"/>
    </font>
    <font>
      <sz val="9"/>
      <color theme="1"/>
      <name val="Calibri"/>
      <family val="2"/>
      <scheme val="minor"/>
    </font>
    <font>
      <b/>
      <i/>
      <sz val="14"/>
      <name val="Calibri"/>
      <family val="2"/>
      <scheme val="minor"/>
    </font>
    <font>
      <b/>
      <sz val="11"/>
      <color rgb="FFFF0000"/>
      <name val="Calibri"/>
      <family val="2"/>
      <scheme val="minor"/>
    </font>
    <font>
      <sz val="11"/>
      <color theme="9"/>
      <name val="Calibri"/>
      <family val="2"/>
      <scheme val="minor"/>
    </font>
  </fonts>
  <fills count="34">
    <fill>
      <patternFill patternType="none"/>
    </fill>
    <fill>
      <patternFill patternType="gray125"/>
    </fill>
    <fill>
      <patternFill patternType="solid">
        <fgColor theme="0" tint="-0.14999847407452621"/>
        <bgColor rgb="FF000000"/>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DCE6F1"/>
        <bgColor indexed="64"/>
      </patternFill>
    </fill>
    <fill>
      <patternFill patternType="solid">
        <fgColor rgb="FFFCD5B4"/>
        <bgColor rgb="FF000000"/>
      </patternFill>
    </fill>
    <fill>
      <patternFill patternType="solid">
        <fgColor rgb="FFFFFFCC"/>
        <bgColor rgb="FF000000"/>
      </patternFill>
    </fill>
    <fill>
      <patternFill patternType="gray125">
        <fgColor rgb="FF000000"/>
        <bgColor rgb="FF92CDDC"/>
      </patternFill>
    </fill>
    <fill>
      <patternFill patternType="solid">
        <fgColor rgb="FFDA9694"/>
        <bgColor rgb="FF000000"/>
      </patternFill>
    </fill>
    <fill>
      <patternFill patternType="solid">
        <fgColor rgb="FFFCD5B4"/>
        <bgColor indexed="64"/>
      </patternFill>
    </fill>
    <fill>
      <patternFill patternType="solid">
        <fgColor theme="0" tint="-0.14999847407452621"/>
        <bgColor indexed="64"/>
      </patternFill>
    </fill>
    <fill>
      <patternFill patternType="solid">
        <fgColor theme="0" tint="-0.14996795556505021"/>
        <bgColor rgb="FF000000"/>
      </patternFill>
    </fill>
    <fill>
      <patternFill patternType="solid">
        <fgColor theme="0"/>
        <bgColor indexed="64"/>
      </patternFill>
    </fill>
    <fill>
      <patternFill patternType="solid">
        <fgColor rgb="FF002060"/>
        <bgColor indexed="64"/>
      </patternFill>
    </fill>
    <fill>
      <patternFill patternType="solid">
        <fgColor rgb="FFFFC000"/>
        <bgColor indexed="64"/>
      </patternFill>
    </fill>
    <fill>
      <patternFill patternType="solid">
        <fgColor theme="2"/>
        <bgColor indexed="64"/>
      </patternFill>
    </fill>
    <fill>
      <patternFill patternType="solid">
        <fgColor theme="9" tint="0.79998168889431442"/>
        <bgColor indexed="64"/>
      </patternFill>
    </fill>
    <fill>
      <patternFill patternType="solid">
        <fgColor theme="2"/>
        <bgColor rgb="FF000000"/>
      </patternFill>
    </fill>
    <fill>
      <patternFill patternType="solid">
        <fgColor theme="5" tint="0.79998168889431442"/>
        <bgColor indexed="64"/>
      </patternFill>
    </fill>
    <fill>
      <patternFill patternType="solid">
        <fgColor rgb="FFD9E1F2"/>
        <bgColor indexed="64"/>
      </patternFill>
    </fill>
    <fill>
      <patternFill patternType="solid">
        <fgColor rgb="FFD7E1F2"/>
        <bgColor indexed="64"/>
      </patternFill>
    </fill>
    <fill>
      <patternFill patternType="solid">
        <fgColor theme="7" tint="0.59999389629810485"/>
        <bgColor indexed="64"/>
      </patternFill>
    </fill>
    <fill>
      <patternFill patternType="solid">
        <fgColor rgb="FFD99F93"/>
        <bgColor indexed="64"/>
      </patternFill>
    </fill>
    <fill>
      <patternFill patternType="solid">
        <fgColor rgb="FFFFCC66"/>
        <bgColor indexed="64"/>
      </patternFill>
    </fill>
    <fill>
      <patternFill patternType="solid">
        <fgColor rgb="FFC5FFC5"/>
        <bgColor indexed="64"/>
      </patternFill>
    </fill>
    <fill>
      <patternFill patternType="solid">
        <fgColor rgb="FFFFE0B3"/>
        <bgColor indexed="64"/>
      </patternFill>
    </fill>
    <fill>
      <patternFill patternType="solid">
        <fgColor rgb="FFFF9999"/>
        <bgColor indexed="64"/>
      </patternFill>
    </fill>
    <fill>
      <patternFill patternType="solid">
        <fgColor theme="5" tint="0.59999389629810485"/>
        <bgColor indexed="64"/>
      </patternFill>
    </fill>
    <fill>
      <patternFill patternType="solid">
        <fgColor rgb="FFAAFCEC"/>
        <bgColor indexed="64"/>
      </patternFill>
    </fill>
    <fill>
      <patternFill patternType="solid">
        <fgColor rgb="FFD8BDE9"/>
        <bgColor indexed="64"/>
      </patternFill>
    </fill>
    <fill>
      <patternFill patternType="solid">
        <fgColor theme="4" tint="0.79998168889431442"/>
        <bgColor rgb="FF000000"/>
      </patternFill>
    </fill>
    <fill>
      <patternFill patternType="solid">
        <fgColor theme="5" tint="0.59999389629810485"/>
        <bgColor rgb="FF000000"/>
      </patternFill>
    </fill>
    <fill>
      <patternFill patternType="solid">
        <fgColor rgb="FFFFCC99"/>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thin">
        <color indexed="64"/>
      </left>
      <right style="medium">
        <color auto="1"/>
      </right>
      <top style="thin">
        <color indexed="64"/>
      </top>
      <bottom style="thin">
        <color indexed="64"/>
      </bottom>
      <diagonal/>
    </border>
    <border>
      <left style="medium">
        <color auto="1"/>
      </left>
      <right/>
      <top style="medium">
        <color auto="1"/>
      </top>
      <bottom/>
      <diagonal/>
    </border>
    <border>
      <left style="medium">
        <color auto="1"/>
      </left>
      <right/>
      <top/>
      <bottom/>
      <diagonal/>
    </border>
    <border>
      <left/>
      <right/>
      <top style="medium">
        <color auto="1"/>
      </top>
      <bottom/>
      <diagonal/>
    </border>
    <border>
      <left style="thin">
        <color indexed="64"/>
      </left>
      <right style="medium">
        <color auto="1"/>
      </right>
      <top style="thin">
        <color indexed="64"/>
      </top>
      <bottom/>
      <diagonal/>
    </border>
    <border>
      <left style="thin">
        <color indexed="64"/>
      </left>
      <right style="medium">
        <color auto="1"/>
      </right>
      <top/>
      <bottom style="thin">
        <color indexed="64"/>
      </bottom>
      <diagonal/>
    </border>
    <border>
      <left style="thin">
        <color indexed="64"/>
      </left>
      <right style="medium">
        <color auto="1"/>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auto="1"/>
      </left>
      <right style="medium">
        <color auto="1"/>
      </right>
      <top style="thin">
        <color rgb="FF000000"/>
      </top>
      <bottom style="thin">
        <color rgb="FF000000"/>
      </bottom>
      <diagonal/>
    </border>
    <border>
      <left style="medium">
        <color auto="1"/>
      </left>
      <right style="medium">
        <color auto="1"/>
      </right>
      <top style="thin">
        <color rgb="FF000000"/>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rgb="FF000000"/>
      </bottom>
      <diagonal/>
    </border>
    <border>
      <left style="medium">
        <color auto="1"/>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rgb="FF000000"/>
      </top>
      <bottom/>
      <diagonal/>
    </border>
    <border>
      <left style="medium">
        <color rgb="FFFF0000"/>
      </left>
      <right style="medium">
        <color rgb="FFFF0000"/>
      </right>
      <top style="medium">
        <color rgb="FFFF0000"/>
      </top>
      <bottom/>
      <diagonal/>
    </border>
    <border>
      <left/>
      <right style="medium">
        <color indexed="64"/>
      </right>
      <top/>
      <bottom style="medium">
        <color indexed="64"/>
      </bottom>
      <diagonal/>
    </border>
    <border>
      <left/>
      <right/>
      <top/>
      <bottom style="medium">
        <color indexed="64"/>
      </bottom>
      <diagonal/>
    </border>
    <border>
      <left/>
      <right/>
      <top/>
      <bottom style="medium">
        <color rgb="FF000000"/>
      </bottom>
      <diagonal/>
    </border>
    <border>
      <left/>
      <right style="medium">
        <color indexed="64"/>
      </right>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rgb="FFFF0000"/>
      </right>
      <top style="medium">
        <color rgb="FFFF0000"/>
      </top>
      <bottom style="medium">
        <color rgb="FFFF0000"/>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auto="1"/>
      </left>
      <right/>
      <top style="thin">
        <color rgb="FF000000"/>
      </top>
      <bottom style="thin">
        <color rgb="FF000000"/>
      </bottom>
      <diagonal/>
    </border>
    <border>
      <left style="thin">
        <color indexed="64"/>
      </left>
      <right style="medium">
        <color indexed="64"/>
      </right>
      <top style="medium">
        <color indexed="64"/>
      </top>
      <bottom/>
      <diagonal/>
    </border>
    <border>
      <left style="medium">
        <color rgb="FFFF0000"/>
      </left>
      <right style="medium">
        <color rgb="FFFF0000"/>
      </right>
      <top/>
      <bottom style="medium">
        <color rgb="FFFF0000"/>
      </bottom>
      <diagonal/>
    </border>
    <border>
      <left/>
      <right style="medium">
        <color indexed="64"/>
      </right>
      <top style="thin">
        <color rgb="FF000000"/>
      </top>
      <bottom style="medium">
        <color indexed="64"/>
      </bottom>
      <diagonal/>
    </border>
    <border>
      <left style="medium">
        <color indexed="64"/>
      </left>
      <right style="medium">
        <color rgb="FFFF0000"/>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auto="1"/>
      </left>
      <right style="medium">
        <color auto="1"/>
      </right>
      <top style="thin">
        <color rgb="FF000000"/>
      </top>
      <bottom style="thin">
        <color auto="1"/>
      </bottom>
      <diagonal/>
    </border>
    <border>
      <left style="medium">
        <color indexed="64"/>
      </left>
      <right style="thin">
        <color indexed="64"/>
      </right>
      <top style="thin">
        <color indexed="64"/>
      </top>
      <bottom/>
      <diagonal/>
    </border>
    <border>
      <left style="medium">
        <color auto="1"/>
      </left>
      <right style="medium">
        <color auto="1"/>
      </right>
      <top style="thin">
        <color rgb="FF000000"/>
      </top>
      <bottom style="dashed">
        <color auto="1"/>
      </bottom>
      <diagonal/>
    </border>
    <border>
      <left style="thin">
        <color indexed="64"/>
      </left>
      <right style="thin">
        <color indexed="64"/>
      </right>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auto="1"/>
      </top>
      <bottom style="medium">
        <color rgb="FFFF0000"/>
      </bottom>
      <diagonal/>
    </border>
    <border>
      <left style="medium">
        <color rgb="FFFF0000"/>
      </left>
      <right style="medium">
        <color rgb="FFFF0000"/>
      </right>
      <top style="medium">
        <color auto="1"/>
      </top>
      <bottom/>
      <diagonal/>
    </border>
    <border>
      <left style="medium">
        <color indexed="64"/>
      </left>
      <right/>
      <top style="thin">
        <color indexed="64"/>
      </top>
      <bottom style="medium">
        <color indexed="64"/>
      </bottom>
      <diagonal/>
    </border>
    <border>
      <left/>
      <right style="thin">
        <color rgb="FF000000"/>
      </right>
      <top/>
      <bottom style="medium">
        <color indexed="64"/>
      </bottom>
      <diagonal/>
    </border>
    <border>
      <left style="medium">
        <color rgb="FFFF0000"/>
      </left>
      <right/>
      <top style="medium">
        <color rgb="FFFF0000"/>
      </top>
      <bottom style="medium">
        <color rgb="FFFF0000"/>
      </bottom>
      <diagonal/>
    </border>
    <border>
      <left style="medium">
        <color rgb="FFFF0000"/>
      </left>
      <right style="medium">
        <color auto="1"/>
      </right>
      <top style="medium">
        <color rgb="FFFF0000"/>
      </top>
      <bottom style="medium">
        <color indexed="64"/>
      </bottom>
      <diagonal/>
    </border>
    <border>
      <left style="medium">
        <color rgb="FFFF0000"/>
      </left>
      <right style="medium">
        <color rgb="FFFF0000"/>
      </right>
      <top style="thin">
        <color auto="1"/>
      </top>
      <bottom style="medium">
        <color rgb="FFFF0000"/>
      </bottom>
      <diagonal/>
    </border>
    <border>
      <left style="medium">
        <color indexed="64"/>
      </left>
      <right style="medium">
        <color rgb="FFFF0000"/>
      </right>
      <top style="medium">
        <color rgb="FFFF0000"/>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rgb="FF000000"/>
      </bottom>
      <diagonal/>
    </border>
  </borders>
  <cellStyleXfs count="7">
    <xf numFmtId="0" fontId="0" fillId="0" borderId="0"/>
    <xf numFmtId="164" fontId="6" fillId="0" borderId="0"/>
    <xf numFmtId="43" fontId="12" fillId="0" borderId="0" applyFont="0" applyFill="0" applyBorder="0" applyAlignment="0" applyProtection="0"/>
    <xf numFmtId="9" fontId="12" fillId="0" borderId="0" applyFont="0" applyFill="0" applyBorder="0" applyAlignment="0" applyProtection="0"/>
    <xf numFmtId="0" fontId="32" fillId="0" borderId="0" applyNumberFormat="0" applyFill="0" applyBorder="0" applyAlignment="0" applyProtection="0"/>
    <xf numFmtId="0" fontId="42" fillId="0" borderId="0"/>
    <xf numFmtId="44" fontId="12" fillId="0" borderId="0" applyFont="0" applyFill="0" applyBorder="0" applyAlignment="0" applyProtection="0"/>
  </cellStyleXfs>
  <cellXfs count="1108">
    <xf numFmtId="0" fontId="0" fillId="0" borderId="0" xfId="0"/>
    <xf numFmtId="0" fontId="3" fillId="0" borderId="0" xfId="0" applyFont="1"/>
    <xf numFmtId="0" fontId="0" fillId="0" borderId="0" xfId="0" applyAlignment="1">
      <alignment horizontal="left" vertical="center"/>
    </xf>
    <xf numFmtId="0" fontId="0" fillId="0" borderId="0" xfId="0" applyAlignment="1">
      <alignment horizontal="center" vertical="center"/>
    </xf>
    <xf numFmtId="0" fontId="15" fillId="0" borderId="0" xfId="0" applyFont="1"/>
    <xf numFmtId="0" fontId="14" fillId="0" borderId="0" xfId="0" applyFont="1"/>
    <xf numFmtId="0" fontId="0" fillId="0" borderId="1" xfId="0" applyBorder="1" applyAlignment="1">
      <alignment horizontal="center"/>
    </xf>
    <xf numFmtId="0" fontId="4" fillId="0" borderId="1" xfId="0" applyFont="1" applyBorder="1" applyAlignment="1">
      <alignment vertical="center"/>
    </xf>
    <xf numFmtId="0" fontId="4" fillId="0" borderId="2" xfId="0" applyFont="1" applyBorder="1" applyAlignment="1">
      <alignment vertical="center"/>
    </xf>
    <xf numFmtId="0" fontId="5" fillId="0" borderId="4" xfId="0" applyFont="1" applyBorder="1" applyAlignment="1">
      <alignment vertical="center"/>
    </xf>
    <xf numFmtId="0" fontId="4" fillId="0" borderId="4" xfId="0" applyFont="1" applyBorder="1" applyAlignment="1">
      <alignment horizontal="left" vertical="center"/>
    </xf>
    <xf numFmtId="0" fontId="0" fillId="0" borderId="3" xfId="0" applyBorder="1"/>
    <xf numFmtId="0" fontId="5" fillId="0" borderId="1" xfId="0" applyFont="1" applyBorder="1" applyAlignment="1">
      <alignment vertical="center"/>
    </xf>
    <xf numFmtId="0" fontId="4" fillId="0" borderId="4" xfId="0" applyFont="1" applyBorder="1"/>
    <xf numFmtId="0" fontId="4" fillId="0" borderId="1" xfId="0" applyFont="1" applyBorder="1"/>
    <xf numFmtId="0" fontId="4" fillId="0" borderId="8" xfId="0" applyFont="1" applyBorder="1"/>
    <xf numFmtId="0" fontId="3" fillId="0" borderId="0" xfId="0" applyFont="1" applyAlignment="1">
      <alignment vertical="center"/>
    </xf>
    <xf numFmtId="0" fontId="4" fillId="0" borderId="0" xfId="0" applyFont="1"/>
    <xf numFmtId="0" fontId="23" fillId="0" borderId="0" xfId="0" applyFont="1" applyAlignment="1">
      <alignment horizontal="center"/>
    </xf>
    <xf numFmtId="49" fontId="4" fillId="4" borderId="1" xfId="0" applyNumberFormat="1" applyFont="1" applyFill="1" applyBorder="1" applyAlignment="1">
      <alignment horizontal="center" vertical="center"/>
    </xf>
    <xf numFmtId="38" fontId="5" fillId="3" borderId="1" xfId="0" applyNumberFormat="1" applyFont="1" applyFill="1" applyBorder="1"/>
    <xf numFmtId="2" fontId="4" fillId="0" borderId="0" xfId="0" quotePrefix="1" applyNumberFormat="1" applyFont="1" applyAlignment="1">
      <alignment horizontal="center"/>
    </xf>
    <xf numFmtId="0" fontId="27" fillId="0" borderId="0" xfId="0" applyFont="1"/>
    <xf numFmtId="0" fontId="19" fillId="0" borderId="0" xfId="0" applyFont="1"/>
    <xf numFmtId="38" fontId="5" fillId="3" borderId="9" xfId="0" applyNumberFormat="1" applyFont="1" applyFill="1" applyBorder="1"/>
    <xf numFmtId="49" fontId="23" fillId="0" borderId="13" xfId="0" applyNumberFormat="1" applyFont="1" applyBorder="1" applyAlignment="1">
      <alignment horizontal="center"/>
    </xf>
    <xf numFmtId="0" fontId="23" fillId="0" borderId="11" xfId="0" applyFont="1" applyBorder="1" applyAlignment="1">
      <alignment horizontal="center" vertical="center" wrapText="1"/>
    </xf>
    <xf numFmtId="165" fontId="0" fillId="0" borderId="0" xfId="0" applyNumberFormat="1"/>
    <xf numFmtId="49" fontId="26" fillId="4" borderId="11" xfId="0" applyNumberFormat="1" applyFont="1" applyFill="1" applyBorder="1" applyAlignment="1">
      <alignment horizontal="center" vertical="center"/>
    </xf>
    <xf numFmtId="37" fontId="20" fillId="6" borderId="11" xfId="0" applyNumberFormat="1" applyFont="1" applyFill="1" applyBorder="1"/>
    <xf numFmtId="49" fontId="3" fillId="0" borderId="32" xfId="0" applyNumberFormat="1" applyFont="1" applyBorder="1" applyAlignment="1">
      <alignment horizontal="center"/>
    </xf>
    <xf numFmtId="0" fontId="22" fillId="0" borderId="32" xfId="0" applyFont="1" applyBorder="1" applyAlignment="1">
      <alignment horizontal="center" vertical="center" wrapText="1"/>
    </xf>
    <xf numFmtId="0" fontId="3" fillId="0" borderId="38" xfId="0" applyFont="1" applyBorder="1"/>
    <xf numFmtId="0" fontId="0" fillId="4" borderId="32" xfId="0" applyFill="1" applyBorder="1" applyAlignment="1">
      <alignment horizont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3" fillId="0" borderId="32" xfId="0" applyFont="1" applyBorder="1" applyAlignment="1">
      <alignment horizontal="center" vertical="center"/>
    </xf>
    <xf numFmtId="0" fontId="0" fillId="0" borderId="32" xfId="0" applyBorder="1"/>
    <xf numFmtId="2" fontId="3" fillId="0" borderId="32" xfId="0" applyNumberFormat="1" applyFont="1" applyBorder="1" applyAlignment="1">
      <alignment horizontal="center"/>
    </xf>
    <xf numFmtId="2" fontId="3" fillId="4" borderId="32" xfId="0" applyNumberFormat="1" applyFont="1" applyFill="1" applyBorder="1" applyAlignment="1">
      <alignment horizontal="center"/>
    </xf>
    <xf numFmtId="49" fontId="4" fillId="4" borderId="32" xfId="0" applyNumberFormat="1" applyFont="1" applyFill="1" applyBorder="1" applyAlignment="1">
      <alignment horizontal="center" vertical="center"/>
    </xf>
    <xf numFmtId="0" fontId="23" fillId="0" borderId="43" xfId="0" applyFont="1" applyBorder="1" applyAlignment="1">
      <alignment horizontal="center" vertical="center"/>
    </xf>
    <xf numFmtId="38" fontId="5" fillId="3" borderId="32" xfId="0" applyNumberFormat="1" applyFont="1" applyFill="1" applyBorder="1"/>
    <xf numFmtId="38" fontId="5" fillId="3" borderId="38" xfId="0" applyNumberFormat="1" applyFont="1" applyFill="1" applyBorder="1"/>
    <xf numFmtId="49" fontId="3" fillId="0" borderId="33" xfId="0" applyNumberFormat="1" applyFont="1" applyBorder="1" applyAlignment="1">
      <alignment horizontal="center"/>
    </xf>
    <xf numFmtId="49" fontId="23" fillId="0" borderId="33" xfId="0" applyNumberFormat="1" applyFont="1" applyBorder="1" applyAlignment="1">
      <alignment horizontal="center"/>
    </xf>
    <xf numFmtId="0" fontId="4" fillId="4" borderId="32" xfId="0" applyFont="1" applyFill="1" applyBorder="1" applyAlignment="1">
      <alignment horizontal="center" vertical="center"/>
    </xf>
    <xf numFmtId="0" fontId="23" fillId="4" borderId="31" xfId="0" applyFont="1" applyFill="1" applyBorder="1" applyAlignment="1">
      <alignment horizontal="center" vertical="center"/>
    </xf>
    <xf numFmtId="0" fontId="23" fillId="0" borderId="34" xfId="0" applyFont="1" applyBorder="1" applyAlignment="1">
      <alignment horizontal="center" vertical="center" wrapText="1"/>
    </xf>
    <xf numFmtId="49" fontId="4" fillId="4" borderId="32" xfId="0" applyNumberFormat="1" applyFont="1" applyFill="1" applyBorder="1" applyAlignment="1">
      <alignment horizontal="center"/>
    </xf>
    <xf numFmtId="0" fontId="4" fillId="3" borderId="32" xfId="0" applyFont="1" applyFill="1" applyBorder="1"/>
    <xf numFmtId="10" fontId="4" fillId="3" borderId="32" xfId="3" applyNumberFormat="1" applyFont="1" applyFill="1" applyBorder="1"/>
    <xf numFmtId="49" fontId="23" fillId="4" borderId="38" xfId="0" applyNumberFormat="1" applyFont="1" applyFill="1" applyBorder="1" applyAlignment="1">
      <alignment horizontal="center"/>
    </xf>
    <xf numFmtId="0" fontId="3" fillId="0" borderId="11" xfId="0" applyFont="1" applyBorder="1"/>
    <xf numFmtId="0" fontId="0" fillId="11" borderId="11" xfId="0" applyFill="1" applyBorder="1"/>
    <xf numFmtId="0" fontId="0" fillId="4" borderId="32" xfId="0" applyFill="1" applyBorder="1" applyAlignment="1">
      <alignment horizontal="left" vertical="center"/>
    </xf>
    <xf numFmtId="0" fontId="3" fillId="0" borderId="33" xfId="0" applyFont="1" applyBorder="1" applyAlignment="1">
      <alignment horizontal="center" vertical="center"/>
    </xf>
    <xf numFmtId="0" fontId="0" fillId="0" borderId="32" xfId="0" applyBorder="1" applyAlignment="1">
      <alignment horizontal="left" vertical="center"/>
    </xf>
    <xf numFmtId="0" fontId="0" fillId="0" borderId="32" xfId="0" quotePrefix="1" applyBorder="1" applyAlignment="1">
      <alignment horizontal="center" vertical="center"/>
    </xf>
    <xf numFmtId="0" fontId="0" fillId="0" borderId="32" xfId="0" applyBorder="1" applyAlignment="1">
      <alignment horizontal="left" vertical="center" wrapText="1"/>
    </xf>
    <xf numFmtId="0" fontId="0" fillId="0" borderId="34" xfId="0" applyBorder="1" applyAlignment="1">
      <alignment wrapText="1"/>
    </xf>
    <xf numFmtId="0" fontId="0" fillId="0" borderId="38" xfId="0" applyBorder="1" applyAlignment="1">
      <alignment horizontal="left" vertical="center" wrapText="1"/>
    </xf>
    <xf numFmtId="49" fontId="0" fillId="4" borderId="32" xfId="0" applyNumberFormat="1" applyFill="1" applyBorder="1" applyAlignment="1">
      <alignment horizontal="center" vertical="center"/>
    </xf>
    <xf numFmtId="49" fontId="0" fillId="4" borderId="32" xfId="0" quotePrefix="1" applyNumberFormat="1" applyFill="1" applyBorder="1" applyAlignment="1">
      <alignment horizontal="center" vertical="center"/>
    </xf>
    <xf numFmtId="0" fontId="0" fillId="0" borderId="34" xfId="0" applyBorder="1" applyAlignment="1">
      <alignment horizontal="left" vertical="center"/>
    </xf>
    <xf numFmtId="49" fontId="0" fillId="4" borderId="38" xfId="0" quotePrefix="1" applyNumberFormat="1" applyFill="1" applyBorder="1" applyAlignment="1">
      <alignment horizontal="center" vertical="center"/>
    </xf>
    <xf numFmtId="0" fontId="0" fillId="0" borderId="38" xfId="0" applyBorder="1" applyAlignment="1">
      <alignment horizontal="left" vertical="center"/>
    </xf>
    <xf numFmtId="0" fontId="0" fillId="0" borderId="38" xfId="0" quotePrefix="1" applyBorder="1" applyAlignment="1">
      <alignment horizontal="center" vertical="center"/>
    </xf>
    <xf numFmtId="49" fontId="9" fillId="4" borderId="32" xfId="0" applyNumberFormat="1" applyFont="1" applyFill="1" applyBorder="1" applyAlignment="1">
      <alignment horizontal="center" wrapText="1"/>
    </xf>
    <xf numFmtId="0" fontId="17" fillId="0" borderId="32" xfId="0" applyFont="1" applyBorder="1" applyAlignment="1">
      <alignment horizontal="center" vertical="center" wrapText="1"/>
    </xf>
    <xf numFmtId="49" fontId="8" fillId="4" borderId="11" xfId="0" quotePrefix="1" applyNumberFormat="1" applyFont="1" applyFill="1" applyBorder="1" applyAlignment="1">
      <alignment horizontal="center"/>
    </xf>
    <xf numFmtId="0" fontId="3" fillId="0" borderId="11" xfId="0" applyFont="1" applyBorder="1" applyAlignment="1">
      <alignment vertical="center"/>
    </xf>
    <xf numFmtId="49" fontId="3" fillId="4" borderId="32" xfId="0" applyNumberFormat="1" applyFont="1" applyFill="1" applyBorder="1" applyAlignment="1">
      <alignment horizontal="center" vertical="center"/>
    </xf>
    <xf numFmtId="0" fontId="3" fillId="0" borderId="37" xfId="0" applyFont="1" applyBorder="1" applyAlignment="1">
      <alignment vertical="center"/>
    </xf>
    <xf numFmtId="0" fontId="8" fillId="4" borderId="11" xfId="0" quotePrefix="1" applyFont="1" applyFill="1" applyBorder="1" applyAlignment="1">
      <alignment horizontal="center"/>
    </xf>
    <xf numFmtId="49" fontId="4" fillId="4" borderId="38" xfId="0" applyNumberFormat="1" applyFont="1" applyFill="1" applyBorder="1" applyAlignment="1">
      <alignment horizontal="center"/>
    </xf>
    <xf numFmtId="0" fontId="23" fillId="0" borderId="40" xfId="0" applyFont="1" applyBorder="1" applyAlignment="1">
      <alignment horizontal="center" vertical="center" wrapText="1"/>
    </xf>
    <xf numFmtId="0" fontId="23" fillId="0" borderId="47" xfId="0" applyFont="1" applyBorder="1" applyAlignment="1">
      <alignment horizontal="center" vertical="center" wrapText="1"/>
    </xf>
    <xf numFmtId="0" fontId="20" fillId="0" borderId="32" xfId="0" applyFont="1" applyBorder="1" applyAlignment="1">
      <alignment horizontal="center" vertical="center" wrapText="1"/>
    </xf>
    <xf numFmtId="38" fontId="22" fillId="0" borderId="32" xfId="0" applyNumberFormat="1" applyFont="1" applyBorder="1" applyAlignment="1">
      <alignment horizontal="center" vertical="center" wrapText="1"/>
    </xf>
    <xf numFmtId="0" fontId="4" fillId="0" borderId="43" xfId="0" quotePrefix="1" applyFont="1" applyBorder="1" applyAlignment="1">
      <alignment horizontal="center"/>
    </xf>
    <xf numFmtId="49" fontId="5" fillId="2" borderId="32" xfId="1" applyNumberFormat="1" applyFont="1" applyFill="1" applyBorder="1" applyAlignment="1">
      <alignment horizontal="left" vertical="center" wrapText="1"/>
    </xf>
    <xf numFmtId="0" fontId="4" fillId="0" borderId="40" xfId="0" quotePrefix="1" applyFont="1" applyBorder="1" applyAlignment="1">
      <alignment horizontal="center"/>
    </xf>
    <xf numFmtId="0" fontId="4" fillId="0" borderId="40" xfId="0" applyFont="1" applyBorder="1"/>
    <xf numFmtId="10" fontId="5" fillId="0" borderId="32" xfId="3" applyNumberFormat="1" applyFont="1" applyBorder="1" applyAlignment="1">
      <alignment horizontal="center" vertical="center"/>
    </xf>
    <xf numFmtId="0" fontId="4" fillId="0" borderId="47" xfId="0" applyFont="1" applyBorder="1"/>
    <xf numFmtId="10" fontId="5" fillId="0" borderId="31" xfId="3" applyNumberFormat="1" applyFont="1" applyBorder="1" applyAlignment="1">
      <alignment horizontal="center" vertical="center"/>
    </xf>
    <xf numFmtId="38" fontId="5" fillId="3" borderId="35" xfId="0" applyNumberFormat="1" applyFont="1" applyFill="1" applyBorder="1"/>
    <xf numFmtId="49" fontId="5" fillId="4" borderId="33" xfId="0" applyNumberFormat="1" applyFont="1" applyFill="1" applyBorder="1" applyAlignment="1">
      <alignment horizontal="center" vertical="center" wrapText="1"/>
    </xf>
    <xf numFmtId="0" fontId="4" fillId="0" borderId="40" xfId="0" quotePrefix="1" applyFont="1" applyBorder="1" applyAlignment="1">
      <alignment horizontal="center" vertical="center"/>
    </xf>
    <xf numFmtId="49" fontId="8" fillId="0" borderId="33" xfId="0" applyNumberFormat="1" applyFont="1" applyBorder="1" applyAlignment="1">
      <alignment horizontal="center"/>
    </xf>
    <xf numFmtId="38" fontId="19" fillId="3" borderId="6" xfId="0" applyNumberFormat="1" applyFont="1" applyFill="1" applyBorder="1"/>
    <xf numFmtId="37" fontId="20" fillId="6" borderId="11" xfId="0" applyNumberFormat="1" applyFont="1" applyFill="1" applyBorder="1" applyAlignment="1">
      <alignment horizontal="right" vertical="center"/>
    </xf>
    <xf numFmtId="37" fontId="10" fillId="5" borderId="32" xfId="0" applyNumberFormat="1" applyFont="1" applyFill="1" applyBorder="1" applyAlignment="1">
      <alignment horizontal="right"/>
    </xf>
    <xf numFmtId="37" fontId="8" fillId="6" borderId="11" xfId="0" applyNumberFormat="1" applyFont="1" applyFill="1" applyBorder="1" applyAlignment="1">
      <alignment horizontal="right"/>
    </xf>
    <xf numFmtId="165" fontId="9" fillId="4" borderId="32" xfId="0" applyNumberFormat="1" applyFont="1" applyFill="1" applyBorder="1" applyAlignment="1">
      <alignment horizontal="center"/>
    </xf>
    <xf numFmtId="165" fontId="9" fillId="4" borderId="31" xfId="0" applyNumberFormat="1" applyFont="1" applyFill="1" applyBorder="1" applyAlignment="1">
      <alignment horizontal="center"/>
    </xf>
    <xf numFmtId="0" fontId="9" fillId="4" borderId="38" xfId="0" applyFont="1" applyFill="1" applyBorder="1" applyAlignment="1">
      <alignment horizontal="center" vertical="center" wrapText="1"/>
    </xf>
    <xf numFmtId="0" fontId="9" fillId="4" borderId="33" xfId="0" quotePrefix="1" applyFont="1" applyFill="1" applyBorder="1" applyAlignment="1">
      <alignment horizontal="center"/>
    </xf>
    <xf numFmtId="0" fontId="9" fillId="4" borderId="32" xfId="0" quotePrefix="1" applyFont="1" applyFill="1" applyBorder="1" applyAlignment="1">
      <alignment horizontal="center"/>
    </xf>
    <xf numFmtId="0" fontId="9" fillId="0" borderId="32" xfId="0" applyFont="1" applyBorder="1" applyAlignment="1">
      <alignment vertical="center"/>
    </xf>
    <xf numFmtId="0" fontId="4" fillId="4" borderId="39" xfId="0" applyFont="1" applyFill="1" applyBorder="1" applyAlignment="1">
      <alignment horizontal="center"/>
    </xf>
    <xf numFmtId="0" fontId="4" fillId="4" borderId="11" xfId="0" applyFont="1" applyFill="1" applyBorder="1" applyAlignment="1">
      <alignment horizontal="center"/>
    </xf>
    <xf numFmtId="0" fontId="23" fillId="4" borderId="28" xfId="0" applyFont="1" applyFill="1" applyBorder="1" applyAlignment="1">
      <alignment horizontal="center" vertical="center"/>
    </xf>
    <xf numFmtId="0" fontId="23" fillId="0" borderId="39" xfId="0" applyFont="1" applyBorder="1" applyAlignment="1">
      <alignment horizontal="center" vertical="center" wrapText="1"/>
    </xf>
    <xf numFmtId="49" fontId="4" fillId="4" borderId="42" xfId="0" applyNumberFormat="1" applyFont="1" applyFill="1" applyBorder="1" applyAlignment="1">
      <alignment horizontal="center"/>
    </xf>
    <xf numFmtId="49" fontId="23" fillId="4" borderId="11" xfId="0" applyNumberFormat="1" applyFont="1" applyFill="1" applyBorder="1" applyAlignment="1">
      <alignment horizontal="center"/>
    </xf>
    <xf numFmtId="37" fontId="8" fillId="6" borderId="12" xfId="0" applyNumberFormat="1" applyFont="1" applyFill="1" applyBorder="1" applyAlignment="1">
      <alignment horizontal="right"/>
    </xf>
    <xf numFmtId="37" fontId="8" fillId="6" borderId="20" xfId="0" applyNumberFormat="1" applyFont="1" applyFill="1" applyBorder="1" applyAlignment="1">
      <alignment horizontal="right"/>
    </xf>
    <xf numFmtId="166" fontId="8" fillId="4" borderId="11" xfId="0" applyNumberFormat="1" applyFont="1" applyFill="1" applyBorder="1" applyAlignment="1">
      <alignment horizontal="center"/>
    </xf>
    <xf numFmtId="165" fontId="9" fillId="4" borderId="32" xfId="0" quotePrefix="1" applyNumberFormat="1" applyFont="1" applyFill="1" applyBorder="1" applyAlignment="1">
      <alignment horizontal="center"/>
    </xf>
    <xf numFmtId="0" fontId="4" fillId="0" borderId="41" xfId="0" quotePrefix="1" applyFont="1" applyBorder="1" applyAlignment="1">
      <alignment horizontal="center"/>
    </xf>
    <xf numFmtId="0" fontId="3" fillId="0" borderId="39" xfId="0" applyFont="1" applyBorder="1" applyAlignment="1">
      <alignment horizontal="center" vertical="center"/>
    </xf>
    <xf numFmtId="0" fontId="0" fillId="4" borderId="42" xfId="0" applyFill="1" applyBorder="1" applyAlignment="1">
      <alignment horizontal="center"/>
    </xf>
    <xf numFmtId="0" fontId="0" fillId="0" borderId="33" xfId="0" applyBorder="1" applyAlignment="1">
      <alignment horizontal="left" vertical="center" wrapText="1"/>
    </xf>
    <xf numFmtId="0" fontId="3" fillId="0" borderId="42" xfId="0" applyFont="1" applyBorder="1" applyAlignment="1">
      <alignment horizontal="center" vertical="center"/>
    </xf>
    <xf numFmtId="166" fontId="29" fillId="4" borderId="11" xfId="0" applyNumberFormat="1" applyFont="1" applyFill="1" applyBorder="1" applyAlignment="1">
      <alignment horizontal="center" vertical="center"/>
    </xf>
    <xf numFmtId="165" fontId="9" fillId="4" borderId="33" xfId="0" quotePrefix="1" applyNumberFormat="1" applyFont="1" applyFill="1" applyBorder="1" applyAlignment="1">
      <alignment horizontal="center"/>
    </xf>
    <xf numFmtId="165" fontId="8" fillId="4" borderId="11" xfId="0" quotePrefix="1" applyNumberFormat="1" applyFont="1" applyFill="1" applyBorder="1" applyAlignment="1">
      <alignment horizontal="center"/>
    </xf>
    <xf numFmtId="165" fontId="8" fillId="4" borderId="37" xfId="0" quotePrefix="1" applyNumberFormat="1" applyFont="1" applyFill="1" applyBorder="1" applyAlignment="1">
      <alignment horizontal="center"/>
    </xf>
    <xf numFmtId="165" fontId="8" fillId="4" borderId="11" xfId="0" applyNumberFormat="1" applyFont="1" applyFill="1" applyBorder="1" applyAlignment="1">
      <alignment horizontal="center"/>
    </xf>
    <xf numFmtId="0" fontId="0" fillId="4" borderId="33" xfId="0" applyFill="1" applyBorder="1" applyAlignment="1">
      <alignment horizontal="center"/>
    </xf>
    <xf numFmtId="0" fontId="3" fillId="0" borderId="32" xfId="0" applyFont="1" applyBorder="1" applyAlignment="1">
      <alignment horizontal="center" vertical="center" wrapText="1"/>
    </xf>
    <xf numFmtId="10" fontId="20" fillId="6" borderId="32" xfId="0" applyNumberFormat="1" applyFont="1" applyFill="1" applyBorder="1"/>
    <xf numFmtId="38" fontId="5" fillId="3" borderId="31" xfId="0" applyNumberFormat="1" applyFont="1" applyFill="1" applyBorder="1"/>
    <xf numFmtId="0" fontId="4" fillId="0" borderId="47" xfId="0" applyFont="1" applyBorder="1" applyAlignment="1">
      <alignment horizontal="center"/>
    </xf>
    <xf numFmtId="0" fontId="4" fillId="0" borderId="41" xfId="0" applyFont="1" applyBorder="1" applyAlignment="1">
      <alignment horizontal="center"/>
    </xf>
    <xf numFmtId="0" fontId="8" fillId="0" borderId="32" xfId="0" applyFont="1" applyBorder="1" applyAlignment="1">
      <alignment horizontal="center" vertical="center" wrapText="1"/>
    </xf>
    <xf numFmtId="0" fontId="0" fillId="4" borderId="32" xfId="0" applyFill="1" applyBorder="1" applyAlignment="1">
      <alignment horizontal="center" vertical="center"/>
    </xf>
    <xf numFmtId="0" fontId="0" fillId="0" borderId="0" xfId="0" applyAlignment="1">
      <alignment vertical="center"/>
    </xf>
    <xf numFmtId="49" fontId="4" fillId="4" borderId="32" xfId="0" quotePrefix="1" applyNumberFormat="1" applyFont="1" applyFill="1" applyBorder="1" applyAlignment="1">
      <alignment horizontal="center" vertical="center"/>
    </xf>
    <xf numFmtId="49" fontId="4" fillId="4" borderId="31" xfId="0" applyNumberFormat="1" applyFont="1" applyFill="1" applyBorder="1" applyAlignment="1">
      <alignment horizontal="center" vertical="center"/>
    </xf>
    <xf numFmtId="49" fontId="4" fillId="4" borderId="38" xfId="0" applyNumberFormat="1" applyFont="1" applyFill="1" applyBorder="1" applyAlignment="1">
      <alignment horizontal="center" vertical="center"/>
    </xf>
    <xf numFmtId="0" fontId="30" fillId="0" borderId="0" xfId="0" applyFont="1" applyAlignment="1">
      <alignment horizontal="center" vertical="center"/>
    </xf>
    <xf numFmtId="0" fontId="9" fillId="0" borderId="0" xfId="0" applyFont="1"/>
    <xf numFmtId="0" fontId="32" fillId="0" borderId="26" xfId="4" applyBorder="1"/>
    <xf numFmtId="0" fontId="0" fillId="4" borderId="33" xfId="0" applyFill="1" applyBorder="1" applyAlignment="1">
      <alignment horizontal="center" vertical="center"/>
    </xf>
    <xf numFmtId="0" fontId="0" fillId="4" borderId="42" xfId="0" applyFill="1" applyBorder="1" applyAlignment="1">
      <alignment horizontal="center" vertical="center"/>
    </xf>
    <xf numFmtId="0" fontId="4" fillId="0" borderId="58" xfId="0" applyFont="1" applyBorder="1" applyAlignment="1">
      <alignment horizontal="center"/>
    </xf>
    <xf numFmtId="0" fontId="36" fillId="16" borderId="42" xfId="0" applyFont="1" applyFill="1" applyBorder="1" applyAlignment="1">
      <alignment horizontal="center" vertical="center" wrapText="1"/>
    </xf>
    <xf numFmtId="0" fontId="37" fillId="16" borderId="42" xfId="0" applyFont="1" applyFill="1" applyBorder="1"/>
    <xf numFmtId="165" fontId="9" fillId="4" borderId="1" xfId="0" quotePrefix="1" applyNumberFormat="1" applyFont="1" applyFill="1" applyBorder="1" applyAlignment="1">
      <alignment horizontal="center"/>
    </xf>
    <xf numFmtId="165" fontId="8" fillId="4" borderId="12" xfId="0" quotePrefix="1" applyNumberFormat="1" applyFont="1" applyFill="1" applyBorder="1" applyAlignment="1">
      <alignment horizontal="center"/>
    </xf>
    <xf numFmtId="0" fontId="36" fillId="16" borderId="33" xfId="0" applyFont="1" applyFill="1" applyBorder="1" applyAlignment="1">
      <alignment horizontal="center" vertical="center" wrapText="1"/>
    </xf>
    <xf numFmtId="0" fontId="9" fillId="4" borderId="31" xfId="0" quotePrefix="1" applyFont="1" applyFill="1" applyBorder="1" applyAlignment="1">
      <alignment horizontal="center"/>
    </xf>
    <xf numFmtId="49" fontId="9" fillId="4" borderId="33" xfId="0" applyNumberFormat="1" applyFont="1" applyFill="1" applyBorder="1" applyAlignment="1">
      <alignment horizontal="center" wrapText="1"/>
    </xf>
    <xf numFmtId="49" fontId="3" fillId="4" borderId="11" xfId="0" applyNumberFormat="1" applyFont="1" applyFill="1" applyBorder="1" applyAlignment="1">
      <alignment horizontal="center" vertical="center"/>
    </xf>
    <xf numFmtId="0" fontId="8" fillId="4" borderId="11" xfId="0" applyFont="1" applyFill="1" applyBorder="1" applyAlignment="1">
      <alignment horizontal="center" vertical="center" wrapText="1"/>
    </xf>
    <xf numFmtId="0" fontId="17" fillId="0" borderId="44" xfId="0" applyFont="1" applyBorder="1" applyAlignment="1">
      <alignment horizontal="center" vertical="center" wrapText="1"/>
    </xf>
    <xf numFmtId="37" fontId="8" fillId="6" borderId="37" xfId="0" applyNumberFormat="1" applyFont="1" applyFill="1" applyBorder="1" applyAlignment="1">
      <alignment horizontal="right"/>
    </xf>
    <xf numFmtId="0" fontId="17" fillId="0" borderId="2"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63" xfId="0" applyFont="1" applyBorder="1" applyAlignment="1">
      <alignment horizontal="center" vertical="center" wrapText="1"/>
    </xf>
    <xf numFmtId="0" fontId="9" fillId="4" borderId="11" xfId="0" applyFont="1" applyFill="1" applyBorder="1" applyAlignment="1">
      <alignment horizontal="center" vertical="center" wrapText="1"/>
    </xf>
    <xf numFmtId="0" fontId="9" fillId="4" borderId="33" xfId="0" applyFont="1" applyFill="1" applyBorder="1" applyAlignment="1">
      <alignment horizontal="center"/>
    </xf>
    <xf numFmtId="165" fontId="9" fillId="4" borderId="33" xfId="0" applyNumberFormat="1" applyFont="1" applyFill="1" applyBorder="1" applyAlignment="1">
      <alignment horizontal="center"/>
    </xf>
    <xf numFmtId="37" fontId="9" fillId="8" borderId="55" xfId="1" applyNumberFormat="1" applyFont="1" applyFill="1" applyBorder="1" applyAlignment="1">
      <alignment horizontal="right" vertical="center" wrapText="1"/>
    </xf>
    <xf numFmtId="0" fontId="33" fillId="0" borderId="0" xfId="0" applyFont="1"/>
    <xf numFmtId="0" fontId="7" fillId="0" borderId="0" xfId="0" applyFont="1" applyAlignment="1">
      <alignment vertical="center"/>
    </xf>
    <xf numFmtId="0" fontId="0" fillId="15" borderId="0" xfId="0" applyFill="1"/>
    <xf numFmtId="0" fontId="38" fillId="15" borderId="0" xfId="0" applyFont="1" applyFill="1"/>
    <xf numFmtId="0" fontId="3" fillId="17" borderId="11" xfId="0" applyFont="1" applyFill="1" applyBorder="1"/>
    <xf numFmtId="0" fontId="8" fillId="17" borderId="10" xfId="0" applyFont="1" applyFill="1" applyBorder="1" applyAlignment="1">
      <alignment horizontal="left" vertical="center"/>
    </xf>
    <xf numFmtId="0" fontId="3" fillId="0" borderId="11" xfId="0" applyFont="1" applyBorder="1" applyAlignment="1">
      <alignment horizontal="center"/>
    </xf>
    <xf numFmtId="0" fontId="0" fillId="4" borderId="38" xfId="0" applyFill="1" applyBorder="1"/>
    <xf numFmtId="0" fontId="3" fillId="4" borderId="11" xfId="0" applyFont="1" applyFill="1" applyBorder="1"/>
    <xf numFmtId="0" fontId="11" fillId="0" borderId="10" xfId="0" applyFont="1" applyBorder="1" applyAlignment="1">
      <alignment horizontal="left" vertical="center"/>
    </xf>
    <xf numFmtId="0" fontId="39" fillId="0" borderId="15" xfId="0" applyFont="1" applyBorder="1" applyAlignment="1">
      <alignment horizontal="left" vertical="center"/>
    </xf>
    <xf numFmtId="0" fontId="39" fillId="0" borderId="12" xfId="0" applyFont="1" applyBorder="1" applyAlignment="1">
      <alignment horizontal="left" vertical="center"/>
    </xf>
    <xf numFmtId="37" fontId="8" fillId="12" borderId="11" xfId="0" applyNumberFormat="1" applyFont="1" applyFill="1" applyBorder="1"/>
    <xf numFmtId="49" fontId="8" fillId="4" borderId="11" xfId="0" applyNumberFormat="1" applyFont="1" applyFill="1" applyBorder="1" applyAlignment="1">
      <alignment horizontal="center"/>
    </xf>
    <xf numFmtId="38" fontId="5" fillId="3" borderId="45" xfId="0" applyNumberFormat="1" applyFont="1" applyFill="1" applyBorder="1"/>
    <xf numFmtId="38" fontId="19" fillId="3" borderId="48" xfId="0" applyNumberFormat="1" applyFont="1" applyFill="1" applyBorder="1"/>
    <xf numFmtId="49" fontId="23" fillId="0" borderId="0" xfId="0" applyNumberFormat="1" applyFont="1" applyAlignment="1">
      <alignment horizontal="center"/>
    </xf>
    <xf numFmtId="0" fontId="0" fillId="0" borderId="0" xfId="0" applyAlignment="1">
      <alignment horizontal="center"/>
    </xf>
    <xf numFmtId="0" fontId="40" fillId="0" borderId="0" xfId="0" applyFont="1"/>
    <xf numFmtId="0" fontId="40" fillId="0" borderId="0" xfId="0" applyFont="1" applyAlignment="1">
      <alignment horizontal="center"/>
    </xf>
    <xf numFmtId="165" fontId="10" fillId="5" borderId="32" xfId="0" applyNumberFormat="1" applyFont="1" applyFill="1" applyBorder="1"/>
    <xf numFmtId="165" fontId="4" fillId="0" borderId="1" xfId="0" applyNumberFormat="1" applyFont="1" applyBorder="1" applyAlignment="1">
      <alignment horizontal="center" wrapText="1"/>
    </xf>
    <xf numFmtId="165" fontId="4" fillId="13" borderId="1" xfId="0" applyNumberFormat="1" applyFont="1" applyFill="1" applyBorder="1" applyAlignment="1">
      <alignment horizontal="center" wrapText="1"/>
    </xf>
    <xf numFmtId="165" fontId="4" fillId="0" borderId="2" xfId="0" applyNumberFormat="1" applyFont="1" applyBorder="1" applyAlignment="1">
      <alignment horizontal="center"/>
    </xf>
    <xf numFmtId="165" fontId="4" fillId="0" borderId="1" xfId="0" applyNumberFormat="1" applyFont="1" applyBorder="1" applyAlignment="1">
      <alignment horizontal="center"/>
    </xf>
    <xf numFmtId="165" fontId="4" fillId="0" borderId="4" xfId="0" applyNumberFormat="1" applyFont="1" applyBorder="1" applyAlignment="1">
      <alignment horizontal="center"/>
    </xf>
    <xf numFmtId="0" fontId="4" fillId="0" borderId="64" xfId="0" applyFont="1" applyBorder="1" applyAlignment="1">
      <alignment vertical="center"/>
    </xf>
    <xf numFmtId="0" fontId="21" fillId="14" borderId="26" xfId="0" applyFont="1" applyFill="1" applyBorder="1" applyAlignment="1">
      <alignment vertical="center"/>
    </xf>
    <xf numFmtId="0" fontId="21" fillId="14" borderId="0" xfId="0" applyFont="1" applyFill="1" applyAlignment="1">
      <alignment vertical="center"/>
    </xf>
    <xf numFmtId="0" fontId="21" fillId="0" borderId="0" xfId="0" applyFont="1" applyAlignment="1">
      <alignment vertical="center"/>
    </xf>
    <xf numFmtId="0" fontId="23" fillId="0" borderId="37" xfId="0" applyFont="1" applyBorder="1" applyAlignment="1">
      <alignment horizontal="center"/>
    </xf>
    <xf numFmtId="49" fontId="4" fillId="4" borderId="13" xfId="0" applyNumberFormat="1" applyFont="1" applyFill="1" applyBorder="1" applyAlignment="1">
      <alignment horizontal="center" vertical="center"/>
    </xf>
    <xf numFmtId="49" fontId="4" fillId="4" borderId="33" xfId="0" applyNumberFormat="1" applyFont="1" applyFill="1" applyBorder="1" applyAlignment="1">
      <alignment horizontal="center" vertical="center"/>
    </xf>
    <xf numFmtId="0" fontId="3" fillId="0" borderId="11" xfId="0" applyFont="1" applyBorder="1" applyAlignment="1">
      <alignment vertical="center" wrapText="1"/>
    </xf>
    <xf numFmtId="49" fontId="8" fillId="4" borderId="11" xfId="0" applyNumberFormat="1" applyFont="1" applyFill="1" applyBorder="1" applyAlignment="1">
      <alignment horizontal="center" vertical="center"/>
    </xf>
    <xf numFmtId="0" fontId="23" fillId="0" borderId="1" xfId="0" applyFont="1" applyBorder="1" applyAlignment="1">
      <alignment horizontal="center"/>
    </xf>
    <xf numFmtId="0" fontId="23" fillId="0" borderId="9" xfId="0" applyFont="1" applyBorder="1" applyAlignment="1">
      <alignment horizontal="center"/>
    </xf>
    <xf numFmtId="0" fontId="0" fillId="0" borderId="43" xfId="0" applyBorder="1"/>
    <xf numFmtId="0" fontId="0" fillId="0" borderId="40" xfId="0" applyBorder="1" applyAlignment="1">
      <alignment wrapText="1"/>
    </xf>
    <xf numFmtId="0" fontId="0" fillId="0" borderId="40" xfId="0" applyBorder="1"/>
    <xf numFmtId="0" fontId="3" fillId="0" borderId="0" xfId="0" applyFont="1" applyAlignment="1">
      <alignment horizontal="center"/>
    </xf>
    <xf numFmtId="49" fontId="8" fillId="0" borderId="26" xfId="0" applyNumberFormat="1" applyFont="1" applyBorder="1" applyAlignment="1">
      <alignment horizontal="center" vertical="center"/>
    </xf>
    <xf numFmtId="0" fontId="3" fillId="0" borderId="0" xfId="0" applyFont="1" applyAlignment="1">
      <alignment vertical="center" wrapText="1"/>
    </xf>
    <xf numFmtId="37" fontId="20" fillId="0" borderId="0" xfId="0" applyNumberFormat="1" applyFont="1"/>
    <xf numFmtId="37" fontId="8" fillId="0" borderId="0" xfId="0" applyNumberFormat="1" applyFont="1"/>
    <xf numFmtId="0" fontId="41" fillId="0" borderId="0" xfId="0" applyFont="1" applyAlignment="1">
      <alignment horizontal="left" vertical="center"/>
    </xf>
    <xf numFmtId="49" fontId="5" fillId="4" borderId="44" xfId="0" applyNumberFormat="1" applyFont="1" applyFill="1" applyBorder="1" applyAlignment="1">
      <alignment horizontal="center" vertical="center" wrapText="1"/>
    </xf>
    <xf numFmtId="0" fontId="23" fillId="0" borderId="1" xfId="0" applyFont="1" applyBorder="1" applyAlignment="1">
      <alignment horizontal="center" vertical="center"/>
    </xf>
    <xf numFmtId="0" fontId="23" fillId="0" borderId="1" xfId="0" applyFont="1" applyBorder="1" applyAlignment="1">
      <alignment horizontal="center" vertical="center" wrapText="1"/>
    </xf>
    <xf numFmtId="0" fontId="3" fillId="0" borderId="18" xfId="0" applyFont="1" applyBorder="1"/>
    <xf numFmtId="37" fontId="8" fillId="18" borderId="15" xfId="0" applyNumberFormat="1" applyFont="1" applyFill="1" applyBorder="1" applyAlignment="1">
      <alignment horizontal="right" vertical="center"/>
    </xf>
    <xf numFmtId="37" fontId="8" fillId="18" borderId="12" xfId="0" applyNumberFormat="1" applyFont="1" applyFill="1" applyBorder="1" applyAlignment="1">
      <alignment horizontal="right" vertical="center"/>
    </xf>
    <xf numFmtId="37" fontId="8" fillId="18" borderId="15" xfId="0" applyNumberFormat="1" applyFont="1" applyFill="1" applyBorder="1" applyAlignment="1">
      <alignment horizontal="center" vertical="center"/>
    </xf>
    <xf numFmtId="37" fontId="8" fillId="18" borderId="12" xfId="0" applyNumberFormat="1" applyFont="1" applyFill="1" applyBorder="1" applyAlignment="1">
      <alignment horizontal="center" vertical="center"/>
    </xf>
    <xf numFmtId="0" fontId="3" fillId="0" borderId="0" xfId="0" applyFont="1" applyAlignment="1">
      <alignment horizontal="left"/>
    </xf>
    <xf numFmtId="0" fontId="0" fillId="0" borderId="0" xfId="0" applyAlignment="1">
      <alignment horizontal="left"/>
    </xf>
    <xf numFmtId="0" fontId="9" fillId="0" borderId="1" xfId="0" applyFont="1" applyBorder="1" applyAlignment="1">
      <alignment horizontal="center"/>
    </xf>
    <xf numFmtId="0" fontId="8" fillId="0" borderId="11" xfId="0" applyFont="1" applyBorder="1" applyAlignment="1">
      <alignment vertical="center"/>
    </xf>
    <xf numFmtId="0" fontId="8" fillId="0" borderId="11" xfId="0" applyFont="1" applyBorder="1" applyAlignment="1">
      <alignment horizontal="center" vertical="center"/>
    </xf>
    <xf numFmtId="0" fontId="8" fillId="0" borderId="11" xfId="0" applyFont="1" applyBorder="1" applyAlignment="1">
      <alignment horizontal="center"/>
    </xf>
    <xf numFmtId="0" fontId="9" fillId="0" borderId="9" xfId="0" applyFont="1" applyBorder="1" applyAlignment="1">
      <alignment horizontal="center"/>
    </xf>
    <xf numFmtId="0" fontId="23" fillId="0" borderId="11" xfId="0" applyFont="1" applyBorder="1" applyAlignment="1">
      <alignment vertical="center"/>
    </xf>
    <xf numFmtId="0" fontId="3" fillId="0" borderId="11" xfId="0" applyFont="1" applyBorder="1" applyAlignment="1">
      <alignment horizontal="center" vertical="center"/>
    </xf>
    <xf numFmtId="165" fontId="4" fillId="0" borderId="3" xfId="0" applyNumberFormat="1" applyFont="1" applyBorder="1" applyAlignment="1">
      <alignment horizontal="center"/>
    </xf>
    <xf numFmtId="165" fontId="4" fillId="0" borderId="66" xfId="0" applyNumberFormat="1" applyFont="1" applyBorder="1" applyAlignment="1">
      <alignment horizontal="center"/>
    </xf>
    <xf numFmtId="165" fontId="4" fillId="0" borderId="5" xfId="0" applyNumberFormat="1" applyFont="1" applyBorder="1" applyAlignment="1">
      <alignment horizontal="center"/>
    </xf>
    <xf numFmtId="165" fontId="4" fillId="0" borderId="7" xfId="0" applyNumberFormat="1" applyFont="1" applyBorder="1" applyAlignment="1">
      <alignment horizontal="center"/>
    </xf>
    <xf numFmtId="0" fontId="8" fillId="0" borderId="10" xfId="0" applyFont="1" applyBorder="1" applyAlignment="1">
      <alignment horizontal="center"/>
    </xf>
    <xf numFmtId="165" fontId="23" fillId="0" borderId="17" xfId="0" applyNumberFormat="1" applyFont="1" applyBorder="1" applyAlignment="1">
      <alignment horizontal="center"/>
    </xf>
    <xf numFmtId="0" fontId="23" fillId="0" borderId="16" xfId="0" applyFont="1" applyBorder="1" applyAlignment="1">
      <alignment vertical="center"/>
    </xf>
    <xf numFmtId="0" fontId="4" fillId="0" borderId="9" xfId="0" applyFont="1" applyBorder="1"/>
    <xf numFmtId="0" fontId="8" fillId="0" borderId="37" xfId="0" applyFont="1" applyBorder="1" applyAlignment="1">
      <alignment horizontal="center"/>
    </xf>
    <xf numFmtId="0" fontId="0" fillId="0" borderId="39" xfId="0" applyBorder="1"/>
    <xf numFmtId="0" fontId="0" fillId="0" borderId="11" xfId="0" applyBorder="1"/>
    <xf numFmtId="0" fontId="4" fillId="0" borderId="1" xfId="0" applyFont="1" applyBorder="1" applyAlignment="1">
      <alignment vertical="center" wrapText="1"/>
    </xf>
    <xf numFmtId="0" fontId="4" fillId="0" borderId="4" xfId="0" applyFont="1" applyBorder="1" applyAlignment="1">
      <alignment vertical="center"/>
    </xf>
    <xf numFmtId="0" fontId="0" fillId="4" borderId="1" xfId="0" applyFill="1" applyBorder="1" applyAlignment="1">
      <alignment horizontal="center"/>
    </xf>
    <xf numFmtId="49" fontId="0" fillId="4" borderId="1" xfId="0" applyNumberFormat="1" applyFill="1" applyBorder="1" applyAlignment="1">
      <alignment horizontal="center"/>
    </xf>
    <xf numFmtId="2" fontId="0" fillId="4" borderId="1" xfId="0" applyNumberFormat="1" applyFill="1" applyBorder="1" applyAlignment="1">
      <alignment horizontal="center"/>
    </xf>
    <xf numFmtId="0" fontId="0" fillId="4" borderId="1" xfId="0" applyFill="1" applyBorder="1" applyAlignment="1">
      <alignment horizontal="center" vertical="center"/>
    </xf>
    <xf numFmtId="49" fontId="0" fillId="4" borderId="4" xfId="0" applyNumberFormat="1" applyFill="1" applyBorder="1" applyAlignment="1">
      <alignment horizontal="center" vertical="center"/>
    </xf>
    <xf numFmtId="0" fontId="4" fillId="0" borderId="9" xfId="0" applyFont="1" applyBorder="1" applyAlignment="1">
      <alignment vertical="center" wrapText="1"/>
    </xf>
    <xf numFmtId="0" fontId="4" fillId="0" borderId="8" xfId="0" applyFont="1" applyBorder="1" applyAlignment="1">
      <alignment vertical="center" wrapText="1"/>
    </xf>
    <xf numFmtId="0" fontId="17" fillId="5" borderId="11" xfId="0" applyFont="1" applyFill="1" applyBorder="1" applyAlignment="1">
      <alignment vertical="center" wrapText="1"/>
    </xf>
    <xf numFmtId="0" fontId="4" fillId="0" borderId="4" xfId="0" applyFont="1" applyBorder="1" applyAlignment="1">
      <alignment vertical="center" wrapText="1"/>
    </xf>
    <xf numFmtId="0" fontId="0" fillId="0" borderId="0" xfId="0" applyAlignment="1">
      <alignment wrapText="1"/>
    </xf>
    <xf numFmtId="14" fontId="4" fillId="3" borderId="37" xfId="0" applyNumberFormat="1" applyFont="1" applyFill="1" applyBorder="1"/>
    <xf numFmtId="0" fontId="0" fillId="0" borderId="11" xfId="0" applyBorder="1" applyAlignment="1">
      <alignment vertical="center"/>
    </xf>
    <xf numFmtId="0" fontId="21" fillId="14" borderId="7" xfId="0" applyFont="1" applyFill="1" applyBorder="1" applyAlignment="1">
      <alignment horizontal="left" vertical="center"/>
    </xf>
    <xf numFmtId="0" fontId="21" fillId="14" borderId="13" xfId="0" applyFont="1" applyFill="1" applyBorder="1" applyAlignment="1">
      <alignment horizontal="left" vertical="center"/>
    </xf>
    <xf numFmtId="0" fontId="21" fillId="14" borderId="44" xfId="0" applyFont="1" applyFill="1" applyBorder="1" applyAlignment="1">
      <alignment horizontal="left" vertical="center"/>
    </xf>
    <xf numFmtId="0" fontId="21" fillId="14" borderId="25" xfId="0" applyFont="1" applyFill="1" applyBorder="1" applyAlignment="1">
      <alignment horizontal="left" vertical="center"/>
    </xf>
    <xf numFmtId="49" fontId="4" fillId="4" borderId="35" xfId="0" applyNumberFormat="1" applyFont="1" applyFill="1" applyBorder="1" applyAlignment="1">
      <alignment horizontal="center" vertical="center"/>
    </xf>
    <xf numFmtId="0" fontId="0" fillId="0" borderId="1" xfId="0" applyBorder="1" applyAlignment="1">
      <alignment horizontal="left" vertical="center" wrapText="1"/>
    </xf>
    <xf numFmtId="0" fontId="21" fillId="14" borderId="7" xfId="0" applyFont="1" applyFill="1" applyBorder="1" applyAlignment="1">
      <alignment vertical="center"/>
    </xf>
    <xf numFmtId="0" fontId="0" fillId="0" borderId="33" xfId="0" applyBorder="1" applyAlignment="1">
      <alignment vertical="center"/>
    </xf>
    <xf numFmtId="0" fontId="0" fillId="0" borderId="32" xfId="0" applyBorder="1" applyAlignment="1">
      <alignment vertical="center"/>
    </xf>
    <xf numFmtId="0" fontId="11" fillId="0" borderId="25" xfId="0" applyFont="1" applyBorder="1" applyAlignment="1">
      <alignment horizontal="left" vertical="center"/>
    </xf>
    <xf numFmtId="0" fontId="43" fillId="0" borderId="0" xfId="0" applyFont="1" applyAlignment="1">
      <alignment horizontal="left" vertical="center"/>
    </xf>
    <xf numFmtId="0" fontId="11" fillId="0" borderId="27" xfId="0" applyFont="1" applyBorder="1" applyAlignment="1">
      <alignment horizontal="left" vertical="center"/>
    </xf>
    <xf numFmtId="0" fontId="43" fillId="0" borderId="27" xfId="0" applyFont="1" applyBorder="1" applyAlignment="1">
      <alignment horizontal="left" vertical="center"/>
    </xf>
    <xf numFmtId="0" fontId="43" fillId="0" borderId="20" xfId="0" applyFont="1" applyBorder="1" applyAlignment="1">
      <alignment horizontal="left" vertical="center"/>
    </xf>
    <xf numFmtId="49" fontId="0" fillId="4" borderId="11" xfId="0" applyNumberFormat="1" applyFill="1" applyBorder="1" applyAlignment="1">
      <alignment horizontal="center" vertical="center"/>
    </xf>
    <xf numFmtId="37" fontId="8" fillId="12" borderId="33" xfId="0" applyNumberFormat="1" applyFont="1" applyFill="1" applyBorder="1" applyAlignment="1">
      <alignment horizontal="right" vertical="center"/>
    </xf>
    <xf numFmtId="0" fontId="0" fillId="0" borderId="31" xfId="0" applyBorder="1"/>
    <xf numFmtId="37" fontId="8" fillId="12" borderId="11" xfId="0" applyNumberFormat="1" applyFont="1" applyFill="1" applyBorder="1" applyAlignment="1">
      <alignment horizontal="right" vertical="center"/>
    </xf>
    <xf numFmtId="0" fontId="0" fillId="0" borderId="35" xfId="0" applyBorder="1"/>
    <xf numFmtId="0" fontId="0" fillId="0" borderId="31" xfId="0" applyBorder="1" applyAlignment="1">
      <alignment vertical="center"/>
    </xf>
    <xf numFmtId="0" fontId="32" fillId="0" borderId="0" xfId="4"/>
    <xf numFmtId="0" fontId="0" fillId="0" borderId="26" xfId="0" applyBorder="1"/>
    <xf numFmtId="0" fontId="0" fillId="0" borderId="21" xfId="0" applyBorder="1"/>
    <xf numFmtId="0" fontId="0" fillId="0" borderId="56" xfId="0" applyBorder="1"/>
    <xf numFmtId="0" fontId="0" fillId="0" borderId="50" xfId="0" applyBorder="1"/>
    <xf numFmtId="0" fontId="0" fillId="0" borderId="49" xfId="0" applyBorder="1"/>
    <xf numFmtId="0" fontId="0" fillId="3" borderId="62" xfId="0" applyFill="1" applyBorder="1" applyAlignment="1">
      <alignment horizontal="center"/>
    </xf>
    <xf numFmtId="0" fontId="0" fillId="3" borderId="24" xfId="0" applyFill="1" applyBorder="1" applyAlignment="1">
      <alignment horizontal="center"/>
    </xf>
    <xf numFmtId="0" fontId="0" fillId="3" borderId="58" xfId="0" applyFill="1" applyBorder="1" applyAlignment="1">
      <alignment horizontal="center"/>
    </xf>
    <xf numFmtId="0" fontId="0" fillId="3" borderId="29" xfId="0" applyFill="1" applyBorder="1" applyAlignment="1">
      <alignment horizontal="center"/>
    </xf>
    <xf numFmtId="0" fontId="0" fillId="0" borderId="1" xfId="0" applyBorder="1" applyAlignment="1">
      <alignment horizontal="left" vertical="center"/>
    </xf>
    <xf numFmtId="37" fontId="9" fillId="6" borderId="1" xfId="0" applyNumberFormat="1" applyFont="1" applyFill="1" applyBorder="1" applyAlignment="1">
      <alignment horizontal="center" vertical="center"/>
    </xf>
    <xf numFmtId="49" fontId="9" fillId="7" borderId="1" xfId="1" applyNumberFormat="1" applyFont="1" applyFill="1" applyBorder="1" applyAlignment="1">
      <alignment horizontal="center" vertical="center" wrapText="1"/>
    </xf>
    <xf numFmtId="37" fontId="9" fillId="8" borderId="1" xfId="1" applyNumberFormat="1" applyFont="1" applyFill="1" applyBorder="1" applyAlignment="1">
      <alignment horizontal="center" vertical="center" wrapText="1"/>
    </xf>
    <xf numFmtId="0" fontId="0" fillId="0" borderId="3" xfId="0" applyBorder="1" applyAlignment="1">
      <alignment horizontal="left" vertical="center"/>
    </xf>
    <xf numFmtId="37" fontId="9" fillId="9" borderId="9" xfId="1" applyNumberFormat="1" applyFont="1" applyFill="1" applyBorder="1" applyAlignment="1">
      <alignment horizontal="center" vertical="center" wrapText="1"/>
    </xf>
    <xf numFmtId="0" fontId="34" fillId="0" borderId="0" xfId="0" applyFont="1"/>
    <xf numFmtId="0" fontId="44" fillId="0" borderId="0" xfId="0" applyFont="1"/>
    <xf numFmtId="0" fontId="0" fillId="0" borderId="40" xfId="0" quotePrefix="1" applyBorder="1" applyAlignment="1">
      <alignment horizontal="center"/>
    </xf>
    <xf numFmtId="38" fontId="9" fillId="3" borderId="32" xfId="0" applyNumberFormat="1" applyFont="1" applyFill="1" applyBorder="1"/>
    <xf numFmtId="0" fontId="0" fillId="0" borderId="41" xfId="0" quotePrefix="1" applyBorder="1" applyAlignment="1">
      <alignment horizontal="center"/>
    </xf>
    <xf numFmtId="38" fontId="9" fillId="3" borderId="38" xfId="0" applyNumberFormat="1" applyFont="1" applyFill="1" applyBorder="1"/>
    <xf numFmtId="10" fontId="9" fillId="3" borderId="32" xfId="0" applyNumberFormat="1" applyFont="1" applyFill="1" applyBorder="1"/>
    <xf numFmtId="0" fontId="0" fillId="0" borderId="47" xfId="0" applyBorder="1" applyAlignment="1">
      <alignment horizontal="center"/>
    </xf>
    <xf numFmtId="38" fontId="9" fillId="3" borderId="31" xfId="0" applyNumberFormat="1" applyFont="1" applyFill="1" applyBorder="1"/>
    <xf numFmtId="10" fontId="9" fillId="3" borderId="31" xfId="0" applyNumberFormat="1" applyFont="1" applyFill="1" applyBorder="1"/>
    <xf numFmtId="0" fontId="0" fillId="0" borderId="41" xfId="0" applyBorder="1" applyAlignment="1">
      <alignment horizontal="center"/>
    </xf>
    <xf numFmtId="10" fontId="9" fillId="3" borderId="38" xfId="0" applyNumberFormat="1" applyFont="1" applyFill="1" applyBorder="1"/>
    <xf numFmtId="10" fontId="8" fillId="6" borderId="32" xfId="0" applyNumberFormat="1" applyFont="1" applyFill="1" applyBorder="1"/>
    <xf numFmtId="0" fontId="0" fillId="0" borderId="58" xfId="0" applyBorder="1" applyAlignment="1">
      <alignment horizontal="center"/>
    </xf>
    <xf numFmtId="10" fontId="8" fillId="6" borderId="38" xfId="0" applyNumberFormat="1" applyFont="1" applyFill="1" applyBorder="1"/>
    <xf numFmtId="0" fontId="9" fillId="4" borderId="31" xfId="0" applyFont="1" applyFill="1" applyBorder="1" applyAlignment="1">
      <alignment horizontal="center" vertical="center"/>
    </xf>
    <xf numFmtId="37" fontId="8" fillId="0" borderId="32" xfId="0" applyNumberFormat="1" applyFont="1" applyBorder="1" applyAlignment="1">
      <alignment horizontal="center" vertical="center" wrapText="1"/>
    </xf>
    <xf numFmtId="165" fontId="45" fillId="4" borderId="32" xfId="0" applyNumberFormat="1" applyFont="1" applyFill="1" applyBorder="1" applyAlignment="1">
      <alignment horizontal="center" vertical="center"/>
    </xf>
    <xf numFmtId="0" fontId="46" fillId="0" borderId="32" xfId="0" applyFont="1" applyBorder="1" applyAlignment="1">
      <alignment vertical="center"/>
    </xf>
    <xf numFmtId="37" fontId="9" fillId="3" borderId="33" xfId="0" applyNumberFormat="1" applyFont="1" applyFill="1" applyBorder="1" applyAlignment="1" applyProtection="1">
      <alignment vertical="center"/>
      <protection locked="0"/>
    </xf>
    <xf numFmtId="165" fontId="45" fillId="4" borderId="31" xfId="0" applyNumberFormat="1" applyFont="1" applyFill="1" applyBorder="1" applyAlignment="1">
      <alignment horizontal="center" vertical="center"/>
    </xf>
    <xf numFmtId="0" fontId="46" fillId="0" borderId="31" xfId="0" applyFont="1" applyBorder="1" applyAlignment="1">
      <alignment vertical="center"/>
    </xf>
    <xf numFmtId="37" fontId="9" fillId="3" borderId="34" xfId="0" applyNumberFormat="1" applyFont="1" applyFill="1" applyBorder="1" applyAlignment="1" applyProtection="1">
      <alignment vertical="center"/>
      <protection locked="0"/>
    </xf>
    <xf numFmtId="165" fontId="45" fillId="4" borderId="33" xfId="0" applyNumberFormat="1" applyFont="1" applyFill="1" applyBorder="1" applyAlignment="1">
      <alignment horizontal="center" vertical="center"/>
    </xf>
    <xf numFmtId="0" fontId="46" fillId="0" borderId="33" xfId="0" applyFont="1" applyBorder="1" applyAlignment="1">
      <alignment vertical="center"/>
    </xf>
    <xf numFmtId="2" fontId="45" fillId="4" borderId="32" xfId="0" applyNumberFormat="1" applyFont="1" applyFill="1" applyBorder="1" applyAlignment="1">
      <alignment horizontal="center" vertical="center"/>
    </xf>
    <xf numFmtId="0" fontId="9" fillId="4" borderId="34" xfId="0" applyFont="1" applyFill="1" applyBorder="1" applyAlignment="1">
      <alignment horizontal="center" vertical="center"/>
    </xf>
    <xf numFmtId="0" fontId="17" fillId="0" borderId="33" xfId="0" applyFont="1" applyBorder="1" applyAlignment="1">
      <alignment horizontal="center" vertical="center" wrapText="1"/>
    </xf>
    <xf numFmtId="37" fontId="9" fillId="3" borderId="32" xfId="0" applyNumberFormat="1" applyFont="1" applyFill="1" applyBorder="1" applyAlignment="1" applyProtection="1">
      <alignment vertical="center"/>
      <protection locked="0"/>
    </xf>
    <xf numFmtId="2" fontId="45" fillId="4" borderId="31" xfId="0" applyNumberFormat="1" applyFont="1" applyFill="1" applyBorder="1" applyAlignment="1">
      <alignment horizontal="center" vertical="center"/>
    </xf>
    <xf numFmtId="166" fontId="48" fillId="4" borderId="11" xfId="0" applyNumberFormat="1" applyFont="1" applyFill="1" applyBorder="1" applyAlignment="1">
      <alignment horizontal="center" vertical="center"/>
    </xf>
    <xf numFmtId="165" fontId="48" fillId="4" borderId="11" xfId="0" applyNumberFormat="1" applyFont="1" applyFill="1" applyBorder="1" applyAlignment="1">
      <alignment horizontal="center" vertical="center"/>
    </xf>
    <xf numFmtId="0" fontId="49" fillId="0" borderId="11" xfId="0" applyFont="1" applyBorder="1" applyAlignment="1">
      <alignment vertical="center"/>
    </xf>
    <xf numFmtId="37" fontId="8" fillId="6" borderId="11" xfId="0" applyNumberFormat="1" applyFont="1" applyFill="1" applyBorder="1" applyAlignment="1">
      <alignment vertical="center"/>
    </xf>
    <xf numFmtId="2" fontId="45" fillId="4" borderId="11" xfId="0" applyNumberFormat="1" applyFont="1" applyFill="1" applyBorder="1" applyAlignment="1">
      <alignment horizontal="center" vertical="center"/>
    </xf>
    <xf numFmtId="37" fontId="8" fillId="6" borderId="38" xfId="0" applyNumberFormat="1" applyFont="1" applyFill="1" applyBorder="1" applyAlignment="1">
      <alignment vertical="center"/>
    </xf>
    <xf numFmtId="165" fontId="48" fillId="4" borderId="42" xfId="0" applyNumberFormat="1" applyFont="1" applyFill="1" applyBorder="1" applyAlignment="1">
      <alignment horizontal="center" vertical="center"/>
    </xf>
    <xf numFmtId="0" fontId="49" fillId="0" borderId="42" xfId="0" applyFont="1" applyBorder="1" applyAlignment="1">
      <alignment vertical="center"/>
    </xf>
    <xf numFmtId="49" fontId="49" fillId="4" borderId="11" xfId="0" applyNumberFormat="1" applyFont="1" applyFill="1" applyBorder="1" applyAlignment="1">
      <alignment horizontal="center" vertical="center"/>
    </xf>
    <xf numFmtId="0" fontId="39" fillId="14" borderId="7" xfId="0" applyFont="1" applyFill="1" applyBorder="1" applyAlignment="1">
      <alignment horizontal="left" vertical="center"/>
    </xf>
    <xf numFmtId="0" fontId="39" fillId="14" borderId="13" xfId="0" applyFont="1" applyFill="1" applyBorder="1" applyAlignment="1">
      <alignment horizontal="left" vertical="center"/>
    </xf>
    <xf numFmtId="0" fontId="3" fillId="4" borderId="24" xfId="0" applyFont="1" applyFill="1" applyBorder="1" applyAlignment="1">
      <alignment horizontal="center"/>
    </xf>
    <xf numFmtId="2" fontId="45" fillId="4" borderId="28" xfId="0" applyNumberFormat="1" applyFont="1" applyFill="1" applyBorder="1" applyAlignment="1">
      <alignment horizontal="center" vertical="center"/>
    </xf>
    <xf numFmtId="0" fontId="17" fillId="0" borderId="31" xfId="0" applyFont="1" applyBorder="1" applyAlignment="1">
      <alignment horizontal="center" vertical="center" wrapText="1"/>
    </xf>
    <xf numFmtId="37" fontId="8" fillId="0" borderId="31" xfId="0" applyNumberFormat="1" applyFont="1" applyBorder="1" applyAlignment="1">
      <alignment horizontal="center" vertical="center" wrapText="1"/>
    </xf>
    <xf numFmtId="165" fontId="47" fillId="16" borderId="18" xfId="0" applyNumberFormat="1" applyFont="1" applyFill="1" applyBorder="1" applyAlignment="1">
      <alignment horizontal="left" vertical="center"/>
    </xf>
    <xf numFmtId="165" fontId="45" fillId="16" borderId="15" xfId="0" applyNumberFormat="1" applyFont="1" applyFill="1" applyBorder="1" applyAlignment="1">
      <alignment horizontal="center" vertical="center"/>
    </xf>
    <xf numFmtId="0" fontId="0" fillId="16" borderId="15" xfId="0" applyFill="1" applyBorder="1"/>
    <xf numFmtId="165" fontId="45" fillId="4" borderId="29" xfId="0" applyNumberFormat="1" applyFont="1" applyFill="1" applyBorder="1" applyAlignment="1">
      <alignment horizontal="center" vertical="center"/>
    </xf>
    <xf numFmtId="37" fontId="9" fillId="3" borderId="44" xfId="0" applyNumberFormat="1" applyFont="1" applyFill="1" applyBorder="1" applyAlignment="1" applyProtection="1">
      <alignment horizontal="right" vertical="center"/>
      <protection locked="0"/>
    </xf>
    <xf numFmtId="37" fontId="8" fillId="12" borderId="13" xfId="0" applyNumberFormat="1" applyFont="1" applyFill="1" applyBorder="1" applyAlignment="1">
      <alignment horizontal="right" vertical="center"/>
    </xf>
    <xf numFmtId="37" fontId="9" fillId="6" borderId="33" xfId="0" applyNumberFormat="1" applyFont="1" applyFill="1" applyBorder="1" applyAlignment="1">
      <alignment horizontal="right" vertical="center"/>
    </xf>
    <xf numFmtId="165" fontId="45" fillId="4" borderId="28" xfId="0" applyNumberFormat="1" applyFont="1" applyFill="1" applyBorder="1" applyAlignment="1">
      <alignment horizontal="center" vertical="center"/>
    </xf>
    <xf numFmtId="37" fontId="9" fillId="3" borderId="31" xfId="0" applyNumberFormat="1" applyFont="1" applyFill="1" applyBorder="1" applyAlignment="1" applyProtection="1">
      <alignment horizontal="right" vertical="center"/>
      <protection locked="0"/>
    </xf>
    <xf numFmtId="37" fontId="9" fillId="12" borderId="36" xfId="0" applyNumberFormat="1" applyFont="1" applyFill="1" applyBorder="1" applyAlignment="1">
      <alignment horizontal="right" vertical="center"/>
    </xf>
    <xf numFmtId="37" fontId="9" fillId="9" borderId="32" xfId="1" applyNumberFormat="1" applyFont="1" applyFill="1" applyBorder="1" applyAlignment="1">
      <alignment horizontal="right" vertical="center" wrapText="1"/>
    </xf>
    <xf numFmtId="37" fontId="9" fillId="6" borderId="31" xfId="0" applyNumberFormat="1" applyFont="1" applyFill="1" applyBorder="1" applyAlignment="1">
      <alignment horizontal="right" vertical="center"/>
    </xf>
    <xf numFmtId="165" fontId="45" fillId="4" borderId="34" xfId="0" applyNumberFormat="1" applyFont="1" applyFill="1" applyBorder="1" applyAlignment="1">
      <alignment horizontal="center" vertical="center"/>
    </xf>
    <xf numFmtId="0" fontId="46" fillId="0" borderId="34" xfId="0" applyFont="1" applyBorder="1" applyAlignment="1">
      <alignment vertical="center"/>
    </xf>
    <xf numFmtId="37" fontId="9" fillId="8" borderId="72" xfId="1" applyNumberFormat="1" applyFont="1" applyFill="1" applyBorder="1" applyAlignment="1">
      <alignment horizontal="right" vertical="center" wrapText="1"/>
    </xf>
    <xf numFmtId="165" fontId="45" fillId="4" borderId="24" xfId="0" applyNumberFormat="1" applyFont="1" applyFill="1" applyBorder="1" applyAlignment="1">
      <alignment horizontal="center" vertical="center"/>
    </xf>
    <xf numFmtId="37" fontId="9" fillId="3" borderId="32" xfId="0" applyNumberFormat="1" applyFont="1" applyFill="1" applyBorder="1" applyAlignment="1" applyProtection="1">
      <alignment horizontal="right" vertical="center"/>
      <protection locked="0"/>
    </xf>
    <xf numFmtId="166" fontId="48" fillId="4" borderId="14" xfId="0" applyNumberFormat="1" applyFont="1" applyFill="1" applyBorder="1" applyAlignment="1">
      <alignment horizontal="center" vertical="center"/>
    </xf>
    <xf numFmtId="37" fontId="8" fillId="6" borderId="11" xfId="0" applyNumberFormat="1" applyFont="1" applyFill="1" applyBorder="1" applyAlignment="1">
      <alignment horizontal="right" vertical="center"/>
    </xf>
    <xf numFmtId="166" fontId="48" fillId="4" borderId="69" xfId="0" applyNumberFormat="1" applyFont="1" applyFill="1" applyBorder="1" applyAlignment="1">
      <alignment horizontal="center" vertical="center"/>
    </xf>
    <xf numFmtId="165" fontId="48" fillId="4" borderId="39" xfId="0" applyNumberFormat="1" applyFont="1" applyFill="1" applyBorder="1" applyAlignment="1">
      <alignment horizontal="center" vertical="center"/>
    </xf>
    <xf numFmtId="0" fontId="49" fillId="0" borderId="39" xfId="0" applyFont="1" applyBorder="1" applyAlignment="1">
      <alignment vertical="center"/>
    </xf>
    <xf numFmtId="37" fontId="8" fillId="6" borderId="39" xfId="0" applyNumberFormat="1" applyFont="1" applyFill="1" applyBorder="1" applyAlignment="1">
      <alignment horizontal="right" vertical="center"/>
    </xf>
    <xf numFmtId="165" fontId="45" fillId="4" borderId="30" xfId="0" applyNumberFormat="1" applyFont="1" applyFill="1" applyBorder="1" applyAlignment="1">
      <alignment horizontal="center" vertical="center"/>
    </xf>
    <xf numFmtId="37" fontId="9" fillId="3" borderId="26" xfId="0" applyNumberFormat="1" applyFont="1" applyFill="1" applyBorder="1" applyAlignment="1" applyProtection="1">
      <alignment horizontal="right" vertical="center"/>
      <protection locked="0"/>
    </xf>
    <xf numFmtId="37" fontId="8" fillId="12" borderId="21" xfId="0" applyNumberFormat="1" applyFont="1" applyFill="1" applyBorder="1" applyAlignment="1">
      <alignment horizontal="right" vertical="center"/>
    </xf>
    <xf numFmtId="37" fontId="9" fillId="6" borderId="34" xfId="0" applyNumberFormat="1" applyFont="1" applyFill="1" applyBorder="1" applyAlignment="1">
      <alignment horizontal="right" vertical="center"/>
    </xf>
    <xf numFmtId="0" fontId="0" fillId="4" borderId="11" xfId="0" applyFill="1" applyBorder="1"/>
    <xf numFmtId="2" fontId="45" fillId="4" borderId="28" xfId="0" quotePrefix="1" applyNumberFormat="1" applyFont="1" applyFill="1" applyBorder="1" applyAlignment="1">
      <alignment horizontal="center" vertical="center"/>
    </xf>
    <xf numFmtId="2" fontId="45" fillId="4" borderId="29" xfId="0" quotePrefix="1" applyNumberFormat="1" applyFont="1" applyFill="1" applyBorder="1" applyAlignment="1">
      <alignment horizontal="center" vertical="center"/>
    </xf>
    <xf numFmtId="37" fontId="13" fillId="3" borderId="6" xfId="0" applyNumberFormat="1" applyFont="1" applyFill="1" applyBorder="1" applyAlignment="1" applyProtection="1">
      <alignment horizontal="right" vertical="center"/>
      <protection locked="0"/>
    </xf>
    <xf numFmtId="37" fontId="8" fillId="12" borderId="46" xfId="0" applyNumberFormat="1" applyFont="1" applyFill="1" applyBorder="1" applyAlignment="1">
      <alignment horizontal="right" vertical="center"/>
    </xf>
    <xf numFmtId="166" fontId="48" fillId="4" borderId="39" xfId="0" applyNumberFormat="1" applyFont="1" applyFill="1" applyBorder="1" applyAlignment="1">
      <alignment horizontal="center" vertical="center"/>
    </xf>
    <xf numFmtId="2" fontId="45" fillId="4" borderId="29" xfId="0" applyNumberFormat="1" applyFont="1" applyFill="1" applyBorder="1" applyAlignment="1">
      <alignment horizontal="center" vertical="center"/>
    </xf>
    <xf numFmtId="2" fontId="45" fillId="4" borderId="24" xfId="0" applyNumberFormat="1" applyFont="1" applyFill="1" applyBorder="1" applyAlignment="1">
      <alignment horizontal="center" vertical="center"/>
    </xf>
    <xf numFmtId="37" fontId="8" fillId="12" borderId="36" xfId="0" applyNumberFormat="1" applyFont="1" applyFill="1" applyBorder="1" applyAlignment="1">
      <alignment horizontal="right" vertical="center"/>
    </xf>
    <xf numFmtId="37" fontId="9" fillId="8" borderId="45" xfId="1" applyNumberFormat="1" applyFont="1" applyFill="1" applyBorder="1" applyAlignment="1">
      <alignment horizontal="right" vertical="center" wrapText="1"/>
    </xf>
    <xf numFmtId="0" fontId="39" fillId="14" borderId="27" xfId="0" applyFont="1" applyFill="1" applyBorder="1" applyAlignment="1">
      <alignment horizontal="left" vertical="center"/>
    </xf>
    <xf numFmtId="0" fontId="39" fillId="14" borderId="20" xfId="0" applyFont="1" applyFill="1" applyBorder="1" applyAlignment="1">
      <alignment horizontal="left" vertical="center"/>
    </xf>
    <xf numFmtId="0" fontId="8" fillId="17" borderId="16" xfId="0" applyFont="1" applyFill="1" applyBorder="1" applyAlignment="1">
      <alignment horizontal="left" vertical="center"/>
    </xf>
    <xf numFmtId="0" fontId="8" fillId="17" borderId="14" xfId="0" applyFont="1" applyFill="1" applyBorder="1" applyAlignment="1">
      <alignment horizontal="left" vertical="center"/>
    </xf>
    <xf numFmtId="168" fontId="48" fillId="4" borderId="69" xfId="0" applyNumberFormat="1" applyFont="1" applyFill="1" applyBorder="1" applyAlignment="1">
      <alignment horizontal="center" vertical="center"/>
    </xf>
    <xf numFmtId="0" fontId="0" fillId="17" borderId="11" xfId="0" applyFill="1" applyBorder="1"/>
    <xf numFmtId="0" fontId="0" fillId="4" borderId="37" xfId="0" applyFill="1" applyBorder="1"/>
    <xf numFmtId="168" fontId="48" fillId="4" borderId="14" xfId="0" applyNumberFormat="1" applyFont="1" applyFill="1" applyBorder="1" applyAlignment="1">
      <alignment horizontal="center" vertical="center"/>
    </xf>
    <xf numFmtId="2" fontId="45" fillId="4" borderId="24" xfId="0" quotePrefix="1" applyNumberFormat="1" applyFont="1" applyFill="1" applyBorder="1" applyAlignment="1">
      <alignment horizontal="center" vertical="center"/>
    </xf>
    <xf numFmtId="165" fontId="45" fillId="4" borderId="45" xfId="0" applyNumberFormat="1" applyFont="1" applyFill="1" applyBorder="1" applyAlignment="1">
      <alignment horizontal="center" vertical="center"/>
    </xf>
    <xf numFmtId="0" fontId="46" fillId="0" borderId="1" xfId="0" applyFont="1" applyBorder="1" applyAlignment="1">
      <alignment vertical="center"/>
    </xf>
    <xf numFmtId="2" fontId="45" fillId="4" borderId="71" xfId="0" applyNumberFormat="1" applyFont="1" applyFill="1" applyBorder="1" applyAlignment="1">
      <alignment horizontal="center" vertical="center"/>
    </xf>
    <xf numFmtId="0" fontId="46" fillId="0" borderId="37" xfId="0" applyFont="1" applyBorder="1" applyAlignment="1">
      <alignment vertical="center"/>
    </xf>
    <xf numFmtId="0" fontId="9" fillId="4" borderId="11" xfId="0" applyFont="1" applyFill="1" applyBorder="1" applyAlignment="1">
      <alignment horizontal="center" vertical="center"/>
    </xf>
    <xf numFmtId="0" fontId="17" fillId="0" borderId="11" xfId="0" applyFont="1" applyBorder="1" applyAlignment="1">
      <alignment horizontal="center" vertical="center" wrapText="1"/>
    </xf>
    <xf numFmtId="0" fontId="46" fillId="0" borderId="35" xfId="0" applyFont="1" applyBorder="1" applyAlignment="1">
      <alignment vertical="center"/>
    </xf>
    <xf numFmtId="37" fontId="9" fillId="8" borderId="32" xfId="1" applyNumberFormat="1" applyFont="1" applyFill="1" applyBorder="1" applyAlignment="1">
      <alignment horizontal="right" vertical="center" wrapText="1"/>
    </xf>
    <xf numFmtId="37" fontId="9" fillId="3" borderId="33" xfId="0" applyNumberFormat="1" applyFont="1" applyFill="1" applyBorder="1" applyAlignment="1" applyProtection="1">
      <alignment horizontal="right" vertical="center"/>
      <protection locked="0"/>
    </xf>
    <xf numFmtId="37" fontId="8" fillId="6" borderId="38" xfId="0" applyNumberFormat="1" applyFont="1" applyFill="1" applyBorder="1" applyAlignment="1">
      <alignment horizontal="right" vertical="center"/>
    </xf>
    <xf numFmtId="166" fontId="48" fillId="4" borderId="14" xfId="0" quotePrefix="1" applyNumberFormat="1" applyFont="1" applyFill="1" applyBorder="1" applyAlignment="1">
      <alignment horizontal="center" vertical="center"/>
    </xf>
    <xf numFmtId="166" fontId="48" fillId="4" borderId="69" xfId="0" quotePrefix="1" applyNumberFormat="1" applyFont="1" applyFill="1" applyBorder="1" applyAlignment="1">
      <alignment horizontal="center" vertical="center"/>
    </xf>
    <xf numFmtId="165" fontId="47" fillId="16" borderId="15" xfId="0" applyNumberFormat="1" applyFont="1" applyFill="1" applyBorder="1" applyAlignment="1">
      <alignment horizontal="left" vertical="center"/>
    </xf>
    <xf numFmtId="165" fontId="45" fillId="4" borderId="1" xfId="0" applyNumberFormat="1" applyFont="1" applyFill="1" applyBorder="1" applyAlignment="1">
      <alignment horizontal="center" vertical="center"/>
    </xf>
    <xf numFmtId="0" fontId="46" fillId="0" borderId="46" xfId="0" applyFont="1" applyBorder="1" applyAlignment="1">
      <alignment vertical="center"/>
    </xf>
    <xf numFmtId="166" fontId="45" fillId="4" borderId="24" xfId="0" applyNumberFormat="1" applyFont="1" applyFill="1" applyBorder="1" applyAlignment="1">
      <alignment horizontal="center" vertical="center"/>
    </xf>
    <xf numFmtId="166" fontId="45" fillId="4" borderId="28" xfId="0" applyNumberFormat="1" applyFont="1" applyFill="1" applyBorder="1" applyAlignment="1">
      <alignment horizontal="center" vertical="center"/>
    </xf>
    <xf numFmtId="1" fontId="48" fillId="4" borderId="14" xfId="0" applyNumberFormat="1" applyFont="1" applyFill="1" applyBorder="1" applyAlignment="1">
      <alignment horizontal="center" vertical="center"/>
    </xf>
    <xf numFmtId="0" fontId="3" fillId="4" borderId="28" xfId="0" applyFont="1" applyFill="1" applyBorder="1" applyAlignment="1">
      <alignment horizontal="center"/>
    </xf>
    <xf numFmtId="0" fontId="0" fillId="4" borderId="31" xfId="0" applyFill="1" applyBorder="1" applyAlignment="1">
      <alignment horizontal="center"/>
    </xf>
    <xf numFmtId="0" fontId="9" fillId="4" borderId="39" xfId="0" applyFont="1" applyFill="1" applyBorder="1" applyAlignment="1">
      <alignment horizontal="center" vertical="center"/>
    </xf>
    <xf numFmtId="37" fontId="8" fillId="0" borderId="11" xfId="0" applyNumberFormat="1" applyFont="1" applyBorder="1" applyAlignment="1">
      <alignment horizontal="center" vertical="center" wrapText="1"/>
    </xf>
    <xf numFmtId="165" fontId="45" fillId="4" borderId="8" xfId="0" applyNumberFormat="1" applyFont="1" applyFill="1" applyBorder="1" applyAlignment="1">
      <alignment horizontal="center" vertical="center"/>
    </xf>
    <xf numFmtId="165" fontId="9" fillId="4" borderId="32" xfId="0" applyNumberFormat="1" applyFont="1" applyFill="1" applyBorder="1" applyAlignment="1">
      <alignment horizontal="center" vertical="center"/>
    </xf>
    <xf numFmtId="0" fontId="10" fillId="0" borderId="7" xfId="0" applyFont="1" applyBorder="1" applyAlignment="1">
      <alignment horizontal="left" vertical="center" wrapText="1"/>
    </xf>
    <xf numFmtId="37" fontId="9" fillId="8" borderId="33" xfId="1" applyNumberFormat="1" applyFont="1" applyFill="1" applyBorder="1" applyAlignment="1">
      <alignment horizontal="right" vertical="center" wrapText="1"/>
    </xf>
    <xf numFmtId="165" fontId="45" fillId="4" borderId="4" xfId="0" applyNumberFormat="1" applyFont="1" applyFill="1" applyBorder="1" applyAlignment="1">
      <alignment horizontal="center" vertical="center"/>
    </xf>
    <xf numFmtId="0" fontId="10" fillId="0" borderId="21" xfId="0" applyFont="1" applyBorder="1" applyAlignment="1">
      <alignment horizontal="left" vertical="center" wrapText="1"/>
    </xf>
    <xf numFmtId="165" fontId="45" fillId="4" borderId="64" xfId="0" applyNumberFormat="1" applyFont="1" applyFill="1" applyBorder="1" applyAlignment="1">
      <alignment horizontal="center" vertical="center"/>
    </xf>
    <xf numFmtId="165" fontId="9" fillId="4" borderId="34" xfId="0" applyNumberFormat="1" applyFont="1" applyFill="1" applyBorder="1" applyAlignment="1">
      <alignment horizontal="center" vertical="center"/>
    </xf>
    <xf numFmtId="0" fontId="10" fillId="0" borderId="65" xfId="0" applyFont="1" applyBorder="1" applyAlignment="1">
      <alignment horizontal="left" vertical="center" wrapText="1"/>
    </xf>
    <xf numFmtId="37" fontId="9" fillId="8" borderId="31" xfId="1" applyNumberFormat="1" applyFont="1" applyFill="1" applyBorder="1" applyAlignment="1">
      <alignment horizontal="right" vertical="center" wrapText="1"/>
    </xf>
    <xf numFmtId="165" fontId="8" fillId="4" borderId="11" xfId="0" applyNumberFormat="1" applyFont="1" applyFill="1" applyBorder="1" applyAlignment="1">
      <alignment horizontal="center" vertical="center"/>
    </xf>
    <xf numFmtId="0" fontId="17" fillId="0" borderId="11" xfId="0" applyFont="1" applyBorder="1" applyAlignment="1">
      <alignment horizontal="left" vertical="center" wrapText="1"/>
    </xf>
    <xf numFmtId="165" fontId="45" fillId="4" borderId="33" xfId="0" quotePrefix="1" applyNumberFormat="1" applyFont="1" applyFill="1" applyBorder="1" applyAlignment="1">
      <alignment horizontal="center" vertical="center"/>
    </xf>
    <xf numFmtId="0" fontId="46" fillId="0" borderId="45" xfId="0" applyFont="1" applyBorder="1" applyAlignment="1">
      <alignment vertical="center"/>
    </xf>
    <xf numFmtId="165" fontId="45" fillId="4" borderId="24" xfId="0" quotePrefix="1" applyNumberFormat="1" applyFont="1" applyFill="1" applyBorder="1" applyAlignment="1">
      <alignment horizontal="center" vertical="center"/>
    </xf>
    <xf numFmtId="0" fontId="3" fillId="4" borderId="32" xfId="0" applyFont="1" applyFill="1" applyBorder="1" applyAlignment="1">
      <alignment horizontal="center"/>
    </xf>
    <xf numFmtId="0" fontId="45" fillId="4" borderId="32" xfId="0" applyFont="1" applyFill="1" applyBorder="1" applyAlignment="1">
      <alignment horizontal="center" vertical="center"/>
    </xf>
    <xf numFmtId="0" fontId="45" fillId="4" borderId="32" xfId="0" quotePrefix="1" applyFont="1" applyFill="1" applyBorder="1" applyAlignment="1">
      <alignment horizontal="center" vertical="center"/>
    </xf>
    <xf numFmtId="0" fontId="45" fillId="4" borderId="38" xfId="0" applyFont="1" applyFill="1" applyBorder="1" applyAlignment="1">
      <alignment horizontal="center" vertical="center"/>
    </xf>
    <xf numFmtId="0" fontId="45" fillId="4" borderId="38" xfId="0" quotePrefix="1" applyFont="1" applyFill="1" applyBorder="1" applyAlignment="1">
      <alignment horizontal="center" vertical="center"/>
    </xf>
    <xf numFmtId="0" fontId="46" fillId="0" borderId="38" xfId="0" applyFont="1" applyBorder="1" applyAlignment="1">
      <alignment vertical="center"/>
    </xf>
    <xf numFmtId="0" fontId="48" fillId="4" borderId="11" xfId="0" quotePrefix="1" applyFont="1" applyFill="1" applyBorder="1" applyAlignment="1">
      <alignment horizontal="center" vertical="center"/>
    </xf>
    <xf numFmtId="0" fontId="45" fillId="4" borderId="31" xfId="0" applyFont="1" applyFill="1" applyBorder="1" applyAlignment="1">
      <alignment horizontal="center" vertical="center"/>
    </xf>
    <xf numFmtId="0" fontId="48" fillId="4" borderId="38" xfId="0" quotePrefix="1" applyFont="1" applyFill="1" applyBorder="1" applyAlignment="1">
      <alignment horizontal="center" vertical="center"/>
    </xf>
    <xf numFmtId="0" fontId="0" fillId="0" borderId="33" xfId="0" applyBorder="1"/>
    <xf numFmtId="165" fontId="45" fillId="4" borderId="32" xfId="0" quotePrefix="1" applyNumberFormat="1" applyFont="1" applyFill="1" applyBorder="1" applyAlignment="1">
      <alignment horizontal="center" vertical="center"/>
    </xf>
    <xf numFmtId="49" fontId="49" fillId="4" borderId="11" xfId="0" quotePrefix="1" applyNumberFormat="1" applyFont="1" applyFill="1" applyBorder="1" applyAlignment="1">
      <alignment horizontal="center" vertical="center"/>
    </xf>
    <xf numFmtId="37" fontId="8" fillId="6" borderId="11" xfId="0" applyNumberFormat="1" applyFont="1" applyFill="1" applyBorder="1"/>
    <xf numFmtId="0" fontId="3" fillId="4" borderId="32" xfId="0" applyFont="1" applyFill="1" applyBorder="1" applyAlignment="1">
      <alignment horizontal="center" wrapText="1"/>
    </xf>
    <xf numFmtId="0" fontId="3" fillId="0" borderId="37" xfId="0" applyFont="1" applyBorder="1" applyAlignment="1">
      <alignment horizontal="center"/>
    </xf>
    <xf numFmtId="0" fontId="0" fillId="0" borderId="61" xfId="0" applyBorder="1" applyAlignment="1">
      <alignment horizontal="center"/>
    </xf>
    <xf numFmtId="49" fontId="0" fillId="4" borderId="13" xfId="0" applyNumberFormat="1" applyFill="1" applyBorder="1" applyAlignment="1">
      <alignment horizontal="center" vertical="center"/>
    </xf>
    <xf numFmtId="49" fontId="0" fillId="4" borderId="33" xfId="0" applyNumberFormat="1" applyFill="1" applyBorder="1" applyAlignment="1">
      <alignment horizontal="center" vertical="center"/>
    </xf>
    <xf numFmtId="49" fontId="9" fillId="4" borderId="33" xfId="0" applyNumberFormat="1" applyFont="1" applyFill="1" applyBorder="1" applyAlignment="1">
      <alignment horizontal="center" vertical="center" wrapText="1"/>
    </xf>
    <xf numFmtId="0" fontId="3" fillId="0" borderId="43" xfId="0" applyFont="1" applyBorder="1" applyAlignment="1">
      <alignment horizontal="center" vertical="center"/>
    </xf>
    <xf numFmtId="0" fontId="3" fillId="0" borderId="40" xfId="0" applyFont="1" applyBorder="1" applyAlignment="1">
      <alignment horizontal="center" vertical="center" wrapText="1"/>
    </xf>
    <xf numFmtId="0" fontId="3" fillId="0" borderId="47" xfId="0" applyFont="1" applyBorder="1" applyAlignment="1">
      <alignment horizontal="center" vertical="center" wrapText="1"/>
    </xf>
    <xf numFmtId="38" fontId="17" fillId="0" borderId="32" xfId="0" applyNumberFormat="1" applyFont="1" applyBorder="1" applyAlignment="1">
      <alignment horizontal="center" vertical="center" wrapText="1"/>
    </xf>
    <xf numFmtId="0" fontId="0" fillId="0" borderId="43" xfId="0" quotePrefix="1" applyBorder="1" applyAlignment="1">
      <alignment horizontal="center"/>
    </xf>
    <xf numFmtId="38" fontId="9" fillId="3" borderId="35" xfId="0" applyNumberFormat="1" applyFont="1" applyFill="1" applyBorder="1"/>
    <xf numFmtId="38" fontId="13" fillId="3" borderId="6" xfId="0" applyNumberFormat="1" applyFont="1" applyFill="1" applyBorder="1"/>
    <xf numFmtId="37" fontId="9" fillId="6" borderId="36" xfId="0" applyNumberFormat="1" applyFont="1" applyFill="1" applyBorder="1"/>
    <xf numFmtId="49" fontId="9" fillId="2" borderId="32" xfId="1" applyNumberFormat="1" applyFont="1" applyFill="1" applyBorder="1" applyAlignment="1">
      <alignment horizontal="left" vertical="center" wrapText="1"/>
    </xf>
    <xf numFmtId="37" fontId="9" fillId="6" borderId="32" xfId="0" applyNumberFormat="1" applyFont="1" applyFill="1" applyBorder="1"/>
    <xf numFmtId="10" fontId="9" fillId="0" borderId="32" xfId="3" applyNumberFormat="1" applyFont="1" applyBorder="1" applyAlignment="1">
      <alignment horizontal="center" vertical="center"/>
    </xf>
    <xf numFmtId="2" fontId="0" fillId="0" borderId="47" xfId="0" quotePrefix="1" applyNumberFormat="1" applyBorder="1" applyAlignment="1">
      <alignment horizontal="center"/>
    </xf>
    <xf numFmtId="0" fontId="0" fillId="0" borderId="47" xfId="0" applyBorder="1"/>
    <xf numFmtId="38" fontId="9" fillId="3" borderId="45" xfId="0" applyNumberFormat="1" applyFont="1" applyFill="1" applyBorder="1"/>
    <xf numFmtId="38" fontId="13" fillId="3" borderId="48" xfId="0" applyNumberFormat="1" applyFont="1" applyFill="1" applyBorder="1"/>
    <xf numFmtId="37" fontId="9" fillId="6" borderId="46" xfId="0" applyNumberFormat="1" applyFont="1" applyFill="1" applyBorder="1"/>
    <xf numFmtId="10" fontId="9" fillId="0" borderId="31" xfId="3" applyNumberFormat="1" applyFont="1" applyBorder="1" applyAlignment="1">
      <alignment horizontal="center" vertical="center"/>
    </xf>
    <xf numFmtId="49" fontId="9" fillId="2" borderId="31" xfId="1" applyNumberFormat="1" applyFont="1" applyFill="1" applyBorder="1" applyAlignment="1">
      <alignment horizontal="left" vertical="center" wrapText="1"/>
    </xf>
    <xf numFmtId="2" fontId="0" fillId="0" borderId="0" xfId="0" quotePrefix="1" applyNumberFormat="1" applyAlignment="1">
      <alignment horizontal="center"/>
    </xf>
    <xf numFmtId="0" fontId="51" fillId="0" borderId="0" xfId="0" applyFont="1"/>
    <xf numFmtId="49" fontId="9" fillId="4" borderId="34" xfId="0" applyNumberFormat="1" applyFont="1" applyFill="1" applyBorder="1" applyAlignment="1">
      <alignment horizontal="center" vertical="center" wrapText="1"/>
    </xf>
    <xf numFmtId="49" fontId="8" fillId="4" borderId="11" xfId="0" applyNumberFormat="1" applyFont="1" applyFill="1" applyBorder="1" applyAlignment="1">
      <alignment horizontal="center" vertical="center" wrapText="1"/>
    </xf>
    <xf numFmtId="0" fontId="3" fillId="0" borderId="11" xfId="0" applyFont="1" applyBorder="1" applyAlignment="1">
      <alignment horizontal="left" vertical="center"/>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49" fontId="9" fillId="4" borderId="0" xfId="0" applyNumberFormat="1" applyFont="1" applyFill="1" applyAlignment="1">
      <alignment horizontal="center" vertical="center" wrapText="1"/>
    </xf>
    <xf numFmtId="0" fontId="3" fillId="0" borderId="0" xfId="0" applyFont="1" applyAlignment="1">
      <alignment horizontal="center" vertical="center"/>
    </xf>
    <xf numFmtId="0" fontId="3" fillId="0" borderId="32" xfId="0" applyFont="1" applyBorder="1" applyAlignment="1">
      <alignment horizontal="center"/>
    </xf>
    <xf numFmtId="0" fontId="0" fillId="0" borderId="32" xfId="0" applyBorder="1" applyAlignment="1">
      <alignment horizontal="center"/>
    </xf>
    <xf numFmtId="0" fontId="0" fillId="4" borderId="33" xfId="0" applyFill="1" applyBorder="1" applyAlignment="1">
      <alignment horizontal="center" vertical="center" wrapText="1"/>
    </xf>
    <xf numFmtId="0" fontId="0" fillId="0" borderId="40" xfId="0" quotePrefix="1" applyBorder="1" applyAlignment="1">
      <alignment horizontal="center" vertical="center"/>
    </xf>
    <xf numFmtId="38" fontId="9" fillId="3" borderId="32" xfId="0" applyNumberFormat="1" applyFont="1" applyFill="1" applyBorder="1" applyAlignment="1">
      <alignment horizontal="right"/>
    </xf>
    <xf numFmtId="0" fontId="9" fillId="0" borderId="40" xfId="0" applyFont="1" applyBorder="1" applyAlignment="1">
      <alignment wrapText="1"/>
    </xf>
    <xf numFmtId="0" fontId="0" fillId="0" borderId="41" xfId="0" quotePrefix="1" applyBorder="1" applyAlignment="1">
      <alignment horizontal="center" vertical="center"/>
    </xf>
    <xf numFmtId="0" fontId="9" fillId="0" borderId="41" xfId="0" applyFont="1" applyBorder="1" applyAlignment="1">
      <alignment wrapText="1"/>
    </xf>
    <xf numFmtId="38" fontId="9" fillId="3" borderId="38" xfId="0" applyNumberFormat="1" applyFont="1" applyFill="1" applyBorder="1" applyAlignment="1">
      <alignment horizontal="right"/>
    </xf>
    <xf numFmtId="0" fontId="0" fillId="0" borderId="0" xfId="0" quotePrefix="1" applyAlignment="1">
      <alignment horizontal="center" vertical="center"/>
    </xf>
    <xf numFmtId="0" fontId="9" fillId="0" borderId="0" xfId="0" applyFont="1" applyAlignment="1">
      <alignment wrapText="1"/>
    </xf>
    <xf numFmtId="49" fontId="8" fillId="4" borderId="33" xfId="0" applyNumberFormat="1" applyFont="1" applyFill="1" applyBorder="1" applyAlignment="1">
      <alignment horizontal="center" vertical="center" wrapText="1"/>
    </xf>
    <xf numFmtId="14" fontId="9" fillId="3" borderId="32" xfId="0" applyNumberFormat="1" applyFont="1" applyFill="1" applyBorder="1"/>
    <xf numFmtId="14" fontId="9" fillId="3" borderId="38" xfId="0" applyNumberFormat="1" applyFont="1" applyFill="1" applyBorder="1"/>
    <xf numFmtId="49" fontId="8" fillId="0" borderId="11" xfId="0" applyNumberFormat="1" applyFont="1" applyBorder="1" applyAlignment="1">
      <alignment horizontal="center" vertical="center" wrapText="1"/>
    </xf>
    <xf numFmtId="0" fontId="0" fillId="0" borderId="43" xfId="0" applyBorder="1" applyAlignment="1">
      <alignment wrapText="1"/>
    </xf>
    <xf numFmtId="38" fontId="9" fillId="3" borderId="33" xfId="0" applyNumberFormat="1" applyFont="1" applyFill="1" applyBorder="1" applyAlignment="1">
      <alignment horizontal="center" vertical="center"/>
    </xf>
    <xf numFmtId="0" fontId="0" fillId="4" borderId="33" xfId="0" applyFill="1" applyBorder="1" applyAlignment="1">
      <alignment vertical="center" wrapText="1"/>
    </xf>
    <xf numFmtId="38" fontId="9" fillId="3" borderId="32" xfId="0" applyNumberFormat="1" applyFont="1" applyFill="1" applyBorder="1" applyAlignment="1">
      <alignment horizontal="center" vertical="center"/>
    </xf>
    <xf numFmtId="0" fontId="0" fillId="4" borderId="32" xfId="0" applyFill="1" applyBorder="1" applyAlignment="1">
      <alignment vertical="center" wrapText="1"/>
    </xf>
    <xf numFmtId="14" fontId="9" fillId="3" borderId="32" xfId="0" applyNumberFormat="1" applyFont="1" applyFill="1" applyBorder="1" applyAlignment="1">
      <alignment horizontal="center" vertical="center"/>
    </xf>
    <xf numFmtId="0" fontId="0" fillId="0" borderId="47" xfId="0" quotePrefix="1" applyBorder="1" applyAlignment="1">
      <alignment horizontal="center" vertical="center"/>
    </xf>
    <xf numFmtId="0" fontId="0" fillId="0" borderId="47" xfId="0" applyBorder="1" applyAlignment="1">
      <alignment wrapText="1"/>
    </xf>
    <xf numFmtId="38" fontId="9" fillId="3" borderId="31" xfId="0" applyNumberFormat="1" applyFont="1" applyFill="1" applyBorder="1" applyAlignment="1">
      <alignment horizontal="center" vertical="center"/>
    </xf>
    <xf numFmtId="0" fontId="0" fillId="4" borderId="31" xfId="0" applyFill="1" applyBorder="1" applyAlignment="1">
      <alignment vertical="center" wrapText="1"/>
    </xf>
    <xf numFmtId="0" fontId="9" fillId="4" borderId="32" xfId="0" applyFont="1" applyFill="1" applyBorder="1" applyAlignment="1">
      <alignment horizontal="center"/>
    </xf>
    <xf numFmtId="49" fontId="9" fillId="4" borderId="32" xfId="0" applyNumberFormat="1" applyFont="1" applyFill="1" applyBorder="1" applyAlignment="1">
      <alignment horizontal="center" vertical="center" wrapText="1"/>
    </xf>
    <xf numFmtId="0" fontId="8" fillId="0" borderId="40" xfId="0" applyFont="1" applyBorder="1" applyAlignment="1">
      <alignment horizontal="center" vertical="center"/>
    </xf>
    <xf numFmtId="0" fontId="3" fillId="0" borderId="40" xfId="0" applyFont="1" applyBorder="1" applyAlignment="1">
      <alignment horizontal="center" vertical="center"/>
    </xf>
    <xf numFmtId="0" fontId="9" fillId="0" borderId="40" xfId="0" quotePrefix="1" applyFont="1" applyBorder="1" applyAlignment="1">
      <alignment horizontal="center" vertical="center"/>
    </xf>
    <xf numFmtId="0" fontId="9" fillId="0" borderId="40" xfId="0" applyFont="1" applyBorder="1" applyAlignment="1">
      <alignment vertical="center" wrapText="1"/>
    </xf>
    <xf numFmtId="0" fontId="0" fillId="0" borderId="68" xfId="0" applyBorder="1" applyAlignment="1">
      <alignment vertical="center" wrapText="1"/>
    </xf>
    <xf numFmtId="0" fontId="0" fillId="0" borderId="40" xfId="0" applyBorder="1" applyAlignment="1">
      <alignment vertical="center" wrapText="1"/>
    </xf>
    <xf numFmtId="167" fontId="9" fillId="3" borderId="32" xfId="2" applyNumberFormat="1" applyFont="1" applyFill="1" applyBorder="1"/>
    <xf numFmtId="0" fontId="9" fillId="0" borderId="47" xfId="0" quotePrefix="1" applyFont="1" applyBorder="1" applyAlignment="1">
      <alignment horizontal="center" vertical="center"/>
    </xf>
    <xf numFmtId="0" fontId="9" fillId="0" borderId="47" xfId="0" applyFont="1" applyBorder="1" applyAlignment="1">
      <alignment vertical="center" wrapText="1"/>
    </xf>
    <xf numFmtId="14" fontId="9" fillId="3" borderId="31" xfId="2" applyNumberFormat="1" applyFont="1" applyFill="1" applyBorder="1"/>
    <xf numFmtId="0" fontId="52" fillId="0" borderId="0" xfId="0" applyFont="1"/>
    <xf numFmtId="0" fontId="8" fillId="0" borderId="0" xfId="0" applyFont="1" applyAlignment="1">
      <alignment horizontal="center" vertical="center"/>
    </xf>
    <xf numFmtId="0" fontId="3" fillId="4" borderId="31" xfId="0" applyFont="1" applyFill="1" applyBorder="1" applyAlignment="1">
      <alignment horizontal="center" vertical="center"/>
    </xf>
    <xf numFmtId="0" fontId="3" fillId="0" borderId="34" xfId="0" applyFont="1" applyBorder="1" applyAlignment="1">
      <alignment horizontal="center" vertical="center" wrapText="1"/>
    </xf>
    <xf numFmtId="49" fontId="0" fillId="4" borderId="32" xfId="0" applyNumberFormat="1" applyFill="1" applyBorder="1" applyAlignment="1">
      <alignment horizontal="center"/>
    </xf>
    <xf numFmtId="0" fontId="0" fillId="3" borderId="32" xfId="0" applyFill="1" applyBorder="1"/>
    <xf numFmtId="10" fontId="0" fillId="3" borderId="32" xfId="3" applyNumberFormat="1" applyFont="1" applyFill="1" applyBorder="1"/>
    <xf numFmtId="49" fontId="3" fillId="4" borderId="38" xfId="0" applyNumberFormat="1" applyFont="1" applyFill="1" applyBorder="1" applyAlignment="1">
      <alignment horizontal="center"/>
    </xf>
    <xf numFmtId="49" fontId="3" fillId="0" borderId="0" xfId="0" applyNumberFormat="1" applyFont="1" applyAlignment="1">
      <alignment horizontal="center"/>
    </xf>
    <xf numFmtId="37" fontId="0" fillId="0" borderId="0" xfId="0" applyNumberFormat="1"/>
    <xf numFmtId="49" fontId="3" fillId="0" borderId="13" xfId="0" applyNumberFormat="1" applyFont="1" applyBorder="1" applyAlignment="1">
      <alignment horizontal="center"/>
    </xf>
    <xf numFmtId="0" fontId="0" fillId="4" borderId="39" xfId="0" applyFill="1" applyBorder="1" applyAlignment="1">
      <alignment horizontal="center"/>
    </xf>
    <xf numFmtId="0" fontId="0" fillId="4" borderId="11" xfId="0" applyFill="1" applyBorder="1" applyAlignment="1">
      <alignment horizontal="center"/>
    </xf>
    <xf numFmtId="0" fontId="3" fillId="4" borderId="28" xfId="0" applyFont="1" applyFill="1" applyBorder="1" applyAlignment="1">
      <alignment horizontal="center" vertical="center"/>
    </xf>
    <xf numFmtId="0" fontId="3" fillId="0" borderId="39" xfId="0" applyFont="1" applyBorder="1" applyAlignment="1">
      <alignment horizontal="center" vertical="center" wrapText="1"/>
    </xf>
    <xf numFmtId="49" fontId="0" fillId="4" borderId="42" xfId="0" applyNumberFormat="1" applyFill="1" applyBorder="1" applyAlignment="1">
      <alignment horizontal="center"/>
    </xf>
    <xf numFmtId="0" fontId="0" fillId="3" borderId="42" xfId="0" applyFill="1" applyBorder="1"/>
    <xf numFmtId="0" fontId="0" fillId="3" borderId="32" xfId="0" applyFill="1" applyBorder="1" applyAlignment="1">
      <alignment wrapText="1"/>
    </xf>
    <xf numFmtId="49" fontId="0" fillId="4" borderId="38" xfId="0" applyNumberFormat="1" applyFill="1" applyBorder="1" applyAlignment="1">
      <alignment horizontal="center"/>
    </xf>
    <xf numFmtId="0" fontId="0" fillId="3" borderId="38" xfId="0" applyFill="1" applyBorder="1"/>
    <xf numFmtId="49" fontId="3" fillId="4" borderId="11" xfId="0" applyNumberFormat="1" applyFont="1" applyFill="1" applyBorder="1" applyAlignment="1">
      <alignment horizontal="center"/>
    </xf>
    <xf numFmtId="0" fontId="53" fillId="0" borderId="0" xfId="0" applyFont="1"/>
    <xf numFmtId="0" fontId="0" fillId="4" borderId="32" xfId="0" quotePrefix="1" applyFill="1" applyBorder="1" applyAlignment="1">
      <alignment horizontal="center"/>
    </xf>
    <xf numFmtId="2" fontId="0" fillId="4" borderId="32" xfId="0" applyNumberFormat="1" applyFill="1" applyBorder="1" applyAlignment="1">
      <alignment horizontal="center"/>
    </xf>
    <xf numFmtId="2" fontId="0" fillId="4" borderId="40" xfId="0" applyNumberFormat="1" applyFill="1" applyBorder="1" applyAlignment="1">
      <alignment horizontal="center"/>
    </xf>
    <xf numFmtId="0" fontId="0" fillId="4" borderId="40" xfId="0" applyFill="1" applyBorder="1" applyAlignment="1">
      <alignment horizontal="center"/>
    </xf>
    <xf numFmtId="0" fontId="0" fillId="4" borderId="38" xfId="0" applyFill="1" applyBorder="1" applyAlignment="1">
      <alignment horizontal="center"/>
    </xf>
    <xf numFmtId="1" fontId="29" fillId="4" borderId="11" xfId="0" applyNumberFormat="1" applyFont="1" applyFill="1" applyBorder="1" applyAlignment="1">
      <alignment horizontal="center" vertical="center"/>
    </xf>
    <xf numFmtId="2" fontId="24" fillId="4" borderId="67" xfId="0" applyNumberFormat="1" applyFont="1" applyFill="1" applyBorder="1" applyAlignment="1">
      <alignment horizontal="center" vertical="center"/>
    </xf>
    <xf numFmtId="49" fontId="25" fillId="4" borderId="67" xfId="0" applyNumberFormat="1" applyFont="1" applyFill="1" applyBorder="1" applyAlignment="1">
      <alignment horizontal="center" vertical="center"/>
    </xf>
    <xf numFmtId="0" fontId="25" fillId="0" borderId="67" xfId="0" applyFont="1" applyBorder="1" applyAlignment="1">
      <alignment vertical="center"/>
    </xf>
    <xf numFmtId="37" fontId="5" fillId="8" borderId="34" xfId="1" applyNumberFormat="1" applyFont="1" applyFill="1" applyBorder="1" applyAlignment="1">
      <alignment horizontal="right" vertical="center" wrapText="1"/>
    </xf>
    <xf numFmtId="2" fontId="45" fillId="4" borderId="9" xfId="0" applyNumberFormat="1" applyFont="1" applyFill="1" applyBorder="1" applyAlignment="1">
      <alignment horizontal="center" vertical="center"/>
    </xf>
    <xf numFmtId="166" fontId="48" fillId="4" borderId="11" xfId="0" quotePrefix="1" applyNumberFormat="1" applyFont="1" applyFill="1" applyBorder="1" applyAlignment="1">
      <alignment horizontal="center" vertical="center"/>
    </xf>
    <xf numFmtId="0" fontId="0" fillId="3" borderId="14" xfId="0" applyFill="1" applyBorder="1" applyAlignment="1">
      <alignment horizontal="center"/>
    </xf>
    <xf numFmtId="0" fontId="3" fillId="0" borderId="18" xfId="0" applyFont="1" applyBorder="1" applyAlignment="1">
      <alignment wrapText="1"/>
    </xf>
    <xf numFmtId="0" fontId="0" fillId="0" borderId="18" xfId="0" applyBorder="1"/>
    <xf numFmtId="0" fontId="0" fillId="0" borderId="18" xfId="0" applyBorder="1" applyAlignment="1">
      <alignment vertical="center"/>
    </xf>
    <xf numFmtId="0" fontId="0" fillId="0" borderId="18" xfId="0" applyBorder="1" applyAlignment="1">
      <alignment wrapText="1"/>
    </xf>
    <xf numFmtId="0" fontId="0" fillId="4" borderId="39" xfId="0" applyFill="1" applyBorder="1" applyAlignment="1">
      <alignment horizontal="center" wrapText="1"/>
    </xf>
    <xf numFmtId="0" fontId="0" fillId="0" borderId="1" xfId="0" applyBorder="1" applyAlignment="1">
      <alignment vertical="center"/>
    </xf>
    <xf numFmtId="0" fontId="0" fillId="16" borderId="1" xfId="0" applyFill="1" applyBorder="1" applyAlignment="1">
      <alignment horizontal="center"/>
    </xf>
    <xf numFmtId="0" fontId="3" fillId="0" borderId="1" xfId="0" applyFont="1" applyBorder="1"/>
    <xf numFmtId="0" fontId="3" fillId="0" borderId="15" xfId="0" applyFont="1" applyBorder="1" applyAlignment="1">
      <alignment vertical="center" wrapText="1"/>
    </xf>
    <xf numFmtId="0" fontId="3" fillId="0" borderId="12" xfId="0" applyFont="1" applyBorder="1" applyAlignment="1">
      <alignment vertical="center" wrapText="1"/>
    </xf>
    <xf numFmtId="0" fontId="0" fillId="0" borderId="2" xfId="0" applyBorder="1" applyAlignment="1">
      <alignment horizontal="center"/>
    </xf>
    <xf numFmtId="0" fontId="4" fillId="0" borderId="82" xfId="0" quotePrefix="1" applyFont="1" applyBorder="1" applyAlignment="1">
      <alignment horizontal="center"/>
    </xf>
    <xf numFmtId="165" fontId="18" fillId="0" borderId="2" xfId="0" applyNumberFormat="1" applyFont="1" applyBorder="1" applyAlignment="1">
      <alignment horizontal="center" vertical="center" wrapText="1"/>
    </xf>
    <xf numFmtId="165" fontId="18" fillId="0" borderId="1" xfId="0" applyNumberFormat="1" applyFont="1" applyBorder="1" applyAlignment="1">
      <alignment horizontal="center" vertical="center" wrapText="1"/>
    </xf>
    <xf numFmtId="0" fontId="0" fillId="0" borderId="11" xfId="0" applyBorder="1" applyAlignment="1">
      <alignment horizontal="center" vertical="center"/>
    </xf>
    <xf numFmtId="0" fontId="5" fillId="0" borderId="1" xfId="0" applyFont="1" applyBorder="1" applyAlignment="1">
      <alignment vertical="center" wrapText="1"/>
    </xf>
    <xf numFmtId="0" fontId="4" fillId="0" borderId="2" xfId="0" applyFont="1" applyBorder="1" applyAlignment="1">
      <alignment vertical="center" wrapText="1"/>
    </xf>
    <xf numFmtId="0" fontId="5" fillId="0" borderId="1" xfId="0" applyFont="1" applyBorder="1"/>
    <xf numFmtId="0" fontId="0" fillId="0" borderId="1" xfId="0" quotePrefix="1" applyBorder="1" applyAlignment="1">
      <alignment horizontal="center"/>
    </xf>
    <xf numFmtId="0" fontId="0" fillId="0" borderId="9" xfId="0" applyBorder="1" applyAlignment="1">
      <alignment horizontal="center"/>
    </xf>
    <xf numFmtId="165" fontId="4" fillId="0" borderId="9" xfId="0" applyNumberFormat="1" applyFont="1" applyBorder="1" applyAlignment="1">
      <alignment horizontal="center"/>
    </xf>
    <xf numFmtId="165" fontId="23" fillId="0" borderId="11" xfId="0" applyNumberFormat="1" applyFont="1" applyBorder="1" applyAlignment="1">
      <alignment horizontal="center"/>
    </xf>
    <xf numFmtId="0" fontId="8" fillId="0" borderId="37" xfId="0" applyFont="1" applyBorder="1" applyAlignment="1">
      <alignment vertical="center"/>
    </xf>
    <xf numFmtId="0" fontId="8" fillId="0" borderId="37" xfId="0" applyFont="1" applyBorder="1" applyAlignment="1">
      <alignment horizontal="center" vertical="center"/>
    </xf>
    <xf numFmtId="37" fontId="10" fillId="16" borderId="2" xfId="0" applyNumberFormat="1" applyFont="1" applyFill="1" applyBorder="1" applyAlignment="1">
      <alignment horizontal="center" vertical="center"/>
    </xf>
    <xf numFmtId="165" fontId="18" fillId="0" borderId="9" xfId="0" applyNumberFormat="1" applyFont="1" applyBorder="1" applyAlignment="1">
      <alignment horizontal="center" vertical="center" wrapText="1"/>
    </xf>
    <xf numFmtId="0" fontId="23" fillId="0" borderId="11" xfId="0" applyFont="1" applyBorder="1" applyAlignment="1">
      <alignment vertical="center" wrapText="1"/>
    </xf>
    <xf numFmtId="0" fontId="5" fillId="13" borderId="9" xfId="0" applyFont="1" applyFill="1" applyBorder="1" applyAlignment="1">
      <alignment vertical="center" wrapText="1"/>
    </xf>
    <xf numFmtId="0" fontId="20" fillId="0" borderId="11" xfId="0" applyFont="1" applyBorder="1" applyAlignment="1">
      <alignment horizontal="left" vertical="center" wrapText="1"/>
    </xf>
    <xf numFmtId="165" fontId="4" fillId="0" borderId="9" xfId="0" applyNumberFormat="1" applyFont="1" applyBorder="1" applyAlignment="1">
      <alignment horizontal="center" wrapText="1"/>
    </xf>
    <xf numFmtId="165" fontId="23" fillId="0" borderId="11" xfId="0" applyNumberFormat="1" applyFont="1" applyBorder="1" applyAlignment="1">
      <alignment horizontal="center" wrapText="1"/>
    </xf>
    <xf numFmtId="165" fontId="22" fillId="0" borderId="11" xfId="0" applyNumberFormat="1" applyFont="1" applyBorder="1" applyAlignment="1">
      <alignment horizontal="center" vertical="center" wrapText="1"/>
    </xf>
    <xf numFmtId="38" fontId="5" fillId="3" borderId="4" xfId="0" applyNumberFormat="1" applyFont="1" applyFill="1" applyBorder="1"/>
    <xf numFmtId="0" fontId="0" fillId="3" borderId="28" xfId="0" applyFill="1" applyBorder="1" applyAlignment="1">
      <alignment horizontal="center"/>
    </xf>
    <xf numFmtId="0" fontId="4" fillId="0" borderId="34" xfId="0" quotePrefix="1" applyFont="1" applyBorder="1" applyAlignment="1">
      <alignment horizontal="center"/>
    </xf>
    <xf numFmtId="0" fontId="0" fillId="19" borderId="62" xfId="0" applyFill="1" applyBorder="1" applyAlignment="1">
      <alignment horizontal="center"/>
    </xf>
    <xf numFmtId="0" fontId="0" fillId="19" borderId="24" xfId="0" applyFill="1" applyBorder="1" applyAlignment="1">
      <alignment horizontal="center"/>
    </xf>
    <xf numFmtId="0" fontId="0" fillId="19" borderId="58" xfId="0" applyFill="1" applyBorder="1" applyAlignment="1">
      <alignment horizontal="center"/>
    </xf>
    <xf numFmtId="0" fontId="0" fillId="19" borderId="20" xfId="0" applyFill="1" applyBorder="1" applyAlignment="1">
      <alignment horizontal="center"/>
    </xf>
    <xf numFmtId="0" fontId="0" fillId="0" borderId="7" xfId="0" applyBorder="1" applyAlignment="1">
      <alignment vertical="center"/>
    </xf>
    <xf numFmtId="0" fontId="0" fillId="0" borderId="7" xfId="0" applyBorder="1"/>
    <xf numFmtId="0" fontId="0" fillId="0" borderId="47" xfId="0" quotePrefix="1" applyBorder="1" applyAlignment="1">
      <alignment horizontal="center"/>
    </xf>
    <xf numFmtId="0" fontId="0" fillId="0" borderId="32" xfId="0" quotePrefix="1" applyBorder="1" applyAlignment="1">
      <alignment horizontal="center"/>
    </xf>
    <xf numFmtId="0" fontId="0" fillId="0" borderId="84" xfId="0" quotePrefix="1" applyBorder="1" applyAlignment="1">
      <alignment horizontal="center"/>
    </xf>
    <xf numFmtId="2" fontId="9" fillId="4" borderId="31" xfId="0" quotePrefix="1" applyNumberFormat="1" applyFont="1" applyFill="1" applyBorder="1" applyAlignment="1">
      <alignment horizontal="center"/>
    </xf>
    <xf numFmtId="38" fontId="9" fillId="3" borderId="32" xfId="0" applyNumberFormat="1" applyFont="1" applyFill="1" applyBorder="1" applyAlignment="1">
      <alignment wrapText="1"/>
    </xf>
    <xf numFmtId="0" fontId="9" fillId="3" borderId="32" xfId="0" applyFont="1" applyFill="1" applyBorder="1" applyAlignment="1">
      <alignment wrapText="1"/>
    </xf>
    <xf numFmtId="38" fontId="9" fillId="3" borderId="38" xfId="0" applyNumberFormat="1" applyFont="1" applyFill="1" applyBorder="1" applyAlignment="1">
      <alignment wrapText="1"/>
    </xf>
    <xf numFmtId="0" fontId="9" fillId="3" borderId="38" xfId="0" applyFont="1" applyFill="1" applyBorder="1" applyAlignment="1">
      <alignment wrapText="1"/>
    </xf>
    <xf numFmtId="37" fontId="9" fillId="3" borderId="32" xfId="0" applyNumberFormat="1" applyFont="1" applyFill="1" applyBorder="1" applyAlignment="1" applyProtection="1">
      <alignment horizontal="left" vertical="center" wrapText="1"/>
      <protection locked="0"/>
    </xf>
    <xf numFmtId="37" fontId="9" fillId="3" borderId="32" xfId="0" applyNumberFormat="1" applyFont="1" applyFill="1" applyBorder="1" applyAlignment="1">
      <alignment horizontal="center" vertical="center" wrapText="1"/>
    </xf>
    <xf numFmtId="165" fontId="0" fillId="0" borderId="40" xfId="0" quotePrefix="1" applyNumberFormat="1" applyBorder="1" applyAlignment="1">
      <alignment horizontal="center"/>
    </xf>
    <xf numFmtId="0" fontId="46" fillId="0" borderId="13" xfId="0" applyFont="1" applyBorder="1" applyAlignment="1">
      <alignment vertical="center"/>
    </xf>
    <xf numFmtId="168" fontId="48" fillId="4" borderId="37" xfId="0" applyNumberFormat="1" applyFont="1" applyFill="1" applyBorder="1" applyAlignment="1">
      <alignment horizontal="center" vertical="center"/>
    </xf>
    <xf numFmtId="165" fontId="45" fillId="4" borderId="62" xfId="0" applyNumberFormat="1" applyFont="1" applyFill="1" applyBorder="1" applyAlignment="1">
      <alignment horizontal="center" vertical="center"/>
    </xf>
    <xf numFmtId="1" fontId="48" fillId="4" borderId="11" xfId="0" quotePrefix="1" applyNumberFormat="1" applyFont="1" applyFill="1" applyBorder="1" applyAlignment="1">
      <alignment horizontal="center" vertical="center"/>
    </xf>
    <xf numFmtId="2" fontId="45" fillId="4" borderId="33" xfId="0" applyNumberFormat="1" applyFont="1" applyFill="1" applyBorder="1" applyAlignment="1">
      <alignment horizontal="center" vertical="center"/>
    </xf>
    <xf numFmtId="165" fontId="47" fillId="16" borderId="18" xfId="0" applyNumberFormat="1" applyFont="1" applyFill="1" applyBorder="1" applyAlignment="1">
      <alignment vertical="center"/>
    </xf>
    <xf numFmtId="165" fontId="47" fillId="16" borderId="15" xfId="0" applyNumberFormat="1" applyFont="1" applyFill="1" applyBorder="1" applyAlignment="1">
      <alignment vertical="center"/>
    </xf>
    <xf numFmtId="165" fontId="47" fillId="16" borderId="12" xfId="0" applyNumberFormat="1" applyFont="1" applyFill="1" applyBorder="1" applyAlignment="1">
      <alignment vertical="center"/>
    </xf>
    <xf numFmtId="165" fontId="10" fillId="5" borderId="11" xfId="0" applyNumberFormat="1" applyFont="1" applyFill="1" applyBorder="1" applyAlignment="1">
      <alignment wrapText="1"/>
    </xf>
    <xf numFmtId="14" fontId="10" fillId="5" borderId="37" xfId="0" applyNumberFormat="1" applyFont="1" applyFill="1" applyBorder="1"/>
    <xf numFmtId="38" fontId="5" fillId="3" borderId="32" xfId="0" applyNumberFormat="1" applyFont="1" applyFill="1" applyBorder="1" applyAlignment="1">
      <alignment wrapText="1"/>
    </xf>
    <xf numFmtId="38" fontId="5" fillId="3" borderId="57" xfId="0" applyNumberFormat="1" applyFont="1" applyFill="1" applyBorder="1" applyAlignment="1">
      <alignment wrapText="1"/>
    </xf>
    <xf numFmtId="38" fontId="5" fillId="3" borderId="31" xfId="0" applyNumberFormat="1" applyFont="1" applyFill="1" applyBorder="1" applyAlignment="1">
      <alignment wrapText="1"/>
    </xf>
    <xf numFmtId="38" fontId="5" fillId="3" borderId="38" xfId="0" applyNumberFormat="1" applyFont="1" applyFill="1" applyBorder="1" applyAlignment="1">
      <alignment wrapText="1"/>
    </xf>
    <xf numFmtId="0" fontId="5" fillId="3" borderId="32" xfId="0" applyFont="1" applyFill="1" applyBorder="1" applyAlignment="1">
      <alignment wrapText="1"/>
    </xf>
    <xf numFmtId="0" fontId="5" fillId="3" borderId="38" xfId="0" applyFont="1" applyFill="1" applyBorder="1" applyAlignment="1">
      <alignment wrapText="1"/>
    </xf>
    <xf numFmtId="0" fontId="5" fillId="3" borderId="32" xfId="0" applyFont="1" applyFill="1" applyBorder="1"/>
    <xf numFmtId="0" fontId="5" fillId="3" borderId="38" xfId="0" applyFont="1" applyFill="1" applyBorder="1"/>
    <xf numFmtId="0" fontId="10" fillId="5" borderId="2" xfId="0" applyFont="1" applyFill="1" applyBorder="1" applyAlignment="1">
      <alignment horizontal="center" vertical="center" wrapText="1"/>
    </xf>
    <xf numFmtId="37" fontId="10" fillId="5" borderId="2" xfId="0" applyNumberFormat="1" applyFont="1" applyFill="1" applyBorder="1" applyAlignment="1">
      <alignment horizontal="right" vertical="center"/>
    </xf>
    <xf numFmtId="37" fontId="10" fillId="5" borderId="1" xfId="0" applyNumberFormat="1" applyFont="1" applyFill="1" applyBorder="1" applyAlignment="1">
      <alignment horizontal="right" vertical="center"/>
    </xf>
    <xf numFmtId="37" fontId="10" fillId="5" borderId="9" xfId="0" applyNumberFormat="1" applyFont="1" applyFill="1" applyBorder="1" applyAlignment="1">
      <alignment horizontal="right" vertical="center"/>
    </xf>
    <xf numFmtId="0" fontId="4" fillId="3" borderId="32" xfId="0" applyFont="1" applyFill="1" applyBorder="1" applyAlignment="1">
      <alignment horizontal="center"/>
    </xf>
    <xf numFmtId="14" fontId="4" fillId="3" borderId="32" xfId="0" applyNumberFormat="1" applyFont="1" applyFill="1" applyBorder="1"/>
    <xf numFmtId="14" fontId="4" fillId="3" borderId="32" xfId="0" applyNumberFormat="1" applyFont="1" applyFill="1" applyBorder="1" applyAlignment="1">
      <alignment horizontal="center"/>
    </xf>
    <xf numFmtId="1" fontId="4" fillId="3" borderId="32" xfId="0" applyNumberFormat="1" applyFont="1" applyFill="1" applyBorder="1" applyAlignment="1">
      <alignment horizontal="center"/>
    </xf>
    <xf numFmtId="169" fontId="4" fillId="3" borderId="32" xfId="6" applyNumberFormat="1" applyFont="1" applyFill="1" applyBorder="1"/>
    <xf numFmtId="10" fontId="0" fillId="3" borderId="32" xfId="3" applyNumberFormat="1" applyFont="1" applyFill="1" applyBorder="1" applyAlignment="1">
      <alignment horizontal="center"/>
    </xf>
    <xf numFmtId="0" fontId="8" fillId="0" borderId="4" xfId="0" applyFont="1" applyBorder="1" applyAlignment="1">
      <alignment horizontal="left" vertical="center"/>
    </xf>
    <xf numFmtId="0" fontId="8" fillId="4" borderId="11" xfId="0" applyFont="1" applyFill="1" applyBorder="1" applyAlignment="1">
      <alignment horizontal="center" vertical="center"/>
    </xf>
    <xf numFmtId="0" fontId="46" fillId="0" borderId="3" xfId="0" applyFont="1" applyBorder="1" applyAlignment="1">
      <alignment vertical="center"/>
    </xf>
    <xf numFmtId="0" fontId="46" fillId="0" borderId="66" xfId="0" applyFont="1" applyBorder="1" applyAlignment="1">
      <alignment vertical="center"/>
    </xf>
    <xf numFmtId="165" fontId="45" fillId="4" borderId="38" xfId="0" applyNumberFormat="1" applyFont="1" applyFill="1" applyBorder="1" applyAlignment="1">
      <alignment horizontal="center" vertical="center"/>
    </xf>
    <xf numFmtId="37" fontId="9" fillId="3" borderId="31" xfId="0" applyNumberFormat="1" applyFont="1" applyFill="1" applyBorder="1" applyAlignment="1" applyProtection="1">
      <alignment horizontal="left" vertical="center" wrapText="1"/>
      <protection locked="0"/>
    </xf>
    <xf numFmtId="1" fontId="48" fillId="4" borderId="11" xfId="0" applyNumberFormat="1" applyFont="1" applyFill="1" applyBorder="1" applyAlignment="1">
      <alignment horizontal="center" vertical="center"/>
    </xf>
    <xf numFmtId="165" fontId="45" fillId="4" borderId="11" xfId="0" applyNumberFormat="1" applyFont="1" applyFill="1" applyBorder="1" applyAlignment="1">
      <alignment horizontal="center" vertical="center"/>
    </xf>
    <xf numFmtId="37" fontId="8" fillId="0" borderId="11" xfId="0" applyNumberFormat="1" applyFont="1" applyBorder="1" applyAlignment="1" applyProtection="1">
      <alignment horizontal="left" vertical="center"/>
      <protection locked="0"/>
    </xf>
    <xf numFmtId="0" fontId="3" fillId="0" borderId="38" xfId="0" applyFont="1" applyBorder="1" applyAlignment="1">
      <alignment horizontal="center"/>
    </xf>
    <xf numFmtId="167" fontId="9" fillId="7" borderId="32" xfId="2" applyNumberFormat="1" applyFont="1" applyFill="1" applyBorder="1" applyAlignment="1">
      <alignment horizontal="right" vertical="center" wrapText="1"/>
    </xf>
    <xf numFmtId="167" fontId="9" fillId="7" borderId="36" xfId="2" applyNumberFormat="1" applyFont="1" applyFill="1" applyBorder="1" applyAlignment="1">
      <alignment horizontal="right" vertical="center" wrapText="1"/>
    </xf>
    <xf numFmtId="170" fontId="10" fillId="5" borderId="31" xfId="0" applyNumberFormat="1" applyFont="1" applyFill="1" applyBorder="1" applyAlignment="1">
      <alignment horizontal="right"/>
    </xf>
    <xf numFmtId="0" fontId="53" fillId="4" borderId="32" xfId="0" applyFont="1" applyFill="1" applyBorder="1" applyAlignment="1">
      <alignment horizontal="center"/>
    </xf>
    <xf numFmtId="165" fontId="53" fillId="4" borderId="32" xfId="0" applyNumberFormat="1" applyFont="1" applyFill="1" applyBorder="1" applyAlignment="1">
      <alignment horizontal="center"/>
    </xf>
    <xf numFmtId="0" fontId="53" fillId="4" borderId="38" xfId="0" applyFont="1" applyFill="1" applyBorder="1" applyAlignment="1">
      <alignment horizontal="center"/>
    </xf>
    <xf numFmtId="10" fontId="0" fillId="3" borderId="42" xfId="3" applyNumberFormat="1" applyFont="1" applyFill="1" applyBorder="1"/>
    <xf numFmtId="10" fontId="0" fillId="3" borderId="38" xfId="3" applyNumberFormat="1" applyFont="1" applyFill="1" applyBorder="1"/>
    <xf numFmtId="14" fontId="0" fillId="3" borderId="32" xfId="0" applyNumberFormat="1" applyFill="1" applyBorder="1"/>
    <xf numFmtId="171" fontId="5" fillId="3" borderId="32" xfId="0" applyNumberFormat="1" applyFont="1" applyFill="1" applyBorder="1" applyAlignment="1">
      <alignment horizontal="center" wrapText="1"/>
    </xf>
    <xf numFmtId="171" fontId="5" fillId="3" borderId="38" xfId="0" applyNumberFormat="1" applyFont="1" applyFill="1" applyBorder="1" applyAlignment="1">
      <alignment horizontal="center" wrapText="1"/>
    </xf>
    <xf numFmtId="167" fontId="20" fillId="6" borderId="32" xfId="2" applyNumberFormat="1" applyFont="1" applyFill="1" applyBorder="1"/>
    <xf numFmtId="167" fontId="20" fillId="6" borderId="38" xfId="2" applyNumberFormat="1" applyFont="1" applyFill="1" applyBorder="1"/>
    <xf numFmtId="0" fontId="9" fillId="0" borderId="0" xfId="0" applyFont="1" applyAlignment="1">
      <alignment horizontal="center"/>
    </xf>
    <xf numFmtId="0" fontId="3" fillId="0" borderId="81" xfId="0" applyFont="1" applyBorder="1" applyAlignment="1">
      <alignment horizontal="center"/>
    </xf>
    <xf numFmtId="165" fontId="23" fillId="0" borderId="76" xfId="0" applyNumberFormat="1" applyFont="1" applyBorder="1" applyAlignment="1">
      <alignment horizontal="center"/>
    </xf>
    <xf numFmtId="0" fontId="23" fillId="0" borderId="80" xfId="0" applyFont="1" applyBorder="1"/>
    <xf numFmtId="0" fontId="23" fillId="0" borderId="11" xfId="0" applyFont="1" applyBorder="1"/>
    <xf numFmtId="0" fontId="18" fillId="0" borderId="4" xfId="0" applyFont="1" applyBorder="1"/>
    <xf numFmtId="37" fontId="9" fillId="8" borderId="1" xfId="1" applyNumberFormat="1" applyFont="1" applyFill="1" applyBorder="1" applyAlignment="1">
      <alignment horizontal="right" vertical="center" wrapText="1"/>
    </xf>
    <xf numFmtId="10" fontId="4" fillId="3" borderId="32" xfId="3" applyNumberFormat="1" applyFont="1" applyFill="1" applyBorder="1" applyAlignment="1">
      <alignment horizontal="center"/>
    </xf>
    <xf numFmtId="0" fontId="40" fillId="0" borderId="0" xfId="0" applyFont="1" applyAlignment="1">
      <alignment horizontal="center" vertical="center" wrapText="1"/>
    </xf>
    <xf numFmtId="0" fontId="3" fillId="0" borderId="0" xfId="0" applyFont="1" applyAlignment="1">
      <alignment horizontal="center" vertical="top"/>
    </xf>
    <xf numFmtId="0" fontId="23" fillId="0" borderId="0" xfId="0" applyFont="1" applyAlignment="1">
      <alignment horizontal="center" vertical="top" wrapText="1"/>
    </xf>
    <xf numFmtId="0" fontId="23" fillId="0" borderId="0" xfId="0" applyFont="1" applyAlignment="1">
      <alignment horizontal="center" wrapText="1"/>
    </xf>
    <xf numFmtId="0" fontId="23" fillId="0" borderId="0" xfId="0" applyFont="1" applyAlignment="1">
      <alignment horizontal="center" vertical="top"/>
    </xf>
    <xf numFmtId="0" fontId="0" fillId="3" borderId="62" xfId="0" applyFill="1" applyBorder="1" applyAlignment="1">
      <alignment horizontal="center" vertical="center"/>
    </xf>
    <xf numFmtId="0" fontId="0" fillId="3" borderId="24" xfId="0" applyFill="1" applyBorder="1" applyAlignment="1">
      <alignment horizontal="center" vertical="center"/>
    </xf>
    <xf numFmtId="37" fontId="9" fillId="3" borderId="32" xfId="0" applyNumberFormat="1" applyFont="1" applyFill="1" applyBorder="1" applyAlignment="1">
      <alignment horizontal="right" vertical="center"/>
    </xf>
    <xf numFmtId="37" fontId="8" fillId="17" borderId="11" xfId="0" applyNumberFormat="1" applyFont="1" applyFill="1" applyBorder="1" applyAlignment="1">
      <alignment horizontal="right" vertical="center"/>
    </xf>
    <xf numFmtId="37" fontId="9" fillId="3" borderId="33" xfId="0" applyNumberFormat="1" applyFont="1" applyFill="1" applyBorder="1" applyAlignment="1" applyProtection="1">
      <alignment horizontal="left" vertical="center" wrapText="1"/>
      <protection locked="0"/>
    </xf>
    <xf numFmtId="37" fontId="9" fillId="8" borderId="38" xfId="1" applyNumberFormat="1" applyFont="1" applyFill="1" applyBorder="1" applyAlignment="1">
      <alignment horizontal="right" vertical="center" wrapText="1"/>
    </xf>
    <xf numFmtId="167" fontId="4" fillId="3" borderId="32" xfId="2" applyNumberFormat="1" applyFont="1" applyFill="1" applyBorder="1"/>
    <xf numFmtId="37" fontId="13" fillId="3" borderId="87" xfId="0" applyNumberFormat="1" applyFont="1" applyFill="1" applyBorder="1" applyAlignment="1" applyProtection="1">
      <alignment horizontal="right" vertical="center"/>
      <protection locked="0"/>
    </xf>
    <xf numFmtId="37" fontId="13" fillId="3" borderId="88" xfId="0" applyNumberFormat="1" applyFont="1" applyFill="1" applyBorder="1" applyAlignment="1" applyProtection="1">
      <alignment horizontal="right" vertical="center"/>
      <protection locked="0"/>
    </xf>
    <xf numFmtId="14" fontId="0" fillId="3" borderId="19" xfId="3" applyNumberFormat="1" applyFont="1" applyFill="1" applyBorder="1"/>
    <xf numFmtId="14" fontId="0" fillId="3" borderId="35" xfId="3" applyNumberFormat="1" applyFont="1" applyFill="1" applyBorder="1"/>
    <xf numFmtId="14" fontId="0" fillId="3" borderId="89" xfId="3" applyNumberFormat="1" applyFont="1" applyFill="1" applyBorder="1"/>
    <xf numFmtId="167" fontId="4" fillId="3" borderId="42" xfId="2" applyNumberFormat="1" applyFont="1" applyFill="1" applyBorder="1" applyAlignment="1">
      <alignment wrapText="1"/>
    </xf>
    <xf numFmtId="167" fontId="4" fillId="3" borderId="42" xfId="2" applyNumberFormat="1" applyFont="1" applyFill="1" applyBorder="1"/>
    <xf numFmtId="167" fontId="4" fillId="3" borderId="32" xfId="2" applyNumberFormat="1" applyFont="1" applyFill="1" applyBorder="1" applyAlignment="1">
      <alignment wrapText="1"/>
    </xf>
    <xf numFmtId="167" fontId="4" fillId="3" borderId="38" xfId="2" applyNumberFormat="1" applyFont="1" applyFill="1" applyBorder="1" applyAlignment="1">
      <alignment wrapText="1"/>
    </xf>
    <xf numFmtId="167" fontId="4" fillId="3" borderId="38" xfId="2" applyNumberFormat="1" applyFont="1" applyFill="1" applyBorder="1"/>
    <xf numFmtId="167" fontId="5" fillId="3" borderId="32" xfId="2" applyNumberFormat="1" applyFont="1" applyFill="1" applyBorder="1"/>
    <xf numFmtId="167" fontId="5" fillId="3" borderId="31" xfId="2" applyNumberFormat="1" applyFont="1" applyFill="1" applyBorder="1"/>
    <xf numFmtId="167" fontId="5" fillId="3" borderId="38" xfId="2" applyNumberFormat="1" applyFont="1" applyFill="1" applyBorder="1"/>
    <xf numFmtId="165" fontId="5" fillId="3" borderId="32" xfId="0" applyNumberFormat="1" applyFont="1" applyFill="1" applyBorder="1" applyAlignment="1">
      <alignment horizontal="center"/>
    </xf>
    <xf numFmtId="14" fontId="5" fillId="3" borderId="32" xfId="0" applyNumberFormat="1" applyFont="1" applyFill="1" applyBorder="1" applyAlignment="1">
      <alignment horizontal="center"/>
    </xf>
    <xf numFmtId="14" fontId="5" fillId="3" borderId="38" xfId="0" applyNumberFormat="1" applyFont="1" applyFill="1" applyBorder="1" applyAlignment="1">
      <alignment horizontal="center"/>
    </xf>
    <xf numFmtId="10" fontId="5" fillId="3" borderId="32" xfId="0" applyNumberFormat="1" applyFont="1" applyFill="1" applyBorder="1" applyAlignment="1">
      <alignment horizontal="center"/>
    </xf>
    <xf numFmtId="10" fontId="5" fillId="3" borderId="31" xfId="0" applyNumberFormat="1" applyFont="1" applyFill="1" applyBorder="1" applyAlignment="1">
      <alignment horizontal="center"/>
    </xf>
    <xf numFmtId="10" fontId="5" fillId="3" borderId="38" xfId="0" applyNumberFormat="1" applyFont="1" applyFill="1" applyBorder="1" applyAlignment="1">
      <alignment horizontal="center"/>
    </xf>
    <xf numFmtId="38" fontId="9" fillId="3" borderId="36" xfId="0" applyNumberFormat="1" applyFont="1" applyFill="1" applyBorder="1" applyAlignment="1">
      <alignment wrapText="1"/>
    </xf>
    <xf numFmtId="9" fontId="9" fillId="3" borderId="32" xfId="3" applyFont="1" applyFill="1" applyBorder="1"/>
    <xf numFmtId="9" fontId="9" fillId="3" borderId="38" xfId="3" applyFont="1" applyFill="1" applyBorder="1"/>
    <xf numFmtId="14" fontId="9" fillId="3" borderId="32" xfId="0" applyNumberFormat="1" applyFont="1" applyFill="1" applyBorder="1" applyAlignment="1">
      <alignment horizontal="center"/>
    </xf>
    <xf numFmtId="14" fontId="9" fillId="3" borderId="38" xfId="0" applyNumberFormat="1" applyFont="1" applyFill="1" applyBorder="1" applyAlignment="1">
      <alignment horizontal="center"/>
    </xf>
    <xf numFmtId="167" fontId="9" fillId="3" borderId="38" xfId="2" applyNumberFormat="1" applyFont="1" applyFill="1" applyBorder="1"/>
    <xf numFmtId="38" fontId="9" fillId="3" borderId="32" xfId="0" applyNumberFormat="1" applyFont="1" applyFill="1" applyBorder="1" applyAlignment="1">
      <alignment horizontal="left" wrapText="1"/>
    </xf>
    <xf numFmtId="38" fontId="9" fillId="3" borderId="38" xfId="0" applyNumberFormat="1" applyFont="1" applyFill="1" applyBorder="1" applyAlignment="1">
      <alignment horizontal="left" wrapText="1"/>
    </xf>
    <xf numFmtId="167" fontId="8" fillId="6" borderId="32" xfId="2" applyNumberFormat="1" applyFont="1" applyFill="1" applyBorder="1"/>
    <xf numFmtId="167" fontId="8" fillId="6" borderId="38" xfId="2" applyNumberFormat="1" applyFont="1" applyFill="1" applyBorder="1"/>
    <xf numFmtId="10" fontId="9" fillId="3" borderId="32" xfId="0" applyNumberFormat="1" applyFont="1" applyFill="1" applyBorder="1" applyAlignment="1">
      <alignment horizontal="center"/>
    </xf>
    <xf numFmtId="10" fontId="9" fillId="3" borderId="38" xfId="0" applyNumberFormat="1" applyFont="1" applyFill="1" applyBorder="1" applyAlignment="1">
      <alignment horizontal="center"/>
    </xf>
    <xf numFmtId="0" fontId="9" fillId="3" borderId="31" xfId="0" applyFont="1" applyFill="1" applyBorder="1" applyAlignment="1">
      <alignment wrapText="1"/>
    </xf>
    <xf numFmtId="167" fontId="9" fillId="3" borderId="31" xfId="2" applyNumberFormat="1" applyFont="1" applyFill="1" applyBorder="1"/>
    <xf numFmtId="0" fontId="9" fillId="3" borderId="57" xfId="0" applyFont="1" applyFill="1" applyBorder="1" applyAlignment="1">
      <alignment wrapText="1"/>
    </xf>
    <xf numFmtId="0" fontId="8" fillId="0" borderId="32" xfId="0" applyFont="1" applyBorder="1" applyAlignment="1">
      <alignment vertical="center" wrapText="1"/>
    </xf>
    <xf numFmtId="0" fontId="9" fillId="3" borderId="32" xfId="0" applyFont="1" applyFill="1" applyBorder="1" applyAlignment="1" applyProtection="1">
      <alignment horizontal="center" vertical="center"/>
      <protection locked="0"/>
    </xf>
    <xf numFmtId="37" fontId="9" fillId="9" borderId="35" xfId="1" applyNumberFormat="1" applyFont="1" applyFill="1" applyBorder="1" applyAlignment="1">
      <alignment horizontal="right" vertical="center" wrapText="1"/>
    </xf>
    <xf numFmtId="37" fontId="9" fillId="6" borderId="24" xfId="0" applyNumberFormat="1" applyFont="1" applyFill="1" applyBorder="1" applyAlignment="1">
      <alignment horizontal="right" vertical="center"/>
    </xf>
    <xf numFmtId="37" fontId="9" fillId="6" borderId="32" xfId="0" applyNumberFormat="1" applyFont="1" applyFill="1" applyBorder="1" applyAlignment="1">
      <alignment horizontal="right" vertical="center"/>
    </xf>
    <xf numFmtId="0" fontId="9" fillId="3" borderId="32" xfId="0" applyFont="1" applyFill="1" applyBorder="1"/>
    <xf numFmtId="0" fontId="9" fillId="3" borderId="38" xfId="0" applyFont="1" applyFill="1" applyBorder="1"/>
    <xf numFmtId="14" fontId="9" fillId="3" borderId="33" xfId="0" applyNumberFormat="1" applyFont="1" applyFill="1" applyBorder="1" applyAlignment="1">
      <alignment horizontal="center"/>
    </xf>
    <xf numFmtId="167" fontId="9" fillId="3" borderId="32" xfId="2" applyNumberFormat="1" applyFont="1" applyFill="1" applyBorder="1" applyAlignment="1">
      <alignment horizontal="right"/>
    </xf>
    <xf numFmtId="0" fontId="5" fillId="3" borderId="32" xfId="0" applyFont="1" applyFill="1" applyBorder="1" applyAlignment="1">
      <alignment horizontal="left" wrapText="1"/>
    </xf>
    <xf numFmtId="0" fontId="5" fillId="3" borderId="38" xfId="0" applyFont="1" applyFill="1" applyBorder="1" applyAlignment="1">
      <alignment horizontal="left" wrapText="1"/>
    </xf>
    <xf numFmtId="10" fontId="5" fillId="3" borderId="32" xfId="3" applyNumberFormat="1" applyFont="1" applyFill="1" applyBorder="1" applyAlignment="1">
      <alignment horizontal="center"/>
    </xf>
    <xf numFmtId="10" fontId="5" fillId="3" borderId="38" xfId="3" applyNumberFormat="1" applyFont="1" applyFill="1" applyBorder="1" applyAlignment="1">
      <alignment horizontal="center"/>
    </xf>
    <xf numFmtId="0" fontId="7" fillId="14" borderId="0" xfId="0" applyFont="1" applyFill="1" applyAlignment="1">
      <alignment vertical="center"/>
    </xf>
    <xf numFmtId="0" fontId="4" fillId="3" borderId="32" xfId="0" applyFont="1" applyFill="1" applyBorder="1" applyAlignment="1">
      <alignment wrapText="1"/>
    </xf>
    <xf numFmtId="0" fontId="4" fillId="3" borderId="42" xfId="0" applyFont="1" applyFill="1" applyBorder="1" applyAlignment="1">
      <alignment wrapText="1"/>
    </xf>
    <xf numFmtId="0" fontId="4" fillId="3" borderId="38" xfId="0" applyFont="1" applyFill="1" applyBorder="1" applyAlignment="1">
      <alignment wrapText="1"/>
    </xf>
    <xf numFmtId="14" fontId="4" fillId="3" borderId="42" xfId="2" applyNumberFormat="1" applyFont="1" applyFill="1" applyBorder="1"/>
    <xf numFmtId="14" fontId="4" fillId="3" borderId="32" xfId="2" applyNumberFormat="1" applyFont="1" applyFill="1" applyBorder="1"/>
    <xf numFmtId="14" fontId="4" fillId="3" borderId="38" xfId="2" applyNumberFormat="1" applyFont="1" applyFill="1" applyBorder="1"/>
    <xf numFmtId="10" fontId="4" fillId="3" borderId="42" xfId="3" applyNumberFormat="1" applyFont="1" applyFill="1" applyBorder="1"/>
    <xf numFmtId="10" fontId="4" fillId="3" borderId="38" xfId="3" applyNumberFormat="1" applyFont="1" applyFill="1" applyBorder="1"/>
    <xf numFmtId="10" fontId="5" fillId="3" borderId="32" xfId="3" applyNumberFormat="1" applyFont="1" applyFill="1" applyBorder="1" applyAlignment="1" applyProtection="1">
      <alignment horizontal="center" vertical="center"/>
      <protection locked="0"/>
    </xf>
    <xf numFmtId="37" fontId="3" fillId="10" borderId="11" xfId="0" applyNumberFormat="1" applyFont="1" applyFill="1" applyBorder="1"/>
    <xf numFmtId="38" fontId="19" fillId="3" borderId="91" xfId="0" applyNumberFormat="1" applyFont="1" applyFill="1" applyBorder="1"/>
    <xf numFmtId="37" fontId="23" fillId="10" borderId="32" xfId="0" applyNumberFormat="1" applyFont="1" applyFill="1" applyBorder="1" applyAlignment="1">
      <alignment horizontal="right"/>
    </xf>
    <xf numFmtId="37" fontId="23" fillId="10" borderId="11" xfId="0" applyNumberFormat="1" applyFont="1" applyFill="1" applyBorder="1" applyAlignment="1">
      <alignment horizontal="right"/>
    </xf>
    <xf numFmtId="167" fontId="3" fillId="10" borderId="11" xfId="2" applyNumberFormat="1" applyFont="1" applyFill="1" applyBorder="1"/>
    <xf numFmtId="0" fontId="4" fillId="4" borderId="31" xfId="0" applyFont="1" applyFill="1" applyBorder="1" applyAlignment="1">
      <alignment horizontal="center" vertical="center"/>
    </xf>
    <xf numFmtId="167" fontId="4" fillId="3" borderId="33" xfId="2" applyNumberFormat="1" applyFont="1" applyFill="1" applyBorder="1"/>
    <xf numFmtId="14" fontId="4" fillId="3" borderId="33" xfId="0" applyNumberFormat="1" applyFont="1" applyFill="1" applyBorder="1" applyAlignment="1">
      <alignment horizontal="center"/>
    </xf>
    <xf numFmtId="1" fontId="4" fillId="3" borderId="33" xfId="0" applyNumberFormat="1" applyFont="1" applyFill="1" applyBorder="1" applyAlignment="1">
      <alignment horizontal="center"/>
    </xf>
    <xf numFmtId="0" fontId="4" fillId="3" borderId="33" xfId="0" applyFont="1" applyFill="1" applyBorder="1" applyAlignment="1">
      <alignment horizontal="center"/>
    </xf>
    <xf numFmtId="0" fontId="4" fillId="3" borderId="33" xfId="0" applyFont="1" applyFill="1" applyBorder="1" applyAlignment="1">
      <alignment wrapText="1"/>
    </xf>
    <xf numFmtId="0" fontId="4" fillId="3" borderId="33" xfId="0" applyFont="1" applyFill="1" applyBorder="1"/>
    <xf numFmtId="37" fontId="9" fillId="3" borderId="31" xfId="0" applyNumberFormat="1" applyFont="1" applyFill="1" applyBorder="1" applyAlignment="1">
      <alignment horizontal="center" vertical="center" wrapText="1"/>
    </xf>
    <xf numFmtId="14" fontId="4" fillId="3" borderId="44" xfId="0" applyNumberFormat="1" applyFont="1" applyFill="1" applyBorder="1"/>
    <xf numFmtId="37" fontId="23" fillId="10" borderId="1" xfId="0" applyNumberFormat="1" applyFont="1" applyFill="1" applyBorder="1" applyAlignment="1">
      <alignment horizontal="right"/>
    </xf>
    <xf numFmtId="37" fontId="23" fillId="10" borderId="42" xfId="0" applyNumberFormat="1" applyFont="1" applyFill="1" applyBorder="1" applyAlignment="1">
      <alignment horizontal="right"/>
    </xf>
    <xf numFmtId="37" fontId="23" fillId="10" borderId="39" xfId="0" applyNumberFormat="1" applyFont="1" applyFill="1" applyBorder="1" applyAlignment="1">
      <alignment horizontal="right"/>
    </xf>
    <xf numFmtId="37" fontId="13" fillId="3" borderId="91" xfId="0" applyNumberFormat="1" applyFont="1" applyFill="1" applyBorder="1" applyAlignment="1" applyProtection="1">
      <alignment horizontal="right" vertical="center"/>
      <protection locked="0"/>
    </xf>
    <xf numFmtId="37" fontId="20" fillId="6" borderId="42" xfId="0" applyNumberFormat="1" applyFont="1" applyFill="1" applyBorder="1"/>
    <xf numFmtId="37" fontId="20" fillId="6" borderId="32" xfId="0" applyNumberFormat="1" applyFont="1" applyFill="1" applyBorder="1"/>
    <xf numFmtId="165" fontId="4" fillId="0" borderId="40" xfId="0" quotePrefix="1" applyNumberFormat="1" applyFont="1" applyBorder="1" applyAlignment="1">
      <alignment horizontal="center"/>
    </xf>
    <xf numFmtId="165" fontId="4" fillId="0" borderId="47" xfId="0" quotePrefix="1" applyNumberFormat="1" applyFont="1" applyBorder="1" applyAlignment="1">
      <alignment horizontal="center"/>
    </xf>
    <xf numFmtId="165" fontId="45" fillId="0" borderId="32" xfId="0" applyNumberFormat="1" applyFont="1" applyBorder="1" applyAlignment="1">
      <alignment horizontal="center" vertical="center"/>
    </xf>
    <xf numFmtId="165" fontId="45" fillId="0" borderId="31" xfId="0" applyNumberFormat="1" applyFont="1" applyBorder="1" applyAlignment="1">
      <alignment horizontal="center" vertical="center"/>
    </xf>
    <xf numFmtId="165" fontId="45" fillId="0" borderId="33" xfId="0" applyNumberFormat="1" applyFont="1" applyBorder="1" applyAlignment="1">
      <alignment horizontal="center" vertical="center"/>
    </xf>
    <xf numFmtId="165" fontId="48" fillId="0" borderId="11" xfId="0" applyNumberFormat="1" applyFont="1" applyBorder="1" applyAlignment="1">
      <alignment horizontal="center" vertical="center"/>
    </xf>
    <xf numFmtId="167" fontId="0" fillId="3" borderId="35" xfId="2" applyNumberFormat="1" applyFont="1" applyFill="1" applyBorder="1"/>
    <xf numFmtId="167" fontId="0" fillId="3" borderId="32" xfId="2" applyNumberFormat="1" applyFont="1" applyFill="1" applyBorder="1" applyAlignment="1">
      <alignment horizontal="center"/>
    </xf>
    <xf numFmtId="167" fontId="0" fillId="3" borderId="32" xfId="2" applyNumberFormat="1" applyFont="1" applyFill="1" applyBorder="1"/>
    <xf numFmtId="167" fontId="13" fillId="3" borderId="87" xfId="2" applyNumberFormat="1" applyFont="1" applyFill="1" applyBorder="1" applyAlignment="1" applyProtection="1">
      <alignment horizontal="right" vertical="center"/>
      <protection locked="0"/>
    </xf>
    <xf numFmtId="167" fontId="13" fillId="3" borderId="6" xfId="2" applyNumberFormat="1" applyFont="1" applyFill="1" applyBorder="1" applyAlignment="1" applyProtection="1">
      <alignment horizontal="right" vertical="center"/>
      <protection locked="0"/>
    </xf>
    <xf numFmtId="167" fontId="0" fillId="11" borderId="11" xfId="2" applyNumberFormat="1" applyFont="1" applyFill="1" applyBorder="1"/>
    <xf numFmtId="167" fontId="3" fillId="10" borderId="11" xfId="2" applyNumberFormat="1" applyFont="1" applyFill="1" applyBorder="1" applyAlignment="1">
      <alignment horizontal="right"/>
    </xf>
    <xf numFmtId="167" fontId="0" fillId="3" borderId="42" xfId="2" applyNumberFormat="1" applyFont="1" applyFill="1" applyBorder="1" applyAlignment="1">
      <alignment wrapText="1"/>
    </xf>
    <xf numFmtId="167" fontId="0" fillId="3" borderId="32" xfId="2" applyNumberFormat="1" applyFont="1" applyFill="1" applyBorder="1" applyAlignment="1">
      <alignment wrapText="1"/>
    </xf>
    <xf numFmtId="167" fontId="0" fillId="3" borderId="38" xfId="2" applyNumberFormat="1" applyFont="1" applyFill="1" applyBorder="1" applyAlignment="1">
      <alignment wrapText="1"/>
    </xf>
    <xf numFmtId="167" fontId="13" fillId="3" borderId="86" xfId="2" applyNumberFormat="1" applyFont="1" applyFill="1" applyBorder="1" applyAlignment="1" applyProtection="1">
      <alignment horizontal="right" vertical="center"/>
      <protection locked="0"/>
    </xf>
    <xf numFmtId="167" fontId="0" fillId="3" borderId="42" xfId="2" applyNumberFormat="1" applyFont="1" applyFill="1" applyBorder="1"/>
    <xf numFmtId="167" fontId="0" fillId="3" borderId="38" xfId="2" applyNumberFormat="1" applyFont="1" applyFill="1" applyBorder="1"/>
    <xf numFmtId="167" fontId="13" fillId="3" borderId="92" xfId="2" applyNumberFormat="1" applyFont="1" applyFill="1" applyBorder="1" applyAlignment="1" applyProtection="1">
      <alignment horizontal="right" vertical="center"/>
      <protection locked="0"/>
    </xf>
    <xf numFmtId="167" fontId="13" fillId="3" borderId="93" xfId="2" applyNumberFormat="1" applyFont="1" applyFill="1" applyBorder="1" applyAlignment="1" applyProtection="1">
      <alignment horizontal="right" vertical="center"/>
      <protection locked="0"/>
    </xf>
    <xf numFmtId="167" fontId="3" fillId="10" borderId="38" xfId="2" applyNumberFormat="1" applyFont="1" applyFill="1" applyBorder="1" applyAlignment="1">
      <alignment horizontal="right"/>
    </xf>
    <xf numFmtId="167" fontId="3" fillId="10" borderId="38" xfId="2" applyNumberFormat="1" applyFont="1" applyFill="1" applyBorder="1"/>
    <xf numFmtId="9" fontId="4" fillId="3" borderId="13" xfId="3" applyFont="1" applyFill="1" applyBorder="1"/>
    <xf numFmtId="167" fontId="9" fillId="3" borderId="11" xfId="2" applyNumberFormat="1" applyFont="1" applyFill="1" applyBorder="1"/>
    <xf numFmtId="37" fontId="8" fillId="12" borderId="12" xfId="0" applyNumberFormat="1" applyFont="1" applyFill="1" applyBorder="1"/>
    <xf numFmtId="37" fontId="22" fillId="0" borderId="18" xfId="0" applyNumberFormat="1" applyFont="1" applyBorder="1" applyAlignment="1">
      <alignment vertical="center" wrapText="1"/>
    </xf>
    <xf numFmtId="37" fontId="5" fillId="0" borderId="38" xfId="0" applyNumberFormat="1" applyFont="1" applyBorder="1" applyAlignment="1">
      <alignment horizontal="left" vertical="center" wrapText="1"/>
    </xf>
    <xf numFmtId="43" fontId="37" fillId="16" borderId="42" xfId="2" applyFont="1" applyFill="1" applyBorder="1"/>
    <xf numFmtId="37" fontId="10" fillId="5" borderId="32" xfId="0" applyNumberFormat="1" applyFont="1" applyFill="1" applyBorder="1" applyAlignment="1">
      <alignment vertical="center"/>
    </xf>
    <xf numFmtId="49" fontId="9" fillId="3" borderId="32" xfId="0" applyNumberFormat="1" applyFont="1" applyFill="1" applyBorder="1" applyAlignment="1">
      <alignment horizontal="right"/>
    </xf>
    <xf numFmtId="0" fontId="0" fillId="0" borderId="5" xfId="0" applyBorder="1" applyAlignment="1">
      <alignment vertical="center"/>
    </xf>
    <xf numFmtId="37" fontId="9" fillId="8" borderId="42" xfId="1" applyNumberFormat="1" applyFont="1" applyFill="1" applyBorder="1" applyAlignment="1">
      <alignment horizontal="right" vertical="center" wrapText="1"/>
    </xf>
    <xf numFmtId="0" fontId="21" fillId="14" borderId="13" xfId="0" applyFont="1" applyFill="1" applyBorder="1" applyAlignment="1">
      <alignment vertical="center"/>
    </xf>
    <xf numFmtId="167" fontId="9" fillId="7" borderId="31" xfId="2" applyNumberFormat="1" applyFont="1" applyFill="1" applyBorder="1" applyAlignment="1">
      <alignment horizontal="right" vertical="center" wrapText="1"/>
    </xf>
    <xf numFmtId="0" fontId="0" fillId="0" borderId="21" xfId="0" applyBorder="1" applyAlignment="1">
      <alignment wrapText="1"/>
    </xf>
    <xf numFmtId="0" fontId="0" fillId="0" borderId="21" xfId="0" applyBorder="1" applyAlignment="1">
      <alignment horizontal="left" wrapText="1"/>
    </xf>
    <xf numFmtId="0" fontId="3" fillId="0" borderId="11" xfId="0" applyFont="1" applyBorder="1" applyAlignment="1">
      <alignment wrapText="1"/>
    </xf>
    <xf numFmtId="0" fontId="0" fillId="16" borderId="24" xfId="0" applyFill="1" applyBorder="1" applyAlignment="1">
      <alignment horizontal="center"/>
    </xf>
    <xf numFmtId="0" fontId="0" fillId="4" borderId="75" xfId="0" applyFill="1" applyBorder="1" applyAlignment="1">
      <alignment horizontal="center" vertical="center"/>
    </xf>
    <xf numFmtId="0" fontId="4" fillId="0" borderId="96" xfId="0" applyFont="1" applyBorder="1" applyAlignment="1">
      <alignment vertical="center" wrapText="1"/>
    </xf>
    <xf numFmtId="0" fontId="7" fillId="14" borderId="25" xfId="0" applyFont="1" applyFill="1" applyBorder="1" applyAlignment="1">
      <alignment vertical="center"/>
    </xf>
    <xf numFmtId="0" fontId="7" fillId="14" borderId="27" xfId="0" applyFont="1" applyFill="1" applyBorder="1" applyAlignment="1">
      <alignment vertical="center"/>
    </xf>
    <xf numFmtId="0" fontId="7" fillId="14" borderId="20" xfId="0" applyFont="1" applyFill="1" applyBorder="1" applyAlignment="1">
      <alignment vertical="center"/>
    </xf>
    <xf numFmtId="0" fontId="3" fillId="0" borderId="32" xfId="0" applyFont="1" applyBorder="1" applyAlignment="1">
      <alignment vertical="center"/>
    </xf>
    <xf numFmtId="14" fontId="5" fillId="3" borderId="32" xfId="0" applyNumberFormat="1" applyFont="1" applyFill="1" applyBorder="1" applyAlignment="1">
      <alignment horizontal="left" wrapText="1"/>
    </xf>
    <xf numFmtId="0" fontId="0" fillId="0" borderId="7" xfId="0" applyBorder="1" applyAlignment="1">
      <alignment horizontal="center"/>
    </xf>
    <xf numFmtId="49" fontId="0" fillId="4" borderId="43" xfId="0" applyNumberFormat="1" applyFill="1" applyBorder="1" applyAlignment="1">
      <alignment horizontal="center" vertical="center"/>
    </xf>
    <xf numFmtId="0" fontId="0" fillId="4" borderId="97" xfId="0" applyFill="1" applyBorder="1" applyAlignment="1">
      <alignment horizontal="center" vertical="center"/>
    </xf>
    <xf numFmtId="0" fontId="0" fillId="0" borderId="42" xfId="0" applyBorder="1" applyAlignment="1">
      <alignment horizontal="center"/>
    </xf>
    <xf numFmtId="43" fontId="10" fillId="20" borderId="32" xfId="2" applyFont="1" applyFill="1" applyBorder="1" applyAlignment="1">
      <alignment horizontal="right"/>
    </xf>
    <xf numFmtId="37" fontId="8" fillId="12" borderId="37" xfId="0" applyNumberFormat="1" applyFont="1" applyFill="1" applyBorder="1" applyAlignment="1">
      <alignment horizontal="right" vertical="center"/>
    </xf>
    <xf numFmtId="43" fontId="10" fillId="20" borderId="6" xfId="2" applyFont="1" applyFill="1" applyBorder="1" applyAlignment="1">
      <alignment horizontal="right"/>
    </xf>
    <xf numFmtId="0" fontId="0" fillId="0" borderId="38" xfId="0" applyBorder="1"/>
    <xf numFmtId="0" fontId="10" fillId="20" borderId="32" xfId="0" applyFont="1" applyFill="1" applyBorder="1" applyAlignment="1">
      <alignment horizontal="center" vertical="center"/>
    </xf>
    <xf numFmtId="37" fontId="10" fillId="20" borderId="32" xfId="0" applyNumberFormat="1" applyFont="1" applyFill="1" applyBorder="1" applyAlignment="1">
      <alignment horizontal="center" vertical="center"/>
    </xf>
    <xf numFmtId="14" fontId="10" fillId="20" borderId="32" xfId="0" applyNumberFormat="1" applyFont="1" applyFill="1" applyBorder="1" applyAlignment="1">
      <alignment horizontal="center" vertical="center"/>
    </xf>
    <xf numFmtId="0" fontId="10" fillId="20" borderId="32" xfId="0" applyFont="1" applyFill="1" applyBorder="1" applyAlignment="1">
      <alignment horizontal="center" vertical="center" wrapText="1"/>
    </xf>
    <xf numFmtId="14" fontId="10" fillId="20" borderId="33" xfId="0" applyNumberFormat="1" applyFont="1" applyFill="1" applyBorder="1" applyAlignment="1">
      <alignment horizontal="center" vertical="center"/>
    </xf>
    <xf numFmtId="14" fontId="10" fillId="20" borderId="32" xfId="0" applyNumberFormat="1" applyFont="1" applyFill="1" applyBorder="1" applyAlignment="1">
      <alignment horizontal="center"/>
    </xf>
    <xf numFmtId="167" fontId="10" fillId="20" borderId="32" xfId="2" applyNumberFormat="1" applyFont="1" applyFill="1" applyBorder="1" applyAlignment="1">
      <alignment horizontal="center"/>
    </xf>
    <xf numFmtId="14" fontId="10" fillId="20" borderId="38" xfId="0" applyNumberFormat="1" applyFont="1" applyFill="1" applyBorder="1" applyAlignment="1">
      <alignment horizontal="center"/>
    </xf>
    <xf numFmtId="167" fontId="10" fillId="20" borderId="38" xfId="2" applyNumberFormat="1" applyFont="1" applyFill="1" applyBorder="1" applyAlignment="1">
      <alignment horizontal="center"/>
    </xf>
    <xf numFmtId="37" fontId="5" fillId="20" borderId="31" xfId="0" applyNumberFormat="1" applyFont="1" applyFill="1" applyBorder="1" applyAlignment="1">
      <alignment horizontal="center" vertical="center"/>
    </xf>
    <xf numFmtId="37" fontId="5" fillId="20" borderId="38" xfId="0" applyNumberFormat="1" applyFont="1" applyFill="1" applyBorder="1" applyAlignment="1">
      <alignment horizontal="center" vertical="center"/>
    </xf>
    <xf numFmtId="49" fontId="10" fillId="20" borderId="32" xfId="0" applyNumberFormat="1" applyFont="1" applyFill="1" applyBorder="1" applyAlignment="1">
      <alignment horizontal="center" vertical="center"/>
    </xf>
    <xf numFmtId="0" fontId="10" fillId="20" borderId="33" xfId="0" applyFont="1" applyFill="1" applyBorder="1" applyAlignment="1">
      <alignment horizontal="left" vertical="center" wrapText="1"/>
    </xf>
    <xf numFmtId="49" fontId="10" fillId="20" borderId="33" xfId="0" applyNumberFormat="1" applyFont="1" applyFill="1" applyBorder="1" applyAlignment="1">
      <alignment horizontal="center" vertical="center"/>
    </xf>
    <xf numFmtId="37" fontId="10" fillId="20" borderId="38" xfId="0" applyNumberFormat="1" applyFont="1" applyFill="1" applyBorder="1" applyAlignment="1">
      <alignment horizontal="center" vertical="center"/>
    </xf>
    <xf numFmtId="0" fontId="0" fillId="0" borderId="4" xfId="0" applyBorder="1" applyAlignment="1">
      <alignment horizontal="center"/>
    </xf>
    <xf numFmtId="37" fontId="10" fillId="20" borderId="31" xfId="0" applyNumberFormat="1" applyFont="1" applyFill="1" applyBorder="1" applyAlignment="1">
      <alignment horizontal="right"/>
    </xf>
    <xf numFmtId="37" fontId="10" fillId="20" borderId="32" xfId="0" applyNumberFormat="1" applyFont="1" applyFill="1" applyBorder="1" applyAlignment="1">
      <alignment horizontal="right"/>
    </xf>
    <xf numFmtId="38" fontId="13" fillId="21" borderId="6" xfId="0" applyNumberFormat="1" applyFont="1" applyFill="1" applyBorder="1" applyAlignment="1">
      <alignment horizontal="center" vertical="center"/>
    </xf>
    <xf numFmtId="37" fontId="10" fillId="21" borderId="1" xfId="0" applyNumberFormat="1" applyFont="1" applyFill="1" applyBorder="1" applyAlignment="1">
      <alignment horizontal="center" vertical="center"/>
    </xf>
    <xf numFmtId="167" fontId="10" fillId="20" borderId="6" xfId="2" applyNumberFormat="1" applyFont="1" applyFill="1" applyBorder="1" applyAlignment="1">
      <alignment horizontal="right"/>
    </xf>
    <xf numFmtId="167" fontId="9" fillId="3" borderId="70" xfId="2" applyNumberFormat="1" applyFont="1" applyFill="1" applyBorder="1" applyAlignment="1" applyProtection="1">
      <alignment horizontal="right" vertical="center"/>
      <protection locked="0"/>
    </xf>
    <xf numFmtId="37" fontId="9" fillId="3" borderId="70" xfId="0" applyNumberFormat="1" applyFont="1" applyFill="1" applyBorder="1" applyAlignment="1" applyProtection="1">
      <alignment horizontal="right" vertical="center"/>
      <protection locked="0"/>
    </xf>
    <xf numFmtId="37" fontId="9" fillId="3" borderId="48" xfId="0" applyNumberFormat="1" applyFont="1" applyFill="1" applyBorder="1" applyAlignment="1" applyProtection="1">
      <alignment horizontal="right" vertical="center"/>
      <protection locked="0"/>
    </xf>
    <xf numFmtId="37" fontId="9" fillId="3" borderId="6" xfId="0" applyNumberFormat="1" applyFont="1" applyFill="1" applyBorder="1" applyAlignment="1" applyProtection="1">
      <alignment horizontal="right" vertical="center"/>
      <protection locked="0"/>
    </xf>
    <xf numFmtId="37" fontId="9" fillId="3" borderId="59" xfId="0" applyNumberFormat="1" applyFont="1" applyFill="1" applyBorder="1" applyAlignment="1" applyProtection="1">
      <alignment horizontal="right" vertical="center"/>
      <protection locked="0"/>
    </xf>
    <xf numFmtId="49" fontId="5" fillId="3" borderId="32" xfId="0" applyNumberFormat="1" applyFont="1" applyFill="1" applyBorder="1" applyAlignment="1">
      <alignment wrapText="1"/>
    </xf>
    <xf numFmtId="49" fontId="5" fillId="3" borderId="32" xfId="0" applyNumberFormat="1" applyFont="1" applyFill="1" applyBorder="1" applyAlignment="1">
      <alignment horizontal="left" wrapText="1"/>
    </xf>
    <xf numFmtId="49" fontId="5" fillId="3" borderId="38" xfId="0" applyNumberFormat="1" applyFont="1" applyFill="1" applyBorder="1" applyAlignment="1">
      <alignment horizontal="left" wrapText="1"/>
    </xf>
    <xf numFmtId="172" fontId="9" fillId="3" borderId="32" xfId="3" applyNumberFormat="1" applyFont="1" applyFill="1" applyBorder="1" applyAlignment="1">
      <alignment horizontal="center"/>
    </xf>
    <xf numFmtId="172" fontId="9" fillId="3" borderId="38" xfId="3" applyNumberFormat="1" applyFont="1" applyFill="1" applyBorder="1" applyAlignment="1">
      <alignment horizontal="center"/>
    </xf>
    <xf numFmtId="171" fontId="9" fillId="3" borderId="32" xfId="0" applyNumberFormat="1" applyFont="1" applyFill="1" applyBorder="1" applyAlignment="1">
      <alignment horizontal="center"/>
    </xf>
    <xf numFmtId="171" fontId="9" fillId="3" borderId="38" xfId="0" applyNumberFormat="1" applyFont="1" applyFill="1" applyBorder="1" applyAlignment="1">
      <alignment horizontal="center"/>
    </xf>
    <xf numFmtId="49" fontId="9" fillId="3" borderId="32" xfId="0" applyNumberFormat="1" applyFont="1" applyFill="1" applyBorder="1" applyAlignment="1">
      <alignment horizontal="center"/>
    </xf>
    <xf numFmtId="49" fontId="9" fillId="3" borderId="38" xfId="0" applyNumberFormat="1" applyFont="1" applyFill="1" applyBorder="1" applyAlignment="1">
      <alignment horizontal="center"/>
    </xf>
    <xf numFmtId="38" fontId="9" fillId="3" borderId="32" xfId="0" applyNumberFormat="1" applyFont="1" applyFill="1" applyBorder="1" applyAlignment="1">
      <alignment horizontal="right" wrapText="1"/>
    </xf>
    <xf numFmtId="167" fontId="10" fillId="20" borderId="32" xfId="2" applyNumberFormat="1" applyFont="1" applyFill="1" applyBorder="1" applyAlignment="1">
      <alignment horizontal="right"/>
    </xf>
    <xf numFmtId="167" fontId="10" fillId="20" borderId="94" xfId="2" applyNumberFormat="1" applyFont="1" applyFill="1" applyBorder="1" applyAlignment="1">
      <alignment horizontal="right"/>
    </xf>
    <xf numFmtId="167" fontId="8" fillId="6" borderId="11" xfId="2" applyNumberFormat="1" applyFont="1" applyFill="1" applyBorder="1" applyAlignment="1">
      <alignment horizontal="right"/>
    </xf>
    <xf numFmtId="167" fontId="8" fillId="6" borderId="37" xfId="0" applyNumberFormat="1" applyFont="1" applyFill="1" applyBorder="1" applyAlignment="1">
      <alignment horizontal="right"/>
    </xf>
    <xf numFmtId="167" fontId="8" fillId="6" borderId="11" xfId="0" applyNumberFormat="1" applyFont="1" applyFill="1" applyBorder="1" applyAlignment="1">
      <alignment horizontal="right"/>
    </xf>
    <xf numFmtId="167" fontId="37" fillId="16" borderId="42" xfId="0" applyNumberFormat="1" applyFont="1" applyFill="1" applyBorder="1"/>
    <xf numFmtId="14" fontId="9" fillId="3" borderId="32" xfId="0" applyNumberFormat="1" applyFont="1" applyFill="1" applyBorder="1" applyAlignment="1" applyProtection="1">
      <alignment horizontal="center" vertical="center"/>
      <protection locked="0"/>
    </xf>
    <xf numFmtId="14" fontId="9" fillId="3" borderId="31" xfId="0" applyNumberFormat="1" applyFont="1" applyFill="1" applyBorder="1" applyAlignment="1" applyProtection="1">
      <alignment horizontal="center" vertical="center"/>
      <protection locked="0"/>
    </xf>
    <xf numFmtId="38" fontId="9" fillId="3" borderId="82" xfId="0" applyNumberFormat="1" applyFont="1" applyFill="1" applyBorder="1" applyAlignment="1">
      <alignment wrapText="1"/>
    </xf>
    <xf numFmtId="49" fontId="9" fillId="3" borderId="31" xfId="0" applyNumberFormat="1" applyFont="1" applyFill="1" applyBorder="1"/>
    <xf numFmtId="173" fontId="0" fillId="3" borderId="32" xfId="0" applyNumberFormat="1" applyFill="1" applyBorder="1"/>
    <xf numFmtId="167" fontId="10" fillId="5" borderId="32" xfId="2" applyNumberFormat="1" applyFont="1" applyFill="1" applyBorder="1"/>
    <xf numFmtId="174" fontId="5" fillId="3" borderId="32" xfId="0" applyNumberFormat="1" applyFont="1" applyFill="1" applyBorder="1" applyAlignment="1">
      <alignment horizontal="left" wrapText="1"/>
    </xf>
    <xf numFmtId="172" fontId="5" fillId="3" borderId="32" xfId="3" applyNumberFormat="1" applyFont="1" applyFill="1" applyBorder="1" applyAlignment="1">
      <alignment horizontal="center"/>
    </xf>
    <xf numFmtId="172" fontId="5" fillId="3" borderId="38" xfId="3" applyNumberFormat="1" applyFont="1" applyFill="1" applyBorder="1" applyAlignment="1">
      <alignment horizontal="center"/>
    </xf>
    <xf numFmtId="175" fontId="10" fillId="20" borderId="33" xfId="0" applyNumberFormat="1" applyFont="1" applyFill="1" applyBorder="1" applyAlignment="1">
      <alignment horizontal="center" vertical="center"/>
    </xf>
    <xf numFmtId="0" fontId="10" fillId="20" borderId="38" xfId="0" applyFont="1" applyFill="1" applyBorder="1" applyAlignment="1">
      <alignment horizontal="center" vertical="center" wrapText="1"/>
    </xf>
    <xf numFmtId="0" fontId="10" fillId="20" borderId="33" xfId="0" applyFont="1" applyFill="1" applyBorder="1" applyAlignment="1">
      <alignment horizontal="center" vertical="center" wrapText="1"/>
    </xf>
    <xf numFmtId="0" fontId="10" fillId="20" borderId="33" xfId="0" applyFont="1" applyFill="1" applyBorder="1" applyAlignment="1">
      <alignment horizontal="center" vertical="center"/>
    </xf>
    <xf numFmtId="0" fontId="10" fillId="5" borderId="32" xfId="0" applyFont="1" applyFill="1" applyBorder="1" applyAlignment="1">
      <alignment horizontal="center"/>
    </xf>
    <xf numFmtId="174" fontId="10" fillId="5" borderId="32" xfId="0" applyNumberFormat="1" applyFont="1" applyFill="1" applyBorder="1" applyAlignment="1">
      <alignment horizontal="center"/>
    </xf>
    <xf numFmtId="175" fontId="10" fillId="5" borderId="32" xfId="0" applyNumberFormat="1" applyFont="1" applyFill="1" applyBorder="1" applyAlignment="1">
      <alignment horizontal="center"/>
    </xf>
    <xf numFmtId="0" fontId="10" fillId="5" borderId="31" xfId="0" applyFont="1" applyFill="1" applyBorder="1" applyAlignment="1">
      <alignment horizontal="center"/>
    </xf>
    <xf numFmtId="0" fontId="10" fillId="5" borderId="42" xfId="0" applyFont="1" applyFill="1" applyBorder="1" applyAlignment="1">
      <alignment horizontal="center"/>
    </xf>
    <xf numFmtId="0" fontId="0" fillId="0" borderId="7" xfId="0" applyBorder="1" applyAlignment="1">
      <alignment horizontal="right" wrapText="1"/>
    </xf>
    <xf numFmtId="0" fontId="0" fillId="27" borderId="7" xfId="0" applyFill="1" applyBorder="1" applyAlignment="1">
      <alignment horizontal="right" wrapText="1"/>
    </xf>
    <xf numFmtId="0" fontId="0" fillId="27" borderId="0" xfId="0" applyFill="1" applyAlignment="1">
      <alignment horizontal="right" wrapText="1"/>
    </xf>
    <xf numFmtId="0" fontId="0" fillId="28" borderId="0" xfId="0" applyFill="1" applyAlignment="1">
      <alignment horizontal="right" wrapText="1"/>
    </xf>
    <xf numFmtId="0" fontId="0" fillId="22" borderId="0" xfId="0" applyFill="1" applyAlignment="1">
      <alignment horizontal="right" wrapText="1"/>
    </xf>
    <xf numFmtId="0" fontId="0" fillId="0" borderId="0" xfId="0" applyAlignment="1">
      <alignment horizontal="right" wrapText="1"/>
    </xf>
    <xf numFmtId="0" fontId="0" fillId="17" borderId="0" xfId="0" applyFill="1" applyAlignment="1">
      <alignment horizontal="right" wrapText="1"/>
    </xf>
    <xf numFmtId="0" fontId="0" fillId="3" borderId="0" xfId="0" applyFill="1" applyAlignment="1">
      <alignment horizontal="right" wrapText="1"/>
    </xf>
    <xf numFmtId="0" fontId="0" fillId="29" borderId="0" xfId="0" applyFill="1" applyAlignment="1">
      <alignment horizontal="right" wrapText="1"/>
    </xf>
    <xf numFmtId="0" fontId="0" fillId="30" borderId="0" xfId="0" applyFill="1" applyAlignment="1">
      <alignment horizontal="right" wrapText="1"/>
    </xf>
    <xf numFmtId="0" fontId="0" fillId="23" borderId="0" xfId="0" applyFill="1" applyAlignment="1">
      <alignment horizontal="right" wrapText="1"/>
    </xf>
    <xf numFmtId="0" fontId="0" fillId="24" borderId="0" xfId="0" applyFill="1" applyAlignment="1">
      <alignment horizontal="right" wrapText="1"/>
    </xf>
    <xf numFmtId="0" fontId="0" fillId="25" borderId="0" xfId="0" applyFill="1" applyAlignment="1">
      <alignment horizontal="right" wrapText="1"/>
    </xf>
    <xf numFmtId="0" fontId="0" fillId="26" borderId="0" xfId="0" applyFill="1" applyAlignment="1">
      <alignment horizontal="right" wrapText="1"/>
    </xf>
    <xf numFmtId="0" fontId="0" fillId="0" borderId="0" xfId="0" applyAlignment="1">
      <alignment horizontal="right"/>
    </xf>
    <xf numFmtId="0" fontId="0" fillId="27" borderId="0" xfId="0" applyFill="1" applyAlignment="1">
      <alignment horizontal="right"/>
    </xf>
    <xf numFmtId="10" fontId="0" fillId="28" borderId="0" xfId="0" applyNumberFormat="1" applyFill="1" applyAlignment="1">
      <alignment horizontal="right" wrapText="1"/>
    </xf>
    <xf numFmtId="49" fontId="0" fillId="17" borderId="0" xfId="0" applyNumberFormat="1" applyFill="1" applyAlignment="1">
      <alignment horizontal="right" wrapText="1"/>
    </xf>
    <xf numFmtId="0" fontId="0" fillId="17" borderId="0" xfId="0" quotePrefix="1" applyFill="1" applyAlignment="1">
      <alignment horizontal="right" wrapText="1"/>
    </xf>
    <xf numFmtId="49" fontId="0" fillId="25" borderId="0" xfId="0" applyNumberFormat="1" applyFill="1" applyAlignment="1">
      <alignment horizontal="right" wrapText="1"/>
    </xf>
    <xf numFmtId="0" fontId="0" fillId="22" borderId="0" xfId="0" applyFill="1" applyAlignment="1">
      <alignment horizontal="right"/>
    </xf>
    <xf numFmtId="0" fontId="0" fillId="3" borderId="0" xfId="0" applyFill="1" applyAlignment="1">
      <alignment horizontal="right"/>
    </xf>
    <xf numFmtId="0" fontId="0" fillId="29" borderId="0" xfId="0" applyFill="1" applyAlignment="1">
      <alignment horizontal="right"/>
    </xf>
    <xf numFmtId="0" fontId="0" fillId="30" borderId="0" xfId="0" applyFill="1" applyAlignment="1">
      <alignment horizontal="right"/>
    </xf>
    <xf numFmtId="0" fontId="0" fillId="23" borderId="0" xfId="0" applyFill="1" applyAlignment="1">
      <alignment horizontal="right"/>
    </xf>
    <xf numFmtId="0" fontId="0" fillId="24" borderId="0" xfId="0" applyFill="1" applyAlignment="1">
      <alignment horizontal="right"/>
    </xf>
    <xf numFmtId="0" fontId="0" fillId="25" borderId="0" xfId="0" applyFill="1" applyAlignment="1">
      <alignment horizontal="right"/>
    </xf>
    <xf numFmtId="0" fontId="0" fillId="26" borderId="0" xfId="0" applyFill="1" applyAlignment="1">
      <alignment horizontal="right"/>
    </xf>
    <xf numFmtId="37" fontId="0" fillId="27" borderId="0" xfId="0" applyNumberFormat="1" applyFill="1" applyAlignment="1">
      <alignment horizontal="right"/>
    </xf>
    <xf numFmtId="14" fontId="0" fillId="27" borderId="0" xfId="0" applyNumberFormat="1" applyFill="1" applyAlignment="1">
      <alignment horizontal="right"/>
    </xf>
    <xf numFmtId="174" fontId="0" fillId="27" borderId="0" xfId="0" applyNumberFormat="1" applyFill="1" applyAlignment="1">
      <alignment horizontal="right"/>
    </xf>
    <xf numFmtId="175" fontId="0" fillId="27" borderId="0" xfId="0" applyNumberFormat="1" applyFill="1" applyAlignment="1">
      <alignment horizontal="right"/>
    </xf>
    <xf numFmtId="38" fontId="0" fillId="28" borderId="0" xfId="0" applyNumberFormat="1" applyFill="1" applyAlignment="1">
      <alignment horizontal="right"/>
    </xf>
    <xf numFmtId="9" fontId="0" fillId="28" borderId="0" xfId="3" applyFont="1" applyFill="1" applyAlignment="1">
      <alignment horizontal="right"/>
    </xf>
    <xf numFmtId="0" fontId="0" fillId="28" borderId="0" xfId="0" applyFill="1" applyAlignment="1">
      <alignment horizontal="right"/>
    </xf>
    <xf numFmtId="9" fontId="0" fillId="28" borderId="0" xfId="0" applyNumberFormat="1" applyFill="1" applyAlignment="1">
      <alignment horizontal="right"/>
    </xf>
    <xf numFmtId="14" fontId="0" fillId="28" borderId="0" xfId="0" applyNumberFormat="1" applyFill="1" applyAlignment="1">
      <alignment horizontal="right"/>
    </xf>
    <xf numFmtId="49" fontId="0" fillId="28" borderId="0" xfId="0" applyNumberFormat="1" applyFill="1" applyAlignment="1">
      <alignment horizontal="right"/>
    </xf>
    <xf numFmtId="10" fontId="0" fillId="28" borderId="0" xfId="0" applyNumberFormat="1" applyFill="1" applyAlignment="1">
      <alignment horizontal="right"/>
    </xf>
    <xf numFmtId="0" fontId="3" fillId="28" borderId="0" xfId="0" applyFont="1" applyFill="1" applyAlignment="1">
      <alignment horizontal="right"/>
    </xf>
    <xf numFmtId="38" fontId="0" fillId="22" borderId="0" xfId="0" applyNumberFormat="1" applyFill="1" applyAlignment="1">
      <alignment horizontal="right"/>
    </xf>
    <xf numFmtId="43" fontId="0" fillId="22" borderId="0" xfId="0" applyNumberFormat="1" applyFill="1" applyAlignment="1">
      <alignment horizontal="right"/>
    </xf>
    <xf numFmtId="37" fontId="0" fillId="22" borderId="0" xfId="0" applyNumberFormat="1" applyFill="1" applyAlignment="1">
      <alignment horizontal="right"/>
    </xf>
    <xf numFmtId="37" fontId="0" fillId="3" borderId="0" xfId="0" applyNumberFormat="1" applyFill="1" applyAlignment="1">
      <alignment horizontal="right"/>
    </xf>
    <xf numFmtId="10" fontId="0" fillId="29" borderId="0" xfId="0" applyNumberFormat="1" applyFill="1" applyAlignment="1">
      <alignment horizontal="right"/>
    </xf>
    <xf numFmtId="9" fontId="0" fillId="29" borderId="0" xfId="3" applyFont="1" applyFill="1" applyAlignment="1">
      <alignment horizontal="right"/>
    </xf>
    <xf numFmtId="38" fontId="0" fillId="29" borderId="0" xfId="0" applyNumberFormat="1" applyFill="1" applyAlignment="1">
      <alignment horizontal="right"/>
    </xf>
    <xf numFmtId="37" fontId="0" fillId="29" borderId="0" xfId="0" applyNumberFormat="1" applyFill="1" applyAlignment="1">
      <alignment horizontal="right"/>
    </xf>
    <xf numFmtId="14" fontId="0" fillId="29" borderId="0" xfId="0" applyNumberFormat="1" applyFill="1" applyAlignment="1">
      <alignment horizontal="right"/>
    </xf>
    <xf numFmtId="49" fontId="0" fillId="29" borderId="0" xfId="0" applyNumberFormat="1" applyFill="1" applyAlignment="1">
      <alignment horizontal="right"/>
    </xf>
    <xf numFmtId="14" fontId="0" fillId="30" borderId="0" xfId="0" applyNumberFormat="1" applyFill="1" applyAlignment="1">
      <alignment horizontal="right"/>
    </xf>
    <xf numFmtId="9" fontId="0" fillId="30" borderId="0" xfId="3" applyFont="1" applyFill="1" applyAlignment="1">
      <alignment horizontal="right"/>
    </xf>
    <xf numFmtId="2" fontId="0" fillId="30" borderId="0" xfId="6" applyNumberFormat="1" applyFont="1" applyFill="1" applyAlignment="1">
      <alignment horizontal="right"/>
    </xf>
    <xf numFmtId="14" fontId="0" fillId="25" borderId="0" xfId="0" applyNumberFormat="1" applyFill="1" applyAlignment="1">
      <alignment horizontal="right"/>
    </xf>
    <xf numFmtId="9" fontId="0" fillId="26" borderId="0" xfId="3" applyFont="1" applyFill="1" applyAlignment="1">
      <alignment horizontal="right"/>
    </xf>
    <xf numFmtId="14" fontId="0" fillId="26" borderId="0" xfId="0" applyNumberFormat="1" applyFill="1" applyAlignment="1">
      <alignment horizontal="right"/>
    </xf>
    <xf numFmtId="37" fontId="0" fillId="26" borderId="0" xfId="0" applyNumberFormat="1" applyFill="1" applyAlignment="1">
      <alignment horizontal="right"/>
    </xf>
    <xf numFmtId="49" fontId="0" fillId="0" borderId="0" xfId="0" applyNumberFormat="1"/>
    <xf numFmtId="0" fontId="56" fillId="0" borderId="0" xfId="0" applyFont="1"/>
    <xf numFmtId="37" fontId="0" fillId="17" borderId="0" xfId="0" applyNumberFormat="1" applyFill="1" applyAlignment="1">
      <alignment horizontal="right" wrapText="1"/>
    </xf>
    <xf numFmtId="14" fontId="0" fillId="17" borderId="0" xfId="0" applyNumberFormat="1" applyFill="1" applyAlignment="1">
      <alignment horizontal="right" wrapText="1"/>
    </xf>
    <xf numFmtId="9" fontId="0" fillId="17" borderId="0" xfId="3" applyFont="1" applyFill="1" applyAlignment="1">
      <alignment horizontal="right" wrapText="1"/>
    </xf>
    <xf numFmtId="0" fontId="2" fillId="0" borderId="0" xfId="0" applyFont="1"/>
    <xf numFmtId="0" fontId="2" fillId="0" borderId="0" xfId="0" applyFont="1" applyAlignment="1">
      <alignment horizontal="center" vertical="center"/>
    </xf>
    <xf numFmtId="165" fontId="45" fillId="4" borderId="89" xfId="0" applyNumberFormat="1" applyFont="1" applyFill="1" applyBorder="1" applyAlignment="1">
      <alignment horizontal="center" vertical="center"/>
    </xf>
    <xf numFmtId="37" fontId="9" fillId="3" borderId="37" xfId="0" applyNumberFormat="1" applyFont="1" applyFill="1" applyBorder="1" applyAlignment="1" applyProtection="1">
      <alignment vertical="center"/>
      <protection locked="0"/>
    </xf>
    <xf numFmtId="166" fontId="48" fillId="4" borderId="37" xfId="0" applyNumberFormat="1" applyFont="1" applyFill="1" applyBorder="1" applyAlignment="1">
      <alignment horizontal="center" vertical="center"/>
    </xf>
    <xf numFmtId="2" fontId="45" fillId="4" borderId="4" xfId="0" applyNumberFormat="1" applyFont="1" applyFill="1" applyBorder="1" applyAlignment="1">
      <alignment horizontal="center" vertical="center"/>
    </xf>
    <xf numFmtId="37" fontId="8" fillId="0" borderId="11" xfId="0" applyNumberFormat="1" applyFont="1" applyBorder="1" applyAlignment="1" applyProtection="1">
      <alignment horizontal="left" vertical="center" wrapText="1"/>
      <protection locked="0"/>
    </xf>
    <xf numFmtId="1" fontId="8" fillId="32" borderId="32" xfId="2" applyNumberFormat="1" applyFont="1" applyFill="1" applyBorder="1" applyAlignment="1">
      <alignment horizontal="right" vertical="center" wrapText="1"/>
    </xf>
    <xf numFmtId="14" fontId="8" fillId="0" borderId="0" xfId="0" applyNumberFormat="1" applyFont="1"/>
    <xf numFmtId="173" fontId="0" fillId="33" borderId="32" xfId="0" applyNumberFormat="1" applyFill="1" applyBorder="1"/>
    <xf numFmtId="38" fontId="5" fillId="3" borderId="32" xfId="0" applyNumberFormat="1" applyFont="1" applyFill="1" applyBorder="1" applyProtection="1">
      <protection locked="0"/>
    </xf>
    <xf numFmtId="38" fontId="5" fillId="3" borderId="38" xfId="0" applyNumberFormat="1" applyFont="1" applyFill="1" applyBorder="1" applyProtection="1">
      <protection locked="0"/>
    </xf>
    <xf numFmtId="38" fontId="9" fillId="3" borderId="32" xfId="0" applyNumberFormat="1" applyFont="1" applyFill="1" applyBorder="1" applyProtection="1">
      <protection locked="0"/>
    </xf>
    <xf numFmtId="38" fontId="9" fillId="3" borderId="38" xfId="0" applyNumberFormat="1" applyFont="1" applyFill="1" applyBorder="1" applyProtection="1">
      <protection locked="0"/>
    </xf>
    <xf numFmtId="167" fontId="9" fillId="31" borderId="32" xfId="2" applyNumberFormat="1" applyFont="1" applyFill="1" applyBorder="1" applyAlignment="1" applyProtection="1">
      <alignment horizontal="right" vertical="center" wrapText="1"/>
      <protection locked="0"/>
    </xf>
    <xf numFmtId="167" fontId="9" fillId="31" borderId="31" xfId="2" applyNumberFormat="1" applyFont="1" applyFill="1" applyBorder="1" applyAlignment="1" applyProtection="1">
      <alignment horizontal="right" vertical="center" wrapText="1"/>
      <protection locked="0"/>
    </xf>
    <xf numFmtId="0" fontId="31" fillId="14" borderId="25" xfId="0" applyFont="1" applyFill="1" applyBorder="1" applyAlignment="1">
      <alignment horizontal="left"/>
    </xf>
    <xf numFmtId="0" fontId="31" fillId="14" borderId="27" xfId="0" applyFont="1" applyFill="1" applyBorder="1" applyAlignment="1">
      <alignment horizontal="left"/>
    </xf>
    <xf numFmtId="0" fontId="31" fillId="14" borderId="20" xfId="0" applyFont="1" applyFill="1" applyBorder="1" applyAlignment="1">
      <alignment horizontal="left"/>
    </xf>
    <xf numFmtId="0" fontId="0" fillId="3" borderId="75" xfId="0" applyFill="1" applyBorder="1" applyAlignment="1">
      <alignment horizontal="left"/>
    </xf>
    <xf numFmtId="0" fontId="3" fillId="3" borderId="25" xfId="0" applyFont="1" applyFill="1" applyBorder="1" applyAlignment="1">
      <alignment horizontal="center" vertical="center"/>
    </xf>
    <xf numFmtId="0" fontId="3" fillId="3" borderId="76" xfId="0" applyFont="1" applyFill="1" applyBorder="1" applyAlignment="1">
      <alignment horizontal="center" vertical="center"/>
    </xf>
    <xf numFmtId="0" fontId="3" fillId="3" borderId="26" xfId="0" applyFont="1" applyFill="1" applyBorder="1" applyAlignment="1">
      <alignment horizontal="center" vertical="center"/>
    </xf>
    <xf numFmtId="0" fontId="3" fillId="3" borderId="60" xfId="0" applyFont="1" applyFill="1" applyBorder="1" applyAlignment="1">
      <alignment horizontal="center" vertical="center"/>
    </xf>
    <xf numFmtId="0" fontId="3" fillId="3" borderId="56" xfId="0" applyFont="1" applyFill="1" applyBorder="1" applyAlignment="1">
      <alignment horizontal="center" vertical="center"/>
    </xf>
    <xf numFmtId="0" fontId="3" fillId="3" borderId="78" xfId="0" applyFont="1" applyFill="1" applyBorder="1" applyAlignment="1">
      <alignment horizontal="center" vertical="center"/>
    </xf>
    <xf numFmtId="0" fontId="0" fillId="19" borderId="73" xfId="0" applyFill="1" applyBorder="1" applyAlignment="1">
      <alignment horizontal="left"/>
    </xf>
    <xf numFmtId="0" fontId="0" fillId="3" borderId="73" xfId="0" applyFill="1" applyBorder="1" applyAlignment="1">
      <alignment horizontal="left" vertical="center"/>
    </xf>
    <xf numFmtId="0" fontId="0" fillId="3" borderId="1" xfId="0" applyFill="1" applyBorder="1" applyAlignment="1">
      <alignment horizontal="left" vertical="center"/>
    </xf>
    <xf numFmtId="0" fontId="0" fillId="3" borderId="1" xfId="0" applyFill="1" applyBorder="1" applyAlignment="1">
      <alignment horizontal="left"/>
    </xf>
    <xf numFmtId="0" fontId="3" fillId="19" borderId="18" xfId="0" applyFont="1" applyFill="1" applyBorder="1" applyAlignment="1">
      <alignment horizontal="center" vertical="center"/>
    </xf>
    <xf numFmtId="0" fontId="3" fillId="19" borderId="17" xfId="0" applyFont="1" applyFill="1" applyBorder="1" applyAlignment="1">
      <alignment horizontal="center" vertical="center"/>
    </xf>
    <xf numFmtId="0" fontId="0" fillId="19" borderId="65" xfId="0" applyFill="1" applyBorder="1" applyAlignment="1">
      <alignment horizontal="left"/>
    </xf>
    <xf numFmtId="0" fontId="0" fillId="3" borderId="3" xfId="0" applyFill="1" applyBorder="1" applyAlignment="1">
      <alignment horizontal="left"/>
    </xf>
    <xf numFmtId="0" fontId="0" fillId="3" borderId="73" xfId="0" applyFill="1" applyBorder="1" applyAlignment="1">
      <alignment horizontal="left"/>
    </xf>
    <xf numFmtId="0" fontId="33" fillId="14" borderId="0" xfId="0" applyFont="1" applyFill="1" applyAlignment="1">
      <alignment horizontal="center" vertical="center"/>
    </xf>
    <xf numFmtId="0" fontId="3" fillId="0" borderId="26" xfId="0" applyFont="1" applyBorder="1" applyAlignment="1">
      <alignment horizontal="left" vertical="center" wrapText="1"/>
    </xf>
    <xf numFmtId="0" fontId="3" fillId="0" borderId="0" xfId="0" applyFont="1" applyAlignment="1">
      <alignment horizontal="left" vertical="center" wrapText="1"/>
    </xf>
    <xf numFmtId="0" fontId="0" fillId="19" borderId="1" xfId="0" applyFill="1" applyBorder="1" applyAlignment="1">
      <alignment horizontal="left"/>
    </xf>
    <xf numFmtId="49" fontId="31" fillId="14" borderId="25" xfId="0" applyNumberFormat="1" applyFont="1" applyFill="1" applyBorder="1" applyAlignment="1">
      <alignment horizontal="left" vertical="center"/>
    </xf>
    <xf numFmtId="49" fontId="31" fillId="14" borderId="20" xfId="0" applyNumberFormat="1" applyFont="1" applyFill="1" applyBorder="1" applyAlignment="1">
      <alignment horizontal="left" vertical="center"/>
    </xf>
    <xf numFmtId="0" fontId="0" fillId="0" borderId="0" xfId="0" applyAlignment="1">
      <alignment horizontal="left"/>
    </xf>
    <xf numFmtId="0" fontId="31" fillId="14" borderId="0" xfId="0" applyFont="1" applyFill="1" applyAlignment="1">
      <alignment horizontal="left"/>
    </xf>
    <xf numFmtId="0" fontId="0" fillId="19" borderId="75" xfId="0" applyFill="1" applyBorder="1" applyAlignment="1">
      <alignment horizontal="left"/>
    </xf>
    <xf numFmtId="0" fontId="3" fillId="3" borderId="63" xfId="0" applyFont="1" applyFill="1" applyBorder="1" applyAlignment="1">
      <alignment horizontal="center" vertical="center"/>
    </xf>
    <xf numFmtId="0" fontId="3" fillId="3" borderId="73" xfId="0" applyFont="1" applyFill="1" applyBorder="1" applyAlignment="1">
      <alignment horizontal="center" vertical="center"/>
    </xf>
    <xf numFmtId="0" fontId="3" fillId="3" borderId="55"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74" xfId="0" applyFont="1" applyFill="1" applyBorder="1" applyAlignment="1">
      <alignment horizontal="center" vertical="center"/>
    </xf>
    <xf numFmtId="0" fontId="3" fillId="3" borderId="75" xfId="0" applyFont="1" applyFill="1" applyBorder="1" applyAlignment="1">
      <alignment horizontal="center" vertical="center"/>
    </xf>
    <xf numFmtId="0" fontId="3" fillId="19" borderId="63" xfId="0" applyFont="1" applyFill="1" applyBorder="1" applyAlignment="1">
      <alignment horizontal="center" vertical="center"/>
    </xf>
    <xf numFmtId="0" fontId="3" fillId="19" borderId="73" xfId="0" applyFont="1" applyFill="1" applyBorder="1" applyAlignment="1">
      <alignment horizontal="center" vertical="center"/>
    </xf>
    <xf numFmtId="0" fontId="3" fillId="19" borderId="55" xfId="0" applyFont="1" applyFill="1" applyBorder="1" applyAlignment="1">
      <alignment horizontal="center" vertical="center"/>
    </xf>
    <xf numFmtId="0" fontId="3" fillId="19" borderId="1" xfId="0" applyFont="1" applyFill="1" applyBorder="1" applyAlignment="1">
      <alignment horizontal="center" vertical="center"/>
    </xf>
    <xf numFmtId="0" fontId="3" fillId="19" borderId="74" xfId="0" applyFont="1" applyFill="1" applyBorder="1" applyAlignment="1">
      <alignment horizontal="center" vertical="center"/>
    </xf>
    <xf numFmtId="0" fontId="3" fillId="19" borderId="75" xfId="0" applyFont="1" applyFill="1" applyBorder="1" applyAlignment="1">
      <alignment horizontal="center" vertical="center"/>
    </xf>
    <xf numFmtId="0" fontId="0" fillId="3" borderId="78" xfId="0" applyFill="1" applyBorder="1" applyAlignment="1">
      <alignment horizontal="left"/>
    </xf>
    <xf numFmtId="0" fontId="0" fillId="3" borderId="85" xfId="0" applyFill="1" applyBorder="1" applyAlignment="1">
      <alignment horizontal="left"/>
    </xf>
    <xf numFmtId="0" fontId="3" fillId="19" borderId="25" xfId="0" applyFont="1" applyFill="1" applyBorder="1" applyAlignment="1">
      <alignment horizontal="center" vertical="center"/>
    </xf>
    <xf numFmtId="0" fontId="3" fillId="19" borderId="76" xfId="0" applyFont="1" applyFill="1" applyBorder="1" applyAlignment="1">
      <alignment horizontal="center" vertical="center"/>
    </xf>
    <xf numFmtId="0" fontId="3" fillId="19" borderId="26" xfId="0" applyFont="1" applyFill="1" applyBorder="1" applyAlignment="1">
      <alignment horizontal="center" vertical="center"/>
    </xf>
    <xf numFmtId="0" fontId="3" fillId="19" borderId="60" xfId="0" applyFont="1" applyFill="1" applyBorder="1" applyAlignment="1">
      <alignment horizontal="center" vertical="center"/>
    </xf>
    <xf numFmtId="0" fontId="3" fillId="19" borderId="56" xfId="0" applyFont="1" applyFill="1" applyBorder="1" applyAlignment="1">
      <alignment horizontal="center" vertical="center"/>
    </xf>
    <xf numFmtId="0" fontId="3" fillId="19" borderId="78" xfId="0" applyFont="1" applyFill="1" applyBorder="1" applyAlignment="1">
      <alignment horizontal="center" vertical="center"/>
    </xf>
    <xf numFmtId="0" fontId="0" fillId="3" borderId="77" xfId="0" applyFill="1" applyBorder="1" applyAlignment="1">
      <alignment horizontal="left"/>
    </xf>
    <xf numFmtId="0" fontId="0" fillId="19" borderId="27" xfId="0" applyFill="1" applyBorder="1" applyAlignment="1">
      <alignment horizontal="left"/>
    </xf>
    <xf numFmtId="0" fontId="0" fillId="3" borderId="76" xfId="0" applyFill="1" applyBorder="1" applyAlignment="1">
      <alignment horizontal="left"/>
    </xf>
    <xf numFmtId="0" fontId="0" fillId="3" borderId="80" xfId="0" applyFill="1" applyBorder="1" applyAlignment="1">
      <alignment horizontal="left"/>
    </xf>
    <xf numFmtId="0" fontId="0" fillId="3" borderId="79" xfId="0" applyFill="1" applyBorder="1" applyAlignment="1">
      <alignment horizontal="left"/>
    </xf>
    <xf numFmtId="0" fontId="0" fillId="3" borderId="61" xfId="0" applyFill="1" applyBorder="1" applyAlignment="1">
      <alignment horizontal="left"/>
    </xf>
    <xf numFmtId="0" fontId="0" fillId="3" borderId="2" xfId="0" applyFill="1" applyBorder="1" applyAlignment="1">
      <alignment horizontal="left"/>
    </xf>
    <xf numFmtId="0" fontId="0" fillId="19" borderId="79" xfId="0" applyFill="1" applyBorder="1" applyAlignment="1">
      <alignment horizontal="left"/>
    </xf>
    <xf numFmtId="0" fontId="0" fillId="19" borderId="77" xfId="0" applyFill="1" applyBorder="1" applyAlignment="1">
      <alignment horizontal="left"/>
    </xf>
    <xf numFmtId="0" fontId="0" fillId="19" borderId="3" xfId="0" applyFill="1" applyBorder="1" applyAlignment="1">
      <alignment horizontal="left"/>
    </xf>
    <xf numFmtId="0" fontId="0" fillId="3" borderId="17" xfId="0" applyFill="1" applyBorder="1" applyAlignment="1">
      <alignment horizontal="left"/>
    </xf>
    <xf numFmtId="0" fontId="0" fillId="3" borderId="16" xfId="0" applyFill="1" applyBorder="1" applyAlignment="1">
      <alignment horizontal="left"/>
    </xf>
    <xf numFmtId="0" fontId="3" fillId="3" borderId="18" xfId="0" applyFont="1" applyFill="1" applyBorder="1" applyAlignment="1">
      <alignment horizontal="center" vertical="center"/>
    </xf>
    <xf numFmtId="0" fontId="3" fillId="3" borderId="17" xfId="0" applyFont="1" applyFill="1" applyBorder="1" applyAlignment="1">
      <alignment horizontal="center" vertical="center"/>
    </xf>
    <xf numFmtId="0" fontId="3" fillId="19" borderId="81" xfId="0" applyFont="1" applyFill="1" applyBorder="1" applyAlignment="1">
      <alignment horizontal="center"/>
    </xf>
    <xf numFmtId="0" fontId="3" fillId="19" borderId="80" xfId="0" applyFont="1" applyFill="1" applyBorder="1" applyAlignment="1">
      <alignment horizontal="center"/>
    </xf>
    <xf numFmtId="0" fontId="0" fillId="19" borderId="80" xfId="0" applyFill="1" applyBorder="1" applyAlignment="1">
      <alignment horizontal="left"/>
    </xf>
    <xf numFmtId="0" fontId="0" fillId="3" borderId="9" xfId="0" applyFill="1" applyBorder="1" applyAlignment="1">
      <alignment horizontal="left"/>
    </xf>
    <xf numFmtId="0" fontId="3" fillId="3" borderId="83" xfId="0" applyFont="1" applyFill="1" applyBorder="1" applyAlignment="1">
      <alignment horizontal="center" vertical="center"/>
    </xf>
    <xf numFmtId="0" fontId="3" fillId="3" borderId="9" xfId="0" applyFont="1" applyFill="1" applyBorder="1" applyAlignment="1">
      <alignment horizontal="center" vertical="center"/>
    </xf>
    <xf numFmtId="0" fontId="7" fillId="14" borderId="26" xfId="0" applyFont="1" applyFill="1" applyBorder="1" applyAlignment="1">
      <alignment horizontal="center" vertical="center"/>
    </xf>
    <xf numFmtId="0" fontId="7" fillId="14" borderId="0" xfId="0" applyFont="1" applyFill="1" applyAlignment="1">
      <alignment horizontal="center" vertical="center"/>
    </xf>
    <xf numFmtId="0" fontId="11" fillId="0" borderId="26" xfId="0" applyFont="1" applyBorder="1" applyAlignment="1">
      <alignment horizontal="left" vertical="center" wrapText="1"/>
    </xf>
    <xf numFmtId="0" fontId="11" fillId="0" borderId="0" xfId="0" applyFont="1" applyAlignment="1">
      <alignment horizontal="left" vertical="center" wrapText="1"/>
    </xf>
    <xf numFmtId="0" fontId="11" fillId="0" borderId="21" xfId="0" applyFont="1" applyBorder="1" applyAlignment="1">
      <alignment horizontal="left" vertical="center" wrapText="1"/>
    </xf>
    <xf numFmtId="0" fontId="31" fillId="14" borderId="25" xfId="0" applyFont="1" applyFill="1" applyBorder="1" applyAlignment="1">
      <alignment horizontal="left" vertical="center"/>
    </xf>
    <xf numFmtId="0" fontId="31" fillId="14" borderId="27" xfId="0" applyFont="1" applyFill="1" applyBorder="1" applyAlignment="1">
      <alignment horizontal="left" vertical="center"/>
    </xf>
    <xf numFmtId="0" fontId="31" fillId="14" borderId="20" xfId="0" applyFont="1" applyFill="1" applyBorder="1" applyAlignment="1">
      <alignment horizontal="left" vertical="center"/>
    </xf>
    <xf numFmtId="0" fontId="31" fillId="14" borderId="26" xfId="0" applyFont="1" applyFill="1" applyBorder="1" applyAlignment="1">
      <alignment horizontal="left" vertical="center"/>
    </xf>
    <xf numFmtId="0" fontId="31" fillId="14" borderId="0" xfId="0" applyFont="1" applyFill="1" applyAlignment="1">
      <alignment horizontal="left" vertical="center"/>
    </xf>
    <xf numFmtId="0" fontId="31" fillId="14" borderId="26" xfId="0" applyFont="1" applyFill="1" applyBorder="1" applyAlignment="1">
      <alignment horizontal="left" vertical="center" wrapText="1"/>
    </xf>
    <xf numFmtId="0" fontId="31" fillId="14" borderId="0" xfId="0" applyFont="1" applyFill="1" applyAlignment="1">
      <alignment horizontal="left" vertical="center" wrapText="1"/>
    </xf>
    <xf numFmtId="0" fontId="8" fillId="0" borderId="39"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7" xfId="0" applyFont="1" applyBorder="1" applyAlignment="1">
      <alignment horizontal="center" vertical="center" wrapText="1"/>
    </xf>
    <xf numFmtId="37" fontId="20" fillId="20" borderId="18" xfId="0" applyNumberFormat="1" applyFont="1" applyFill="1" applyBorder="1" applyAlignment="1">
      <alignment horizontal="left" vertical="center"/>
    </xf>
    <xf numFmtId="37" fontId="20" fillId="20" borderId="15" xfId="0" applyNumberFormat="1" applyFont="1" applyFill="1" applyBorder="1" applyAlignment="1">
      <alignment horizontal="left" vertical="center"/>
    </xf>
    <xf numFmtId="37" fontId="20" fillId="20" borderId="12" xfId="0" applyNumberFormat="1" applyFont="1" applyFill="1" applyBorder="1" applyAlignment="1">
      <alignment horizontal="left" vertical="center"/>
    </xf>
    <xf numFmtId="0" fontId="33" fillId="14" borderId="0" xfId="0" applyFont="1" applyFill="1" applyAlignment="1">
      <alignment horizontal="center"/>
    </xf>
    <xf numFmtId="0" fontId="7" fillId="14" borderId="56" xfId="0" applyFont="1" applyFill="1" applyBorder="1" applyAlignment="1">
      <alignment horizontal="center" vertical="center"/>
    </xf>
    <xf numFmtId="0" fontId="7" fillId="14" borderId="50" xfId="0" applyFont="1" applyFill="1" applyBorder="1" applyAlignment="1">
      <alignment horizontal="center" vertical="center"/>
    </xf>
    <xf numFmtId="0" fontId="0" fillId="0" borderId="18" xfId="0"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3" fillId="0" borderId="5" xfId="0" applyFont="1" applyBorder="1" applyAlignment="1">
      <alignment horizontal="left" vertical="center" wrapText="1"/>
    </xf>
    <xf numFmtId="0" fontId="31" fillId="14" borderId="42" xfId="0" applyFont="1" applyFill="1" applyBorder="1" applyAlignment="1">
      <alignment horizontal="left" vertical="center"/>
    </xf>
    <xf numFmtId="0" fontId="3" fillId="0" borderId="50" xfId="0" applyFont="1" applyBorder="1" applyAlignment="1">
      <alignment horizontal="left" vertical="center" wrapText="1"/>
    </xf>
    <xf numFmtId="0" fontId="3" fillId="0" borderId="49" xfId="0" applyFont="1" applyBorder="1" applyAlignment="1">
      <alignment horizontal="left" vertical="center" wrapText="1"/>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31" fillId="14" borderId="39" xfId="0" applyFont="1" applyFill="1" applyBorder="1" applyAlignment="1">
      <alignment horizontal="left" vertical="center"/>
    </xf>
    <xf numFmtId="0" fontId="3" fillId="0" borderId="90" xfId="0" applyFont="1" applyBorder="1" applyAlignment="1">
      <alignment horizontal="left" vertical="center" wrapText="1"/>
    </xf>
    <xf numFmtId="0" fontId="16" fillId="14" borderId="42" xfId="0" applyFont="1" applyFill="1" applyBorder="1" applyAlignment="1">
      <alignment horizontal="left" vertical="center"/>
    </xf>
    <xf numFmtId="0" fontId="16" fillId="14" borderId="19" xfId="0" applyFont="1" applyFill="1" applyBorder="1" applyAlignment="1">
      <alignment horizontal="left" vertical="center"/>
    </xf>
    <xf numFmtId="0" fontId="16" fillId="14" borderId="22" xfId="0" applyFont="1" applyFill="1" applyBorder="1" applyAlignment="1">
      <alignment horizontal="left" vertical="center"/>
    </xf>
    <xf numFmtId="0" fontId="16" fillId="14" borderId="23" xfId="0" applyFont="1" applyFill="1" applyBorder="1" applyAlignment="1">
      <alignment horizontal="left" vertical="center"/>
    </xf>
    <xf numFmtId="0" fontId="16" fillId="14" borderId="25" xfId="0" applyFont="1" applyFill="1" applyBorder="1" applyAlignment="1">
      <alignment horizontal="left" vertical="center"/>
    </xf>
    <xf numFmtId="0" fontId="16" fillId="14" borderId="27" xfId="0" applyFont="1" applyFill="1" applyBorder="1" applyAlignment="1">
      <alignment horizontal="left" vertical="center"/>
    </xf>
    <xf numFmtId="0" fontId="16" fillId="14" borderId="20" xfId="0" applyFont="1" applyFill="1" applyBorder="1" applyAlignment="1">
      <alignment horizontal="left" vertical="center"/>
    </xf>
    <xf numFmtId="165" fontId="47" fillId="16" borderId="18" xfId="0" applyNumberFormat="1" applyFont="1" applyFill="1" applyBorder="1" applyAlignment="1">
      <alignment horizontal="left" vertical="center"/>
    </xf>
    <xf numFmtId="165" fontId="47" fillId="16" borderId="15" xfId="0" applyNumberFormat="1" applyFont="1" applyFill="1" applyBorder="1" applyAlignment="1">
      <alignment horizontal="left" vertical="center"/>
    </xf>
    <xf numFmtId="165" fontId="47" fillId="16" borderId="12" xfId="0" applyNumberFormat="1" applyFont="1" applyFill="1" applyBorder="1" applyAlignment="1">
      <alignment horizontal="left" vertical="center"/>
    </xf>
    <xf numFmtId="165" fontId="47" fillId="16" borderId="25" xfId="0" applyNumberFormat="1" applyFont="1" applyFill="1" applyBorder="1" applyAlignment="1">
      <alignment horizontal="left" vertical="center"/>
    </xf>
    <xf numFmtId="165" fontId="47" fillId="16" borderId="27" xfId="0" applyNumberFormat="1" applyFont="1" applyFill="1" applyBorder="1" applyAlignment="1">
      <alignment horizontal="left" vertical="center"/>
    </xf>
    <xf numFmtId="0" fontId="21" fillId="14" borderId="7" xfId="0" applyFont="1" applyFill="1" applyBorder="1" applyAlignment="1">
      <alignment horizontal="left" vertical="center"/>
    </xf>
    <xf numFmtId="0" fontId="21" fillId="14" borderId="13" xfId="0" applyFont="1" applyFill="1" applyBorder="1" applyAlignment="1">
      <alignment horizontal="left" vertical="center"/>
    </xf>
    <xf numFmtId="0" fontId="9" fillId="3" borderId="18" xfId="0" applyFont="1" applyFill="1" applyBorder="1" applyAlignment="1" applyProtection="1">
      <alignment horizontal="left" vertical="center" wrapText="1"/>
      <protection locked="0"/>
    </xf>
    <xf numFmtId="0" fontId="9" fillId="3" borderId="15" xfId="0" applyFont="1" applyFill="1" applyBorder="1" applyAlignment="1" applyProtection="1">
      <alignment horizontal="left" vertical="center" wrapText="1"/>
      <protection locked="0"/>
    </xf>
    <xf numFmtId="0" fontId="9" fillId="3" borderId="12" xfId="0" applyFont="1" applyFill="1" applyBorder="1" applyAlignment="1" applyProtection="1">
      <alignment horizontal="left" vertical="center" wrapText="1"/>
      <protection locked="0"/>
    </xf>
    <xf numFmtId="0" fontId="3" fillId="17" borderId="18" xfId="0" applyFont="1" applyFill="1" applyBorder="1" applyAlignment="1">
      <alignment horizontal="center"/>
    </xf>
    <xf numFmtId="0" fontId="3" fillId="17" borderId="15" xfId="0" applyFont="1" applyFill="1" applyBorder="1" applyAlignment="1">
      <alignment horizontal="center"/>
    </xf>
    <xf numFmtId="0" fontId="3" fillId="17" borderId="12" xfId="0" applyFont="1" applyFill="1" applyBorder="1" applyAlignment="1">
      <alignment horizontal="center"/>
    </xf>
    <xf numFmtId="0" fontId="3" fillId="0" borderId="18" xfId="0" applyFont="1" applyBorder="1" applyAlignment="1">
      <alignment horizontal="left"/>
    </xf>
    <xf numFmtId="0" fontId="3" fillId="0" borderId="12" xfId="0" applyFont="1" applyBorder="1" applyAlignment="1">
      <alignment horizontal="left"/>
    </xf>
    <xf numFmtId="0" fontId="21" fillId="14" borderId="26" xfId="0" applyFont="1" applyFill="1" applyBorder="1" applyAlignment="1">
      <alignment horizontal="left" vertical="center"/>
    </xf>
    <xf numFmtId="0" fontId="21" fillId="14" borderId="0" xfId="0" applyFont="1" applyFill="1" applyAlignment="1">
      <alignment horizontal="left" vertical="center"/>
    </xf>
    <xf numFmtId="0" fontId="21" fillId="14" borderId="19" xfId="0" applyFont="1" applyFill="1" applyBorder="1" applyAlignment="1">
      <alignment horizontal="left" vertical="center"/>
    </xf>
    <xf numFmtId="0" fontId="21" fillId="14" borderId="22" xfId="0" applyFont="1" applyFill="1" applyBorder="1" applyAlignment="1">
      <alignment horizontal="left" vertical="center"/>
    </xf>
    <xf numFmtId="0" fontId="21" fillId="14" borderId="23" xfId="0" applyFont="1" applyFill="1" applyBorder="1" applyAlignment="1">
      <alignment horizontal="left" vertical="center"/>
    </xf>
    <xf numFmtId="0" fontId="55" fillId="0" borderId="18" xfId="0" applyFont="1" applyBorder="1" applyAlignment="1">
      <alignment horizontal="left"/>
    </xf>
    <xf numFmtId="0" fontId="55" fillId="0" borderId="15" xfId="0" applyFont="1" applyBorder="1" applyAlignment="1">
      <alignment horizontal="left"/>
    </xf>
    <xf numFmtId="0" fontId="55" fillId="0" borderId="12" xfId="0" applyFont="1" applyBorder="1" applyAlignment="1">
      <alignment horizontal="left"/>
    </xf>
    <xf numFmtId="0" fontId="50" fillId="16" borderId="18" xfId="0" applyFont="1" applyFill="1" applyBorder="1" applyAlignment="1">
      <alignment horizontal="left" vertical="center"/>
    </xf>
    <xf numFmtId="0" fontId="50" fillId="16" borderId="15" xfId="0" applyFont="1" applyFill="1" applyBorder="1" applyAlignment="1">
      <alignment horizontal="left" vertical="center"/>
    </xf>
    <xf numFmtId="0" fontId="50" fillId="16" borderId="12" xfId="0" applyFont="1" applyFill="1" applyBorder="1" applyAlignment="1">
      <alignment horizontal="left" vertical="center"/>
    </xf>
    <xf numFmtId="0" fontId="49" fillId="16" borderId="18" xfId="0" applyFont="1" applyFill="1" applyBorder="1" applyAlignment="1">
      <alignment horizontal="left" vertical="center"/>
    </xf>
    <xf numFmtId="0" fontId="49" fillId="16" borderId="15" xfId="0" applyFont="1" applyFill="1" applyBorder="1" applyAlignment="1">
      <alignment horizontal="left" vertical="center"/>
    </xf>
    <xf numFmtId="0" fontId="49" fillId="16" borderId="12" xfId="0" applyFont="1" applyFill="1" applyBorder="1" applyAlignment="1">
      <alignment horizontal="left" vertical="center"/>
    </xf>
    <xf numFmtId="0" fontId="49" fillId="16" borderId="20" xfId="0" applyFont="1" applyFill="1" applyBorder="1" applyAlignment="1">
      <alignment horizontal="left" vertical="center"/>
    </xf>
    <xf numFmtId="0" fontId="21" fillId="14" borderId="42" xfId="0" applyFont="1" applyFill="1" applyBorder="1" applyAlignment="1">
      <alignment horizontal="left" vertical="center"/>
    </xf>
    <xf numFmtId="0" fontId="21" fillId="14" borderId="44" xfId="0" applyFont="1" applyFill="1" applyBorder="1" applyAlignment="1">
      <alignment horizontal="left" vertical="center"/>
    </xf>
    <xf numFmtId="0" fontId="33" fillId="14" borderId="21" xfId="0" applyFont="1" applyFill="1" applyBorder="1" applyAlignment="1">
      <alignment horizontal="center"/>
    </xf>
    <xf numFmtId="38" fontId="9" fillId="3" borderId="18" xfId="0" applyNumberFormat="1" applyFont="1" applyFill="1" applyBorder="1" applyAlignment="1">
      <alignment horizontal="left" wrapText="1"/>
    </xf>
    <xf numFmtId="38" fontId="9" fillId="3" borderId="15" xfId="0" applyNumberFormat="1" applyFont="1" applyFill="1" applyBorder="1" applyAlignment="1">
      <alignment horizontal="left" wrapText="1"/>
    </xf>
    <xf numFmtId="38" fontId="9" fillId="3" borderId="12" xfId="0" applyNumberFormat="1" applyFont="1" applyFill="1" applyBorder="1" applyAlignment="1">
      <alignment horizontal="left" wrapText="1"/>
    </xf>
    <xf numFmtId="0" fontId="9" fillId="0" borderId="9" xfId="0" quotePrefix="1" applyFont="1" applyBorder="1" applyAlignment="1">
      <alignment horizontal="center" vertical="center"/>
    </xf>
    <xf numFmtId="0" fontId="9" fillId="0" borderId="2" xfId="0" quotePrefix="1" applyFont="1" applyBorder="1" applyAlignment="1">
      <alignment horizontal="center" vertical="center"/>
    </xf>
    <xf numFmtId="0" fontId="9" fillId="0" borderId="28" xfId="0" applyFont="1" applyBorder="1" applyAlignment="1">
      <alignment horizontal="left" vertical="center" wrapText="1"/>
    </xf>
    <xf numFmtId="0" fontId="9" fillId="0" borderId="95" xfId="0" applyFont="1" applyBorder="1" applyAlignment="1">
      <alignment horizontal="left" vertical="center" wrapText="1"/>
    </xf>
    <xf numFmtId="0" fontId="3" fillId="0" borderId="18" xfId="0" applyFont="1" applyBorder="1" applyAlignment="1">
      <alignment horizontal="left" vertical="center" wrapText="1"/>
    </xf>
    <xf numFmtId="0" fontId="3" fillId="0" borderId="15" xfId="0" applyFont="1" applyBorder="1" applyAlignment="1">
      <alignment horizontal="left" vertical="center" wrapText="1"/>
    </xf>
    <xf numFmtId="0" fontId="3" fillId="0" borderId="18" xfId="0" applyFont="1" applyBorder="1" applyAlignment="1">
      <alignment vertical="center" wrapText="1"/>
    </xf>
    <xf numFmtId="0" fontId="3" fillId="0" borderId="15" xfId="0" applyFont="1" applyBorder="1" applyAlignment="1">
      <alignment vertical="center" wrapText="1"/>
    </xf>
    <xf numFmtId="0" fontId="3" fillId="0" borderId="12" xfId="0" applyFont="1" applyBorder="1" applyAlignment="1">
      <alignment vertical="center" wrapText="1"/>
    </xf>
    <xf numFmtId="0" fontId="21" fillId="14" borderId="25" xfId="0" applyFont="1" applyFill="1" applyBorder="1" applyAlignment="1">
      <alignment horizontal="left" vertical="center"/>
    </xf>
    <xf numFmtId="0" fontId="21" fillId="14" borderId="27" xfId="0" applyFont="1" applyFill="1" applyBorder="1" applyAlignment="1">
      <alignment horizontal="left" vertical="center"/>
    </xf>
    <xf numFmtId="0" fontId="21" fillId="14" borderId="20" xfId="0" applyFont="1" applyFill="1" applyBorder="1" applyAlignment="1">
      <alignment horizontal="left" vertical="center"/>
    </xf>
    <xf numFmtId="0" fontId="0" fillId="0" borderId="9" xfId="0" quotePrefix="1" applyBorder="1" applyAlignment="1">
      <alignment horizontal="center" vertical="center"/>
    </xf>
    <xf numFmtId="0" fontId="0" fillId="0" borderId="2" xfId="0" quotePrefix="1" applyBorder="1" applyAlignment="1">
      <alignment horizontal="center" vertical="center"/>
    </xf>
    <xf numFmtId="0" fontId="0" fillId="0" borderId="28" xfId="0" applyBorder="1" applyAlignment="1">
      <alignment horizontal="left" vertical="center" wrapText="1"/>
    </xf>
    <xf numFmtId="0" fontId="0" fillId="0" borderId="95" xfId="0" applyBorder="1" applyAlignment="1">
      <alignment horizontal="left" vertical="center" wrapText="1"/>
    </xf>
    <xf numFmtId="0" fontId="31" fillId="14" borderId="21" xfId="0" applyFont="1" applyFill="1" applyBorder="1" applyAlignment="1">
      <alignment horizontal="left" vertical="center"/>
    </xf>
    <xf numFmtId="0" fontId="3" fillId="0" borderId="56" xfId="0" applyFont="1" applyBorder="1" applyAlignment="1">
      <alignment horizontal="left" vertical="center" wrapText="1"/>
    </xf>
    <xf numFmtId="0" fontId="31" fillId="14" borderId="44" xfId="0" applyFont="1" applyFill="1" applyBorder="1" applyAlignment="1">
      <alignment horizontal="left" vertical="center" wrapText="1"/>
    </xf>
    <xf numFmtId="0" fontId="31" fillId="14" borderId="7" xfId="0" applyFont="1" applyFill="1" applyBorder="1" applyAlignment="1">
      <alignment horizontal="left" vertical="center" wrapText="1"/>
    </xf>
    <xf numFmtId="0" fontId="7" fillId="14" borderId="21" xfId="0" applyFont="1" applyFill="1" applyBorder="1" applyAlignment="1">
      <alignment horizontal="center" vertical="center"/>
    </xf>
    <xf numFmtId="0" fontId="3" fillId="0" borderId="12" xfId="0" applyFont="1" applyBorder="1" applyAlignment="1">
      <alignment horizontal="left" vertical="center" wrapText="1"/>
    </xf>
    <xf numFmtId="0" fontId="17" fillId="5" borderId="18" xfId="0" applyFont="1" applyFill="1" applyBorder="1" applyAlignment="1">
      <alignment horizontal="left" vertical="center" wrapText="1"/>
    </xf>
    <xf numFmtId="0" fontId="17" fillId="5" borderId="12" xfId="0" applyFont="1" applyFill="1" applyBorder="1" applyAlignment="1">
      <alignment horizontal="left" vertical="center" wrapText="1"/>
    </xf>
    <xf numFmtId="0" fontId="7" fillId="14" borderId="0" xfId="0" applyFont="1" applyFill="1" applyAlignment="1">
      <alignment horizontal="left" vertical="center"/>
    </xf>
    <xf numFmtId="37" fontId="10" fillId="5" borderId="4" xfId="0" applyNumberFormat="1" applyFont="1" applyFill="1" applyBorder="1" applyAlignment="1">
      <alignment horizontal="left" vertical="center" wrapText="1"/>
    </xf>
    <xf numFmtId="37" fontId="10" fillId="5" borderId="5" xfId="0" applyNumberFormat="1" applyFont="1" applyFill="1" applyBorder="1" applyAlignment="1">
      <alignment horizontal="left" vertical="center" wrapText="1"/>
    </xf>
    <xf numFmtId="37" fontId="10" fillId="5" borderId="3" xfId="0" applyNumberFormat="1" applyFont="1" applyFill="1" applyBorder="1" applyAlignment="1">
      <alignment horizontal="left" vertical="center" wrapText="1"/>
    </xf>
    <xf numFmtId="0" fontId="2" fillId="0" borderId="18" xfId="0" applyFont="1" applyBorder="1" applyAlignment="1">
      <alignment horizontal="left" vertical="center" wrapText="1"/>
    </xf>
    <xf numFmtId="0" fontId="2" fillId="0" borderId="15" xfId="0" applyFont="1" applyBorder="1" applyAlignment="1">
      <alignment horizontal="left" vertical="center" wrapText="1"/>
    </xf>
    <xf numFmtId="0" fontId="2" fillId="0" borderId="12" xfId="0" applyFont="1" applyBorder="1" applyAlignment="1">
      <alignment horizontal="left" vertical="center" wrapText="1"/>
    </xf>
    <xf numFmtId="0" fontId="3" fillId="0" borderId="15" xfId="0" applyFont="1" applyBorder="1" applyAlignment="1">
      <alignment horizontal="left"/>
    </xf>
    <xf numFmtId="0" fontId="3" fillId="0" borderId="53" xfId="0" applyFont="1" applyBorder="1" applyAlignment="1">
      <alignment horizontal="left" vertical="center" wrapText="1"/>
    </xf>
    <xf numFmtId="0" fontId="3" fillId="0" borderId="54" xfId="0" applyFont="1" applyBorder="1" applyAlignment="1">
      <alignment horizontal="left" vertical="center" wrapText="1"/>
    </xf>
    <xf numFmtId="0" fontId="7" fillId="14" borderId="42" xfId="0" applyFont="1" applyFill="1" applyBorder="1" applyAlignment="1">
      <alignment horizontal="left" vertical="center"/>
    </xf>
    <xf numFmtId="0" fontId="7" fillId="14" borderId="39" xfId="0" applyFont="1" applyFill="1" applyBorder="1" applyAlignment="1">
      <alignment horizontal="left" vertical="center"/>
    </xf>
    <xf numFmtId="0" fontId="7" fillId="14" borderId="26" xfId="0" applyFont="1" applyFill="1" applyBorder="1" applyAlignment="1">
      <alignment horizontal="left" vertical="center"/>
    </xf>
    <xf numFmtId="0" fontId="54" fillId="4" borderId="18" xfId="0" applyFont="1" applyFill="1" applyBorder="1" applyAlignment="1">
      <alignment horizontal="left"/>
    </xf>
    <xf numFmtId="0" fontId="54" fillId="4" borderId="15" xfId="0" applyFont="1" applyFill="1" applyBorder="1" applyAlignment="1">
      <alignment horizontal="left"/>
    </xf>
    <xf numFmtId="0" fontId="54" fillId="4" borderId="12" xfId="0" applyFont="1" applyFill="1" applyBorder="1" applyAlignment="1">
      <alignment horizontal="left"/>
    </xf>
    <xf numFmtId="0" fontId="7" fillId="14" borderId="21" xfId="0" applyFont="1" applyFill="1" applyBorder="1" applyAlignment="1">
      <alignment horizontal="left" vertical="center"/>
    </xf>
    <xf numFmtId="0" fontId="41" fillId="14" borderId="26" xfId="0" applyFont="1" applyFill="1" applyBorder="1" applyAlignment="1">
      <alignment horizontal="left" vertical="center"/>
    </xf>
    <xf numFmtId="0" fontId="41" fillId="14" borderId="0" xfId="0" applyFont="1" applyFill="1" applyAlignment="1">
      <alignment horizontal="left" vertical="center"/>
    </xf>
    <xf numFmtId="0" fontId="23" fillId="0" borderId="18" xfId="0" applyFont="1" applyBorder="1" applyAlignment="1">
      <alignment horizontal="left" vertical="center" wrapText="1"/>
    </xf>
    <xf numFmtId="0" fontId="23" fillId="0" borderId="15" xfId="0" applyFont="1" applyBorder="1" applyAlignment="1">
      <alignment horizontal="left" vertical="center" wrapText="1"/>
    </xf>
    <xf numFmtId="0" fontId="23" fillId="0" borderId="12" xfId="0" applyFont="1" applyBorder="1" applyAlignment="1">
      <alignment horizontal="left" vertical="center" wrapText="1"/>
    </xf>
  </cellXfs>
  <cellStyles count="7">
    <cellStyle name="Comma" xfId="2" builtinId="3"/>
    <cellStyle name="Currency" xfId="6" builtinId="4"/>
    <cellStyle name="Hyperlink" xfId="4" builtinId="8"/>
    <cellStyle name="Normal" xfId="0" builtinId="0"/>
    <cellStyle name="Normal 2" xfId="5" xr:uid="{00000000-0005-0000-0000-000004000000}"/>
    <cellStyle name="Normal 3" xfId="1" xr:uid="{00000000-0005-0000-0000-000005000000}"/>
    <cellStyle name="Percent" xfId="3" builtinId="5"/>
  </cellStyles>
  <dxfs count="0"/>
  <tableStyles count="0" defaultTableStyle="TableStyleMedium2" defaultPivotStyle="PivotStyleLight16"/>
  <colors>
    <mruColors>
      <color rgb="FFFFCC99"/>
      <color rgb="FFFFFFCC"/>
      <color rgb="FFD8BDE9"/>
      <color rgb="FFAAFCEC"/>
      <color rgb="FFFF9999"/>
      <color rgb="FFCF4141"/>
      <color rgb="FFD9E1F2"/>
      <color rgb="FFFFE0B3"/>
      <color rgb="FFC5FFC5"/>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Raw Data'!$AU$5" lockText="1" noThreeD="1"/>
</file>

<file path=xl/ctrlProps/ctrlProp2.xml><?xml version="1.0" encoding="utf-8"?>
<formControlPr xmlns="http://schemas.microsoft.com/office/spreadsheetml/2009/9/main" objectType="CheckBox" fmlaLink="'Raw Data'!$B$5" lockText="1" noThreeD="1"/>
</file>

<file path=xl/ctrlProps/ctrlProp3.xml><?xml version="1.0" encoding="utf-8"?>
<formControlPr xmlns="http://schemas.microsoft.com/office/spreadsheetml/2009/9/main" objectType="CheckBox" fmlaLink="'Raw Data'!$C$5" lockText="1" noThreeD="1"/>
</file>

<file path=xl/ctrlProps/ctrlProp4.xml><?xml version="1.0" encoding="utf-8"?>
<formControlPr xmlns="http://schemas.microsoft.com/office/spreadsheetml/2009/9/main" objectType="CheckBox" fmlaLink="'Raw Data'!$E$5" lockText="1" noThreeD="1"/>
</file>

<file path=xl/ctrlProps/ctrlProp5.xml><?xml version="1.0" encoding="utf-8"?>
<formControlPr xmlns="http://schemas.microsoft.com/office/spreadsheetml/2009/9/main" objectType="CheckBox" fmlaLink="'Raw Data'!$D$5" lockText="1" noThreeD="1"/>
</file>

<file path=xl/ctrlProps/ctrlProp6.xml><?xml version="1.0" encoding="utf-8"?>
<formControlPr xmlns="http://schemas.microsoft.com/office/spreadsheetml/2009/9/main" objectType="CheckBox" fmlaLink="'Raw Data'!$BLR$5" lockText="1" noThreeD="1"/>
</file>

<file path=xl/ctrlProps/ctrlProp7.xml><?xml version="1.0" encoding="utf-8"?>
<formControlPr xmlns="http://schemas.microsoft.com/office/spreadsheetml/2009/9/main" objectType="CheckBox" fmlaLink="'Raw Data'!$BLX$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876300</xdr:colOff>
          <xdr:row>65</xdr:row>
          <xdr:rowOff>0</xdr:rowOff>
        </xdr:from>
        <xdr:to>
          <xdr:col>2</xdr:col>
          <xdr:colOff>1460500</xdr:colOff>
          <xdr:row>66</xdr:row>
          <xdr:rowOff>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4</xdr:row>
          <xdr:rowOff>228600</xdr:rowOff>
        </xdr:from>
        <xdr:to>
          <xdr:col>1</xdr:col>
          <xdr:colOff>127000</xdr:colOff>
          <xdr:row>5</xdr:row>
          <xdr:rowOff>190500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5</xdr:row>
          <xdr:rowOff>228600</xdr:rowOff>
        </xdr:from>
        <xdr:to>
          <xdr:col>1</xdr:col>
          <xdr:colOff>127000</xdr:colOff>
          <xdr:row>7</xdr:row>
          <xdr:rowOff>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7</xdr:row>
          <xdr:rowOff>228600</xdr:rowOff>
        </xdr:from>
        <xdr:to>
          <xdr:col>1</xdr:col>
          <xdr:colOff>127000</xdr:colOff>
          <xdr:row>8</xdr:row>
          <xdr:rowOff>228600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6</xdr:row>
          <xdr:rowOff>228600</xdr:rowOff>
        </xdr:from>
        <xdr:to>
          <xdr:col>1</xdr:col>
          <xdr:colOff>127000</xdr:colOff>
          <xdr:row>8</xdr:row>
          <xdr:rowOff>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571500</xdr:colOff>
          <xdr:row>18</xdr:row>
          <xdr:rowOff>457200</xdr:rowOff>
        </xdr:from>
        <xdr:to>
          <xdr:col>3</xdr:col>
          <xdr:colOff>1028700</xdr:colOff>
          <xdr:row>18</xdr:row>
          <xdr:rowOff>622300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A00-00000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495300</xdr:colOff>
          <xdr:row>29</xdr:row>
          <xdr:rowOff>1727200</xdr:rowOff>
        </xdr:from>
        <xdr:to>
          <xdr:col>3</xdr:col>
          <xdr:colOff>914400</xdr:colOff>
          <xdr:row>29</xdr:row>
          <xdr:rowOff>1943100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A00-00000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hiamass.gov/resident-care-facility-cost-reports/" TargetMode="External"/><Relationship Id="rId1" Type="http://schemas.openxmlformats.org/officeDocument/2006/relationships/hyperlink" Target="mailto:Costreports.LTCF@Chiamass.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78"/>
  <sheetViews>
    <sheetView tabSelected="1" zoomScale="80" zoomScaleNormal="80" workbookViewId="0">
      <selection sqref="A1:I1"/>
    </sheetView>
  </sheetViews>
  <sheetFormatPr baseColWidth="10" defaultColWidth="8.83203125" defaultRowHeight="15"/>
  <cols>
    <col min="1" max="1" width="20.5" customWidth="1"/>
    <col min="2" max="2" width="22.5" customWidth="1"/>
    <col min="5" max="5" width="61.1640625" customWidth="1"/>
    <col min="6" max="6" width="16.5" customWidth="1"/>
  </cols>
  <sheetData>
    <row r="1" spans="1:16" ht="24">
      <c r="A1" s="938" t="s">
        <v>8</v>
      </c>
      <c r="B1" s="938"/>
      <c r="C1" s="938"/>
      <c r="D1" s="938"/>
      <c r="E1" s="938"/>
      <c r="F1" s="938"/>
      <c r="G1" s="938"/>
      <c r="H1" s="938"/>
      <c r="I1" s="938"/>
    </row>
    <row r="3" spans="1:16" ht="110.25" customHeight="1">
      <c r="A3" s="939" t="s">
        <v>3593</v>
      </c>
      <c r="B3" s="940"/>
      <c r="C3" s="940"/>
      <c r="D3" s="940"/>
      <c r="E3" s="940"/>
      <c r="F3" s="940"/>
      <c r="G3" s="940"/>
      <c r="H3" s="940"/>
      <c r="I3" s="940"/>
    </row>
    <row r="4" spans="1:16" ht="16" thickBot="1"/>
    <row r="5" spans="1:16" s="281" customFormat="1" ht="16">
      <c r="A5" s="942" t="s">
        <v>9</v>
      </c>
      <c r="B5" s="943"/>
      <c r="C5" s="903"/>
      <c r="D5" s="903"/>
      <c r="E5" s="903"/>
      <c r="F5" s="903"/>
      <c r="G5" s="903"/>
      <c r="H5" s="903"/>
      <c r="I5" s="903"/>
      <c r="J5"/>
      <c r="K5"/>
      <c r="L5"/>
      <c r="M5"/>
      <c r="N5"/>
      <c r="O5"/>
      <c r="P5"/>
    </row>
    <row r="6" spans="1:16">
      <c r="A6" s="800" t="s">
        <v>10</v>
      </c>
      <c r="B6" s="275" t="s">
        <v>11</v>
      </c>
    </row>
    <row r="7" spans="1:16">
      <c r="A7" s="276" t="s">
        <v>12</v>
      </c>
      <c r="B7" s="275" t="s">
        <v>13</v>
      </c>
    </row>
    <row r="8" spans="1:16" ht="16">
      <c r="A8" s="277" t="s">
        <v>14</v>
      </c>
      <c r="B8" s="275" t="s">
        <v>15</v>
      </c>
    </row>
    <row r="9" spans="1:16" ht="16">
      <c r="A9" s="278" t="s">
        <v>16</v>
      </c>
      <c r="B9" s="275" t="s">
        <v>17</v>
      </c>
    </row>
    <row r="10" spans="1:16" ht="17" thickBot="1">
      <c r="A10" s="280" t="s">
        <v>18</v>
      </c>
      <c r="B10" s="275" t="s">
        <v>19</v>
      </c>
    </row>
    <row r="11" spans="1:16" ht="16" thickBot="1">
      <c r="A11" s="799" t="s">
        <v>20</v>
      </c>
      <c r="B11" s="279" t="s">
        <v>21</v>
      </c>
    </row>
    <row r="13" spans="1:16" s="281" customFormat="1" ht="16">
      <c r="A13" s="945" t="s">
        <v>22</v>
      </c>
      <c r="B13" s="945"/>
      <c r="C13" s="945"/>
      <c r="D13" s="945"/>
      <c r="E13" s="945"/>
      <c r="F13" s="945"/>
      <c r="G13" s="945"/>
      <c r="H13" s="945"/>
      <c r="I13" s="945"/>
      <c r="J13"/>
      <c r="K13"/>
      <c r="L13"/>
      <c r="M13"/>
      <c r="N13"/>
      <c r="O13"/>
      <c r="P13"/>
    </row>
    <row r="14" spans="1:16">
      <c r="A14" t="s">
        <v>23</v>
      </c>
      <c r="B14" s="911">
        <v>45159</v>
      </c>
    </row>
    <row r="15" spans="1:16">
      <c r="A15" s="944" t="s">
        <v>24</v>
      </c>
      <c r="B15" s="944"/>
      <c r="C15" s="944"/>
      <c r="D15" s="944"/>
      <c r="E15" s="944"/>
      <c r="F15" s="944"/>
      <c r="G15" s="944"/>
      <c r="H15" s="944"/>
      <c r="I15" s="944"/>
    </row>
    <row r="16" spans="1:16">
      <c r="A16" s="944" t="s">
        <v>25</v>
      </c>
      <c r="B16" s="944"/>
      <c r="C16" s="944"/>
      <c r="D16" s="944"/>
      <c r="E16" s="944"/>
      <c r="F16" s="944"/>
      <c r="G16" s="944"/>
      <c r="H16" s="944"/>
      <c r="I16" s="944"/>
    </row>
    <row r="17" spans="1:13">
      <c r="A17" t="s">
        <v>26</v>
      </c>
      <c r="E17" s="265" t="s">
        <v>27</v>
      </c>
    </row>
    <row r="18" spans="1:13" ht="16" thickBot="1"/>
    <row r="19" spans="1:13" s="281" customFormat="1" ht="16">
      <c r="A19" s="919" t="s">
        <v>28</v>
      </c>
      <c r="B19" s="920"/>
      <c r="C19" s="920"/>
      <c r="D19" s="920"/>
      <c r="E19" s="920"/>
      <c r="F19" s="921"/>
      <c r="G19" s="903"/>
      <c r="H19" s="903"/>
      <c r="I19" s="903"/>
      <c r="J19"/>
      <c r="K19"/>
      <c r="L19"/>
      <c r="M19"/>
    </row>
    <row r="20" spans="1:13">
      <c r="A20" s="266" t="s">
        <v>29</v>
      </c>
      <c r="F20" s="267"/>
    </row>
    <row r="21" spans="1:13">
      <c r="A21" s="135" t="s">
        <v>30</v>
      </c>
      <c r="F21" s="267"/>
    </row>
    <row r="22" spans="1:13" ht="16" thickBot="1">
      <c r="A22" s="268"/>
      <c r="B22" s="269"/>
      <c r="C22" s="269"/>
      <c r="D22" s="269"/>
      <c r="E22" s="269"/>
      <c r="F22" s="270"/>
    </row>
    <row r="23" spans="1:13">
      <c r="A23" t="s">
        <v>31</v>
      </c>
      <c r="B23" t="s">
        <v>32</v>
      </c>
    </row>
    <row r="24" spans="1:13">
      <c r="A24" t="s">
        <v>33</v>
      </c>
      <c r="B24" t="s">
        <v>34</v>
      </c>
    </row>
    <row r="25" spans="1:13" ht="16" thickBot="1"/>
    <row r="26" spans="1:13" s="281" customFormat="1" ht="17" thickBot="1">
      <c r="A26" s="919" t="s">
        <v>35</v>
      </c>
      <c r="B26" s="920"/>
      <c r="C26" s="920"/>
      <c r="D26" s="920"/>
      <c r="E26" s="920"/>
      <c r="F26" s="921"/>
      <c r="G26" s="903"/>
      <c r="H26" s="903"/>
      <c r="I26" s="903"/>
      <c r="J26"/>
      <c r="K26"/>
      <c r="L26"/>
      <c r="M26"/>
    </row>
    <row r="27" spans="1:13">
      <c r="A27" s="953" t="s">
        <v>36</v>
      </c>
      <c r="B27" s="954"/>
      <c r="C27" s="929" t="s">
        <v>37</v>
      </c>
      <c r="D27" s="929"/>
      <c r="E27" s="929"/>
      <c r="F27" s="562" t="s">
        <v>38</v>
      </c>
    </row>
    <row r="28" spans="1:13">
      <c r="A28" s="955"/>
      <c r="B28" s="956"/>
      <c r="C28" s="941" t="s">
        <v>39</v>
      </c>
      <c r="D28" s="941"/>
      <c r="E28" s="941"/>
      <c r="F28" s="563" t="s">
        <v>40</v>
      </c>
    </row>
    <row r="29" spans="1:13">
      <c r="A29" s="955"/>
      <c r="B29" s="956"/>
      <c r="C29" s="941" t="s">
        <v>41</v>
      </c>
      <c r="D29" s="941"/>
      <c r="E29" s="941"/>
      <c r="F29" s="563" t="s">
        <v>42</v>
      </c>
    </row>
    <row r="30" spans="1:13">
      <c r="A30" s="955"/>
      <c r="B30" s="956"/>
      <c r="C30" s="941" t="s">
        <v>43</v>
      </c>
      <c r="D30" s="941"/>
      <c r="E30" s="941"/>
      <c r="F30" s="563" t="s">
        <v>44</v>
      </c>
    </row>
    <row r="31" spans="1:13" ht="16" thickBot="1">
      <c r="A31" s="957"/>
      <c r="B31" s="958"/>
      <c r="C31" s="946" t="s">
        <v>45</v>
      </c>
      <c r="D31" s="946"/>
      <c r="E31" s="946"/>
      <c r="F31" s="564" t="s">
        <v>46</v>
      </c>
    </row>
    <row r="32" spans="1:13">
      <c r="A32" s="947" t="s">
        <v>3</v>
      </c>
      <c r="B32" s="948"/>
      <c r="C32" s="937" t="s">
        <v>47</v>
      </c>
      <c r="D32" s="937"/>
      <c r="E32" s="937"/>
      <c r="F32" s="271" t="s">
        <v>38</v>
      </c>
    </row>
    <row r="33" spans="1:6">
      <c r="A33" s="949"/>
      <c r="B33" s="950"/>
      <c r="C33" s="932" t="s">
        <v>48</v>
      </c>
      <c r="D33" s="932"/>
      <c r="E33" s="932"/>
      <c r="F33" s="272" t="s">
        <v>44</v>
      </c>
    </row>
    <row r="34" spans="1:6">
      <c r="A34" s="949"/>
      <c r="B34" s="950"/>
      <c r="C34" s="932" t="s">
        <v>49</v>
      </c>
      <c r="D34" s="932"/>
      <c r="E34" s="932"/>
      <c r="F34" s="272" t="s">
        <v>46</v>
      </c>
    </row>
    <row r="35" spans="1:6">
      <c r="A35" s="949"/>
      <c r="B35" s="950"/>
      <c r="C35" s="932" t="s">
        <v>50</v>
      </c>
      <c r="D35" s="932"/>
      <c r="E35" s="932"/>
      <c r="F35" s="272" t="s">
        <v>51</v>
      </c>
    </row>
    <row r="36" spans="1:6">
      <c r="A36" s="949"/>
      <c r="B36" s="950"/>
      <c r="C36" s="932" t="s">
        <v>3215</v>
      </c>
      <c r="D36" s="932"/>
      <c r="E36" s="932"/>
      <c r="F36" s="272" t="s">
        <v>52</v>
      </c>
    </row>
    <row r="37" spans="1:6" ht="16" thickBot="1">
      <c r="A37" s="951"/>
      <c r="B37" s="952"/>
      <c r="C37" s="922" t="s">
        <v>53</v>
      </c>
      <c r="D37" s="922"/>
      <c r="E37" s="922"/>
      <c r="F37" s="273" t="s">
        <v>54</v>
      </c>
    </row>
    <row r="38" spans="1:6">
      <c r="A38" s="961" t="s">
        <v>4</v>
      </c>
      <c r="B38" s="962"/>
      <c r="C38" s="968" t="s">
        <v>55</v>
      </c>
      <c r="D38" s="968"/>
      <c r="E38" s="968"/>
      <c r="F38" s="562" t="s">
        <v>38</v>
      </c>
    </row>
    <row r="39" spans="1:6">
      <c r="A39" s="963"/>
      <c r="B39" s="964"/>
      <c r="C39" s="935" t="s">
        <v>56</v>
      </c>
      <c r="D39" s="935"/>
      <c r="E39" s="935"/>
      <c r="F39" s="563" t="s">
        <v>44</v>
      </c>
    </row>
    <row r="40" spans="1:6">
      <c r="A40" s="963"/>
      <c r="B40" s="964"/>
      <c r="C40" s="935" t="s">
        <v>57</v>
      </c>
      <c r="D40" s="935"/>
      <c r="E40" s="935"/>
      <c r="F40" s="563" t="s">
        <v>46</v>
      </c>
    </row>
    <row r="41" spans="1:6">
      <c r="A41" s="963"/>
      <c r="B41" s="964"/>
      <c r="C41" s="935" t="s">
        <v>58</v>
      </c>
      <c r="D41" s="935"/>
      <c r="E41" s="935"/>
      <c r="F41" s="563" t="s">
        <v>51</v>
      </c>
    </row>
    <row r="42" spans="1:6">
      <c r="A42" s="963"/>
      <c r="B42" s="964"/>
      <c r="C42" s="935" t="s">
        <v>59</v>
      </c>
      <c r="D42" s="935"/>
      <c r="E42" s="935"/>
      <c r="F42" s="563" t="s">
        <v>52</v>
      </c>
    </row>
    <row r="43" spans="1:6">
      <c r="A43" s="963"/>
      <c r="B43" s="964"/>
      <c r="C43" s="935" t="s">
        <v>60</v>
      </c>
      <c r="D43" s="935"/>
      <c r="E43" s="935"/>
      <c r="F43" s="563" t="s">
        <v>54</v>
      </c>
    </row>
    <row r="44" spans="1:6" ht="16" thickBot="1">
      <c r="A44" s="965"/>
      <c r="B44" s="966"/>
      <c r="C44" s="946" t="s">
        <v>61</v>
      </c>
      <c r="D44" s="946"/>
      <c r="E44" s="946"/>
      <c r="F44" s="564" t="s">
        <v>62</v>
      </c>
    </row>
    <row r="45" spans="1:6">
      <c r="A45" s="923" t="s">
        <v>63</v>
      </c>
      <c r="B45" s="924"/>
      <c r="C45" s="967" t="s">
        <v>392</v>
      </c>
      <c r="D45" s="937"/>
      <c r="E45" s="937"/>
      <c r="F45" s="271" t="s">
        <v>38</v>
      </c>
    </row>
    <row r="46" spans="1:6">
      <c r="A46" s="925"/>
      <c r="B46" s="926"/>
      <c r="C46" s="936" t="s">
        <v>3216</v>
      </c>
      <c r="D46" s="932"/>
      <c r="E46" s="932"/>
      <c r="F46" s="272" t="s">
        <v>40</v>
      </c>
    </row>
    <row r="47" spans="1:6">
      <c r="A47" s="925"/>
      <c r="B47" s="926"/>
      <c r="C47" s="936" t="s">
        <v>65</v>
      </c>
      <c r="D47" s="932"/>
      <c r="E47" s="932"/>
      <c r="F47" s="272" t="s">
        <v>44</v>
      </c>
    </row>
    <row r="48" spans="1:6">
      <c r="A48" s="925"/>
      <c r="B48" s="926"/>
      <c r="C48" s="936" t="s">
        <v>66</v>
      </c>
      <c r="D48" s="932"/>
      <c r="E48" s="932"/>
      <c r="F48" s="272" t="s">
        <v>67</v>
      </c>
    </row>
    <row r="49" spans="1:6">
      <c r="A49" s="925"/>
      <c r="B49" s="926"/>
      <c r="C49" s="936" t="s">
        <v>68</v>
      </c>
      <c r="D49" s="932"/>
      <c r="E49" s="932"/>
      <c r="F49" s="272" t="s">
        <v>69</v>
      </c>
    </row>
    <row r="50" spans="1:6">
      <c r="A50" s="925"/>
      <c r="B50" s="926"/>
      <c r="C50" s="936" t="s">
        <v>70</v>
      </c>
      <c r="D50" s="932"/>
      <c r="E50" s="932"/>
      <c r="F50" s="272" t="s">
        <v>71</v>
      </c>
    </row>
    <row r="51" spans="1:6">
      <c r="A51" s="925"/>
      <c r="B51" s="926"/>
      <c r="C51" s="936" t="s">
        <v>3218</v>
      </c>
      <c r="D51" s="932"/>
      <c r="E51" s="932"/>
      <c r="F51" s="272" t="s">
        <v>72</v>
      </c>
    </row>
    <row r="52" spans="1:6">
      <c r="A52" s="925"/>
      <c r="B52" s="926"/>
      <c r="C52" s="936" t="s">
        <v>73</v>
      </c>
      <c r="D52" s="932"/>
      <c r="E52" s="932"/>
      <c r="F52" s="272" t="s">
        <v>74</v>
      </c>
    </row>
    <row r="53" spans="1:6" ht="16" thickBot="1">
      <c r="A53" s="925"/>
      <c r="B53" s="926"/>
      <c r="C53" s="932" t="s">
        <v>3219</v>
      </c>
      <c r="D53" s="932"/>
      <c r="E53" s="932"/>
      <c r="F53" s="273" t="s">
        <v>46</v>
      </c>
    </row>
    <row r="54" spans="1:6" ht="16" thickBot="1">
      <c r="A54" s="927"/>
      <c r="B54" s="928"/>
      <c r="C54" s="959" t="s">
        <v>3220</v>
      </c>
      <c r="D54" s="960"/>
      <c r="E54" s="960"/>
      <c r="F54" s="273" t="s">
        <v>51</v>
      </c>
    </row>
    <row r="55" spans="1:6">
      <c r="A55" s="961" t="s">
        <v>75</v>
      </c>
      <c r="B55" s="962"/>
      <c r="C55" s="975" t="s">
        <v>76</v>
      </c>
      <c r="D55" s="929"/>
      <c r="E55" s="929"/>
      <c r="F55" s="562" t="s">
        <v>38</v>
      </c>
    </row>
    <row r="56" spans="1:6">
      <c r="A56" s="963"/>
      <c r="B56" s="964"/>
      <c r="C56" s="976" t="s">
        <v>77</v>
      </c>
      <c r="D56" s="941"/>
      <c r="E56" s="941"/>
      <c r="F56" s="563" t="s">
        <v>44</v>
      </c>
    </row>
    <row r="57" spans="1:6">
      <c r="A57" s="963"/>
      <c r="B57" s="964"/>
      <c r="C57" s="976" t="s">
        <v>78</v>
      </c>
      <c r="D57" s="941"/>
      <c r="E57" s="941"/>
      <c r="F57" s="563" t="s">
        <v>46</v>
      </c>
    </row>
    <row r="58" spans="1:6">
      <c r="A58" s="963"/>
      <c r="B58" s="964"/>
      <c r="C58" s="976" t="s">
        <v>79</v>
      </c>
      <c r="D58" s="941"/>
      <c r="E58" s="941"/>
      <c r="F58" s="563" t="s">
        <v>51</v>
      </c>
    </row>
    <row r="59" spans="1:6">
      <c r="A59" s="963"/>
      <c r="B59" s="964"/>
      <c r="C59" s="976" t="s">
        <v>80</v>
      </c>
      <c r="D59" s="941"/>
      <c r="E59" s="941"/>
      <c r="F59" s="563" t="s">
        <v>52</v>
      </c>
    </row>
    <row r="60" spans="1:6" ht="16" thickBot="1">
      <c r="A60" s="965"/>
      <c r="B60" s="966"/>
      <c r="C60" s="974" t="s">
        <v>81</v>
      </c>
      <c r="D60" s="946"/>
      <c r="E60" s="946"/>
      <c r="F60" s="564" t="s">
        <v>54</v>
      </c>
    </row>
    <row r="61" spans="1:6">
      <c r="A61" s="923" t="s">
        <v>5</v>
      </c>
      <c r="B61" s="924"/>
      <c r="C61" s="969" t="s">
        <v>82</v>
      </c>
      <c r="D61" s="970"/>
      <c r="E61" s="970"/>
      <c r="F61" s="271" t="s">
        <v>38</v>
      </c>
    </row>
    <row r="62" spans="1:6">
      <c r="A62" s="925"/>
      <c r="B62" s="926"/>
      <c r="C62" s="932" t="s">
        <v>83</v>
      </c>
      <c r="D62" s="932"/>
      <c r="E62" s="932"/>
      <c r="F62" s="272" t="s">
        <v>44</v>
      </c>
    </row>
    <row r="63" spans="1:6">
      <c r="A63" s="925"/>
      <c r="B63" s="926"/>
      <c r="C63" s="972" t="s">
        <v>84</v>
      </c>
      <c r="D63" s="973"/>
      <c r="E63" s="973"/>
      <c r="F63" s="272" t="s">
        <v>46</v>
      </c>
    </row>
    <row r="64" spans="1:6">
      <c r="A64" s="925"/>
      <c r="B64" s="926"/>
      <c r="C64" s="936" t="s">
        <v>85</v>
      </c>
      <c r="D64" s="932"/>
      <c r="E64" s="932"/>
      <c r="F64" s="272" t="s">
        <v>51</v>
      </c>
    </row>
    <row r="65" spans="1:6">
      <c r="A65" s="925"/>
      <c r="B65" s="926"/>
      <c r="C65" s="936" t="s">
        <v>86</v>
      </c>
      <c r="D65" s="932"/>
      <c r="E65" s="932"/>
      <c r="F65" s="272" t="s">
        <v>52</v>
      </c>
    </row>
    <row r="66" spans="1:6">
      <c r="A66" s="925"/>
      <c r="B66" s="926"/>
      <c r="C66" s="936" t="s">
        <v>87</v>
      </c>
      <c r="D66" s="932"/>
      <c r="E66" s="932"/>
      <c r="F66" s="274" t="s">
        <v>54</v>
      </c>
    </row>
    <row r="67" spans="1:6" ht="16" thickBot="1">
      <c r="A67" s="927"/>
      <c r="B67" s="928"/>
      <c r="C67" s="971" t="s">
        <v>88</v>
      </c>
      <c r="D67" s="922"/>
      <c r="E67" s="922"/>
      <c r="F67" s="273" t="s">
        <v>62</v>
      </c>
    </row>
    <row r="68" spans="1:6">
      <c r="A68" s="961" t="s">
        <v>89</v>
      </c>
      <c r="B68" s="962"/>
      <c r="C68" s="975" t="s">
        <v>90</v>
      </c>
      <c r="D68" s="929"/>
      <c r="E68" s="929"/>
      <c r="F68" s="562" t="s">
        <v>38</v>
      </c>
    </row>
    <row r="69" spans="1:6" ht="16" thickBot="1">
      <c r="A69" s="965"/>
      <c r="B69" s="966"/>
      <c r="C69" s="974" t="s">
        <v>91</v>
      </c>
      <c r="D69" s="946"/>
      <c r="E69" s="946"/>
      <c r="F69" s="564" t="s">
        <v>44</v>
      </c>
    </row>
    <row r="70" spans="1:6" ht="16" thickBot="1">
      <c r="A70" s="979" t="s">
        <v>92</v>
      </c>
      <c r="B70" s="980"/>
      <c r="C70" s="977" t="s">
        <v>93</v>
      </c>
      <c r="D70" s="978"/>
      <c r="E70" s="978"/>
      <c r="F70" s="526" t="s">
        <v>38</v>
      </c>
    </row>
    <row r="71" spans="1:6" ht="16" thickBot="1">
      <c r="A71" s="981" t="s">
        <v>7</v>
      </c>
      <c r="B71" s="982"/>
      <c r="C71" s="983" t="s">
        <v>94</v>
      </c>
      <c r="D71" s="983"/>
      <c r="E71" s="983"/>
      <c r="F71" s="565" t="s">
        <v>38</v>
      </c>
    </row>
    <row r="72" spans="1:6">
      <c r="A72" s="947" t="s">
        <v>6</v>
      </c>
      <c r="B72" s="948"/>
      <c r="C72" s="937" t="s">
        <v>95</v>
      </c>
      <c r="D72" s="937"/>
      <c r="E72" s="937"/>
      <c r="F72" s="271" t="s">
        <v>38</v>
      </c>
    </row>
    <row r="73" spans="1:6" ht="16" thickBot="1">
      <c r="A73" s="985"/>
      <c r="B73" s="986"/>
      <c r="C73" s="984" t="s">
        <v>740</v>
      </c>
      <c r="D73" s="984"/>
      <c r="E73" s="984"/>
      <c r="F73" s="560" t="s">
        <v>44</v>
      </c>
    </row>
    <row r="74" spans="1:6" ht="16" thickBot="1">
      <c r="A74" s="933" t="s">
        <v>96</v>
      </c>
      <c r="B74" s="934"/>
      <c r="C74" s="929" t="s">
        <v>97</v>
      </c>
      <c r="D74" s="929"/>
      <c r="E74" s="929"/>
      <c r="F74" s="562" t="s">
        <v>0</v>
      </c>
    </row>
    <row r="75" spans="1:6" s="129" customFormat="1">
      <c r="A75" s="923" t="s">
        <v>98</v>
      </c>
      <c r="B75" s="924"/>
      <c r="C75" s="930" t="s">
        <v>99</v>
      </c>
      <c r="D75" s="930"/>
      <c r="E75" s="930"/>
      <c r="F75" s="643" t="s">
        <v>100</v>
      </c>
    </row>
    <row r="76" spans="1:6" s="129" customFormat="1">
      <c r="A76" s="925"/>
      <c r="B76" s="926"/>
      <c r="C76" s="931" t="s">
        <v>3221</v>
      </c>
      <c r="D76" s="931"/>
      <c r="E76" s="931"/>
      <c r="F76" s="644" t="s">
        <v>101</v>
      </c>
    </row>
    <row r="77" spans="1:6">
      <c r="A77" s="925"/>
      <c r="B77" s="926"/>
      <c r="C77" s="932" t="s">
        <v>3222</v>
      </c>
      <c r="D77" s="932"/>
      <c r="E77" s="932"/>
      <c r="F77" s="272" t="s">
        <v>102</v>
      </c>
    </row>
    <row r="78" spans="1:6" ht="16" thickBot="1">
      <c r="A78" s="927"/>
      <c r="B78" s="928"/>
      <c r="C78" s="922" t="s">
        <v>3223</v>
      </c>
      <c r="D78" s="922"/>
      <c r="E78" s="922"/>
      <c r="F78" s="272" t="s">
        <v>103</v>
      </c>
    </row>
  </sheetData>
  <sheetProtection algorithmName="SHA-512" hashValue="F8RViTCJr7UdfenwrovyXJ9OmgDz6LRugJsfFCird51FiTB4EfUqSPoMIrDlh0SAgLIOrJQUL9JBvgxoDjFJ3g==" saltValue="IqQgzUWEPhhhoAB4n4NsIA==" spinCount="100000" sheet="1" objects="1" scenarios="1"/>
  <mergeCells count="72">
    <mergeCell ref="A71:B71"/>
    <mergeCell ref="C71:E71"/>
    <mergeCell ref="C72:E72"/>
    <mergeCell ref="C73:E73"/>
    <mergeCell ref="A72:B73"/>
    <mergeCell ref="C68:E68"/>
    <mergeCell ref="C69:E69"/>
    <mergeCell ref="A68:B69"/>
    <mergeCell ref="C70:E70"/>
    <mergeCell ref="A70:B70"/>
    <mergeCell ref="C60:E60"/>
    <mergeCell ref="A55:B60"/>
    <mergeCell ref="C55:E55"/>
    <mergeCell ref="C56:E56"/>
    <mergeCell ref="C59:E59"/>
    <mergeCell ref="C57:E57"/>
    <mergeCell ref="C58:E58"/>
    <mergeCell ref="A61:B67"/>
    <mergeCell ref="C61:E61"/>
    <mergeCell ref="C64:E64"/>
    <mergeCell ref="C65:E65"/>
    <mergeCell ref="C66:E66"/>
    <mergeCell ref="C67:E67"/>
    <mergeCell ref="C62:E62"/>
    <mergeCell ref="C63:E63"/>
    <mergeCell ref="C36:E36"/>
    <mergeCell ref="C37:E37"/>
    <mergeCell ref="C41:E41"/>
    <mergeCell ref="A45:B54"/>
    <mergeCell ref="C42:E42"/>
    <mergeCell ref="C43:E43"/>
    <mergeCell ref="C44:E44"/>
    <mergeCell ref="C52:E52"/>
    <mergeCell ref="C50:E50"/>
    <mergeCell ref="C54:E54"/>
    <mergeCell ref="A38:B44"/>
    <mergeCell ref="C45:E45"/>
    <mergeCell ref="C38:E38"/>
    <mergeCell ref="C51:E51"/>
    <mergeCell ref="C49:E49"/>
    <mergeCell ref="A1:I1"/>
    <mergeCell ref="A3:I3"/>
    <mergeCell ref="C33:E33"/>
    <mergeCell ref="C34:E34"/>
    <mergeCell ref="C27:E27"/>
    <mergeCell ref="C28:E28"/>
    <mergeCell ref="C29:E29"/>
    <mergeCell ref="A5:B5"/>
    <mergeCell ref="A15:I15"/>
    <mergeCell ref="A16:I16"/>
    <mergeCell ref="A13:I13"/>
    <mergeCell ref="C30:E30"/>
    <mergeCell ref="C31:E31"/>
    <mergeCell ref="A32:B37"/>
    <mergeCell ref="A27:B31"/>
    <mergeCell ref="A26:F26"/>
    <mergeCell ref="A19:F19"/>
    <mergeCell ref="C78:E78"/>
    <mergeCell ref="A75:B78"/>
    <mergeCell ref="C74:E74"/>
    <mergeCell ref="C75:E75"/>
    <mergeCell ref="C76:E76"/>
    <mergeCell ref="C77:E77"/>
    <mergeCell ref="A74:B74"/>
    <mergeCell ref="C53:E53"/>
    <mergeCell ref="C39:E39"/>
    <mergeCell ref="C40:E40"/>
    <mergeCell ref="C46:E46"/>
    <mergeCell ref="C47:E47"/>
    <mergeCell ref="C48:E48"/>
    <mergeCell ref="C32:E32"/>
    <mergeCell ref="C35:E35"/>
  </mergeCells>
  <hyperlinks>
    <hyperlink ref="E17" r:id="rId1" xr:uid="{00000000-0004-0000-0100-000001000000}"/>
    <hyperlink ref="A21" r:id="rId2" xr:uid="{783FEA0D-E0E7-4F97-A0E2-E403622D6A88}"/>
  </hyperlinks>
  <pageMargins left="0.25" right="0.25" top="0.75" bottom="0.75" header="0.3" footer="0.3"/>
  <pageSetup scale="52"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62"/>
  <sheetViews>
    <sheetView zoomScale="60" zoomScaleNormal="60" workbookViewId="0">
      <selection activeCell="D11" sqref="D11"/>
    </sheetView>
  </sheetViews>
  <sheetFormatPr baseColWidth="10" defaultColWidth="8.83203125" defaultRowHeight="15"/>
  <cols>
    <col min="1" max="1" width="20.1640625" customWidth="1"/>
    <col min="2" max="2" width="47.5" customWidth="1"/>
    <col min="3" max="3" width="68.5" customWidth="1"/>
    <col min="4" max="4" width="66.5" style="242" customWidth="1"/>
  </cols>
  <sheetData>
    <row r="1" spans="1:4" s="211" customFormat="1" ht="27" customHeight="1">
      <c r="A1" s="1005" t="s">
        <v>3214</v>
      </c>
      <c r="B1" s="1005"/>
      <c r="C1" s="1005"/>
      <c r="D1" s="1058"/>
    </row>
    <row r="2" spans="1:4" ht="14.5" customHeight="1">
      <c r="D2" s="762"/>
    </row>
    <row r="3" spans="1:4" s="212" customFormat="1">
      <c r="B3" s="2"/>
      <c r="D3" s="763"/>
    </row>
    <row r="4" spans="1:4" s="212" customFormat="1" ht="18.75" customHeight="1" thickBot="1">
      <c r="A4" s="987" t="s">
        <v>2146</v>
      </c>
      <c r="B4" s="988"/>
      <c r="C4" s="988"/>
      <c r="D4" s="1082"/>
    </row>
    <row r="5" spans="1:4" ht="14.5" customHeight="1" thickBot="1">
      <c r="A5" s="502" t="s">
        <v>38</v>
      </c>
      <c r="B5" s="503">
        <v>1</v>
      </c>
      <c r="C5" s="503">
        <v>2</v>
      </c>
      <c r="D5" s="531">
        <v>3</v>
      </c>
    </row>
    <row r="6" spans="1:4" ht="47.25" customHeight="1" thickBot="1">
      <c r="A6" s="1066" t="s">
        <v>2147</v>
      </c>
      <c r="B6" s="1067"/>
      <c r="C6" s="1067"/>
      <c r="D6" s="1083"/>
    </row>
    <row r="7" spans="1:4" ht="14.5" customHeight="1" thickBot="1">
      <c r="A7" s="53" t="s">
        <v>2148</v>
      </c>
      <c r="B7" s="527" t="s">
        <v>2</v>
      </c>
      <c r="C7" s="206" t="s">
        <v>2149</v>
      </c>
      <c r="D7" s="764" t="s">
        <v>2150</v>
      </c>
    </row>
    <row r="8" spans="1:4" ht="14.5" customHeight="1" thickBot="1">
      <c r="A8" s="229" t="s">
        <v>2151</v>
      </c>
      <c r="B8" s="530" t="s">
        <v>4</v>
      </c>
      <c r="C8" s="528" t="s">
        <v>2152</v>
      </c>
      <c r="D8" s="587"/>
    </row>
    <row r="9" spans="1:4" ht="16" thickBot="1">
      <c r="A9" s="229" t="s">
        <v>2151</v>
      </c>
      <c r="B9" s="528" t="s">
        <v>2153</v>
      </c>
      <c r="C9" s="528" t="s">
        <v>3581</v>
      </c>
      <c r="D9" s="587"/>
    </row>
    <row r="10" spans="1:4" ht="16" thickBot="1">
      <c r="A10" s="229" t="s">
        <v>2151</v>
      </c>
      <c r="B10" s="528" t="s">
        <v>2153</v>
      </c>
      <c r="C10" s="528" t="s">
        <v>2154</v>
      </c>
      <c r="D10" s="587"/>
    </row>
    <row r="11" spans="1:4" ht="16" thickBot="1">
      <c r="A11" s="229" t="s">
        <v>2151</v>
      </c>
      <c r="B11" s="528" t="s">
        <v>2153</v>
      </c>
      <c r="C11" s="528" t="s">
        <v>2155</v>
      </c>
      <c r="D11" s="587"/>
    </row>
    <row r="12" spans="1:4" ht="16" thickBot="1">
      <c r="A12" s="229" t="s">
        <v>2151</v>
      </c>
      <c r="B12" s="528" t="s">
        <v>2153</v>
      </c>
      <c r="C12" s="528" t="s">
        <v>2156</v>
      </c>
      <c r="D12" s="587"/>
    </row>
    <row r="13" spans="1:4" ht="16" thickBot="1">
      <c r="A13" s="230" t="s">
        <v>1</v>
      </c>
      <c r="B13" s="528" t="s">
        <v>2157</v>
      </c>
      <c r="C13" s="528" t="s">
        <v>3586</v>
      </c>
      <c r="D13" s="587"/>
    </row>
    <row r="14" spans="1:4" ht="16" thickBot="1">
      <c r="A14" s="230" t="s">
        <v>1</v>
      </c>
      <c r="B14" s="528" t="s">
        <v>2157</v>
      </c>
      <c r="C14" s="528" t="s">
        <v>3587</v>
      </c>
      <c r="D14" s="587"/>
    </row>
    <row r="15" spans="1:4" ht="16" thickBot="1">
      <c r="A15" s="230" t="s">
        <v>1</v>
      </c>
      <c r="B15" s="528" t="s">
        <v>2157</v>
      </c>
      <c r="C15" s="528" t="s">
        <v>3588</v>
      </c>
      <c r="D15" s="587"/>
    </row>
    <row r="16" spans="1:4" ht="16" thickBot="1">
      <c r="A16" s="230" t="s">
        <v>1</v>
      </c>
      <c r="B16" s="528" t="s">
        <v>2157</v>
      </c>
      <c r="C16" s="528" t="s">
        <v>3589</v>
      </c>
      <c r="D16" s="587"/>
    </row>
    <row r="17" spans="1:4" ht="16" thickBot="1">
      <c r="A17" s="230" t="s">
        <v>1</v>
      </c>
      <c r="B17" s="528" t="s">
        <v>2157</v>
      </c>
      <c r="C17" s="528" t="s">
        <v>3590</v>
      </c>
      <c r="D17" s="587"/>
    </row>
    <row r="18" spans="1:4" ht="16" thickBot="1">
      <c r="A18" s="230" t="s">
        <v>1</v>
      </c>
      <c r="B18" s="528" t="s">
        <v>2157</v>
      </c>
      <c r="C18" s="528" t="s">
        <v>3591</v>
      </c>
      <c r="D18" s="587"/>
    </row>
    <row r="19" spans="1:4" ht="16" thickBot="1">
      <c r="A19" s="230" t="s">
        <v>1</v>
      </c>
      <c r="B19" s="528" t="s">
        <v>2157</v>
      </c>
      <c r="C19" s="528" t="s">
        <v>3592</v>
      </c>
      <c r="D19" s="587"/>
    </row>
    <row r="20" spans="1:4" ht="16" thickBot="1">
      <c r="A20" s="230" t="s">
        <v>2151</v>
      </c>
      <c r="B20" s="528" t="s">
        <v>2158</v>
      </c>
      <c r="C20" s="528" t="s">
        <v>3582</v>
      </c>
      <c r="D20" s="587"/>
    </row>
    <row r="21" spans="1:4" ht="32.25" customHeight="1" thickBot="1">
      <c r="A21" s="244" t="s">
        <v>2151</v>
      </c>
      <c r="B21" s="529" t="s">
        <v>2158</v>
      </c>
      <c r="C21" s="530" t="s">
        <v>3583</v>
      </c>
      <c r="D21" s="587"/>
    </row>
    <row r="22" spans="1:4" ht="27.75" customHeight="1" thickBot="1">
      <c r="A22" s="244" t="s">
        <v>2151</v>
      </c>
      <c r="B22" s="529" t="s">
        <v>2158</v>
      </c>
      <c r="C22" s="530" t="s">
        <v>3584</v>
      </c>
      <c r="D22" s="587"/>
    </row>
    <row r="23" spans="1:4" ht="16" thickBot="1">
      <c r="A23" s="587"/>
      <c r="B23" s="587"/>
      <c r="C23" s="587"/>
      <c r="D23" s="587"/>
    </row>
    <row r="24" spans="1:4" ht="16" thickBot="1">
      <c r="A24" s="587"/>
      <c r="B24" s="587"/>
      <c r="C24" s="587"/>
      <c r="D24" s="587"/>
    </row>
    <row r="25" spans="1:4" ht="16" thickBot="1">
      <c r="A25" s="587"/>
      <c r="B25" s="587"/>
      <c r="C25" s="587"/>
      <c r="D25" s="587"/>
    </row>
    <row r="26" spans="1:4" ht="16" thickBot="1">
      <c r="A26" s="587"/>
      <c r="B26" s="587"/>
      <c r="C26" s="587"/>
      <c r="D26" s="587"/>
    </row>
    <row r="27" spans="1:4" ht="16" thickBot="1">
      <c r="A27" s="587"/>
      <c r="B27" s="587"/>
      <c r="C27" s="587"/>
      <c r="D27" s="587"/>
    </row>
    <row r="28" spans="1:4" ht="16" thickBot="1">
      <c r="A28" s="587"/>
      <c r="B28" s="587"/>
      <c r="C28" s="587"/>
      <c r="D28" s="587"/>
    </row>
    <row r="29" spans="1:4" ht="16" thickBot="1">
      <c r="A29" s="587"/>
      <c r="B29" s="587"/>
      <c r="C29" s="587"/>
      <c r="D29" s="587"/>
    </row>
    <row r="30" spans="1:4" ht="16" thickBot="1">
      <c r="A30" s="587"/>
      <c r="B30" s="587"/>
      <c r="C30" s="587"/>
      <c r="D30" s="587"/>
    </row>
    <row r="31" spans="1:4" ht="16" thickBot="1">
      <c r="A31" s="587"/>
      <c r="B31" s="587"/>
      <c r="C31" s="587"/>
      <c r="D31" s="587"/>
    </row>
    <row r="32" spans="1:4" ht="16" thickBot="1">
      <c r="A32" s="587"/>
      <c r="B32" s="587"/>
      <c r="C32" s="587"/>
      <c r="D32" s="587"/>
    </row>
    <row r="33" spans="1:4" ht="16" thickBot="1">
      <c r="A33" s="587"/>
      <c r="B33" s="587"/>
      <c r="C33" s="587"/>
      <c r="D33" s="587"/>
    </row>
    <row r="34" spans="1:4" ht="16" thickBot="1">
      <c r="A34" s="587"/>
      <c r="B34" s="587"/>
      <c r="C34" s="587"/>
      <c r="D34" s="587"/>
    </row>
    <row r="35" spans="1:4" ht="16" thickBot="1">
      <c r="A35" s="587"/>
      <c r="B35" s="587"/>
      <c r="C35" s="587"/>
      <c r="D35" s="587"/>
    </row>
    <row r="36" spans="1:4" ht="16" thickBot="1">
      <c r="A36" s="587"/>
      <c r="B36" s="587"/>
      <c r="C36" s="587"/>
      <c r="D36" s="587"/>
    </row>
    <row r="37" spans="1:4" ht="16" thickBot="1">
      <c r="A37" s="587"/>
      <c r="B37" s="587"/>
      <c r="C37" s="587"/>
      <c r="D37" s="587"/>
    </row>
    <row r="38" spans="1:4" ht="16" thickBot="1">
      <c r="A38" s="587"/>
      <c r="B38" s="587"/>
      <c r="C38" s="587"/>
      <c r="D38" s="587"/>
    </row>
    <row r="39" spans="1:4" ht="16" thickBot="1">
      <c r="A39" s="587"/>
      <c r="B39" s="587"/>
      <c r="C39" s="587"/>
      <c r="D39" s="587"/>
    </row>
    <row r="40" spans="1:4" ht="16" thickBot="1">
      <c r="A40" s="587"/>
      <c r="B40" s="587"/>
      <c r="C40" s="587"/>
      <c r="D40" s="587"/>
    </row>
    <row r="41" spans="1:4" ht="16" thickBot="1">
      <c r="A41" s="587"/>
      <c r="B41" s="587"/>
      <c r="C41" s="587"/>
      <c r="D41" s="587"/>
    </row>
    <row r="42" spans="1:4" ht="16" thickBot="1">
      <c r="A42" s="587"/>
      <c r="B42" s="587"/>
      <c r="C42" s="587"/>
      <c r="D42" s="587"/>
    </row>
    <row r="43" spans="1:4" ht="16" thickBot="1">
      <c r="A43" s="587"/>
      <c r="B43" s="587"/>
      <c r="C43" s="587"/>
      <c r="D43" s="587"/>
    </row>
    <row r="44" spans="1:4" ht="16" thickBot="1">
      <c r="A44" s="587"/>
      <c r="B44" s="587"/>
      <c r="C44" s="587"/>
      <c r="D44" s="587"/>
    </row>
    <row r="45" spans="1:4" ht="16" thickBot="1">
      <c r="A45" s="587"/>
      <c r="B45" s="587"/>
      <c r="C45" s="587"/>
      <c r="D45" s="587"/>
    </row>
    <row r="46" spans="1:4" ht="16" thickBot="1">
      <c r="A46" s="587"/>
      <c r="B46" s="587"/>
      <c r="C46" s="587"/>
      <c r="D46" s="587"/>
    </row>
    <row r="47" spans="1:4" ht="16" thickBot="1">
      <c r="A47" s="587"/>
      <c r="B47" s="587"/>
      <c r="C47" s="587"/>
      <c r="D47" s="587"/>
    </row>
    <row r="48" spans="1:4" ht="16" thickBot="1">
      <c r="A48" s="587"/>
      <c r="B48" s="587"/>
      <c r="C48" s="587"/>
      <c r="D48" s="587"/>
    </row>
    <row r="49" spans="1:4" ht="16" thickBot="1">
      <c r="A49" s="587"/>
      <c r="B49" s="587"/>
      <c r="C49" s="587"/>
      <c r="D49" s="587"/>
    </row>
    <row r="50" spans="1:4" ht="16" thickBot="1">
      <c r="A50" s="587"/>
      <c r="B50" s="587"/>
      <c r="C50" s="587"/>
      <c r="D50" s="587"/>
    </row>
    <row r="51" spans="1:4" ht="16" thickBot="1">
      <c r="A51" s="587"/>
      <c r="B51" s="587"/>
      <c r="C51" s="587"/>
      <c r="D51" s="587"/>
    </row>
    <row r="52" spans="1:4" ht="16" thickBot="1">
      <c r="A52" s="587"/>
      <c r="B52" s="587"/>
      <c r="C52" s="587"/>
      <c r="D52" s="587"/>
    </row>
    <row r="53" spans="1:4" ht="16" thickBot="1">
      <c r="A53" s="587"/>
      <c r="B53" s="587"/>
      <c r="C53" s="587"/>
      <c r="D53" s="587"/>
    </row>
    <row r="54" spans="1:4" ht="16" thickBot="1">
      <c r="A54" s="587"/>
      <c r="B54" s="587"/>
      <c r="C54" s="587"/>
      <c r="D54" s="587"/>
    </row>
    <row r="55" spans="1:4" ht="16" thickBot="1">
      <c r="A55" s="587"/>
      <c r="B55" s="587"/>
      <c r="C55" s="587"/>
      <c r="D55" s="587"/>
    </row>
    <row r="58" spans="1:4">
      <c r="D58"/>
    </row>
    <row r="59" spans="1:4">
      <c r="D59"/>
    </row>
    <row r="60" spans="1:4">
      <c r="D60"/>
    </row>
    <row r="61" spans="1:4">
      <c r="D61"/>
    </row>
    <row r="62" spans="1:4">
      <c r="D62"/>
    </row>
  </sheetData>
  <sheetProtection algorithmName="SHA-512" hashValue="ahc47lPiWvA7gyWw++QH/+Kk0e0yyK9XK2bvPj1yc4wad9t3QfR6osQZESDUnpBOsSkWAMdWmPGOvMBn6bLcdQ==" saltValue="hv2UbioqcLl714SmieRPYQ==" spinCount="100000" sheet="1" objects="1" scenarios="1"/>
  <protectedRanges>
    <protectedRange sqref="A23:D55 D8:D22" name="FootnotesRange"/>
  </protectedRanges>
  <mergeCells count="3">
    <mergeCell ref="A4:D4"/>
    <mergeCell ref="A1:D1"/>
    <mergeCell ref="A6:D6"/>
  </mergeCells>
  <pageMargins left="0.25" right="0.25" top="0.75" bottom="0.75" header="0.3" footer="0.3"/>
  <pageSetup scale="63" fitToHeight="0"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R31"/>
  <sheetViews>
    <sheetView topLeftCell="A13" zoomScale="80" zoomScaleNormal="80" workbookViewId="0">
      <selection activeCell="C31" sqref="C31"/>
    </sheetView>
  </sheetViews>
  <sheetFormatPr baseColWidth="10" defaultColWidth="8.83203125" defaultRowHeight="15"/>
  <cols>
    <col min="1" max="1" width="19.5" customWidth="1"/>
    <col min="2" max="2" width="33.5" customWidth="1"/>
    <col min="3" max="3" width="58.5" customWidth="1"/>
    <col min="4" max="4" width="17.5" customWidth="1"/>
  </cols>
  <sheetData>
    <row r="1" spans="1:18" s="211" customFormat="1" ht="27" customHeight="1">
      <c r="A1" s="1005" t="s">
        <v>3214</v>
      </c>
      <c r="B1" s="1005"/>
      <c r="C1" s="1005"/>
      <c r="D1" s="1005"/>
      <c r="E1"/>
      <c r="F1"/>
      <c r="G1"/>
      <c r="H1"/>
      <c r="I1"/>
      <c r="J1"/>
      <c r="K1"/>
      <c r="L1"/>
      <c r="M1"/>
      <c r="N1"/>
      <c r="O1"/>
      <c r="P1"/>
      <c r="Q1"/>
      <c r="R1"/>
    </row>
    <row r="2" spans="1:18" s="212" customFormat="1">
      <c r="A2" s="2"/>
      <c r="C2" s="2"/>
      <c r="E2"/>
      <c r="F2"/>
      <c r="G2"/>
      <c r="H2"/>
      <c r="I2"/>
      <c r="J2"/>
      <c r="K2"/>
      <c r="L2"/>
    </row>
    <row r="3" spans="1:18" s="212" customFormat="1" ht="18.75" customHeight="1">
      <c r="A3" s="987" t="s">
        <v>2159</v>
      </c>
      <c r="B3" s="988"/>
      <c r="C3" s="988"/>
      <c r="D3" s="988"/>
      <c r="E3"/>
      <c r="F3"/>
      <c r="G3"/>
      <c r="H3"/>
      <c r="I3"/>
      <c r="J3"/>
      <c r="K3"/>
      <c r="L3"/>
      <c r="M3"/>
      <c r="N3"/>
      <c r="O3"/>
      <c r="P3"/>
      <c r="Q3"/>
      <c r="R3"/>
    </row>
    <row r="6" spans="1:18" s="281" customFormat="1" ht="16">
      <c r="A6" s="996" t="s">
        <v>2160</v>
      </c>
      <c r="B6" s="996"/>
      <c r="C6" s="1078"/>
      <c r="D6" s="903"/>
      <c r="E6" s="903"/>
      <c r="F6" s="903"/>
      <c r="G6" s="903"/>
      <c r="H6" s="903"/>
      <c r="I6" s="903"/>
      <c r="J6" s="903"/>
      <c r="K6" s="903"/>
      <c r="L6" s="903"/>
      <c r="M6" s="903"/>
      <c r="N6" s="903"/>
      <c r="O6" s="903"/>
      <c r="P6" s="903"/>
      <c r="Q6" s="903"/>
      <c r="R6" s="903"/>
    </row>
    <row r="7" spans="1:18">
      <c r="A7" s="534" t="s">
        <v>38</v>
      </c>
      <c r="B7" s="532"/>
      <c r="C7" s="765">
        <v>1</v>
      </c>
    </row>
    <row r="8" spans="1:18">
      <c r="A8" s="233">
        <v>1.1000000000000001</v>
      </c>
      <c r="B8" s="232" t="s">
        <v>2161</v>
      </c>
      <c r="C8" s="836"/>
    </row>
    <row r="9" spans="1:18" ht="19.5" customHeight="1">
      <c r="A9" s="233">
        <v>1.2</v>
      </c>
      <c r="B9" s="231" t="s">
        <v>2162</v>
      </c>
      <c r="C9" s="836"/>
    </row>
    <row r="10" spans="1:18" ht="19.5" customHeight="1">
      <c r="A10" s="233">
        <v>1.3</v>
      </c>
      <c r="B10" s="231" t="s">
        <v>2163</v>
      </c>
      <c r="C10" s="836"/>
    </row>
    <row r="11" spans="1:18" ht="18" customHeight="1">
      <c r="A11" s="233">
        <v>1.4</v>
      </c>
      <c r="B11" s="231" t="s">
        <v>2164</v>
      </c>
      <c r="C11" s="836"/>
    </row>
    <row r="12" spans="1:18">
      <c r="A12" s="233">
        <v>1.5</v>
      </c>
      <c r="B12" s="231" t="s">
        <v>192</v>
      </c>
      <c r="C12" s="836"/>
    </row>
    <row r="13" spans="1:18">
      <c r="A13" s="233">
        <v>1.6</v>
      </c>
      <c r="B13" s="232" t="s">
        <v>128</v>
      </c>
      <c r="C13" s="836"/>
    </row>
    <row r="14" spans="1:18">
      <c r="A14" s="233">
        <v>1.7</v>
      </c>
      <c r="B14" s="231" t="s">
        <v>130</v>
      </c>
      <c r="C14" s="836"/>
    </row>
    <row r="15" spans="1:18">
      <c r="A15" s="233">
        <v>1.8</v>
      </c>
      <c r="B15" s="231" t="s">
        <v>195</v>
      </c>
      <c r="C15" s="836"/>
    </row>
    <row r="16" spans="1:18">
      <c r="A16" s="234" t="s">
        <v>135</v>
      </c>
      <c r="B16" s="231" t="s">
        <v>196</v>
      </c>
      <c r="C16" s="837"/>
    </row>
    <row r="17" spans="1:4" ht="20.5" customHeight="1">
      <c r="A17" s="235">
        <v>1.1000000000000001</v>
      </c>
      <c r="B17" s="231" t="s">
        <v>198</v>
      </c>
      <c r="C17" s="838"/>
    </row>
    <row r="18" spans="1:4" ht="16" thickBot="1">
      <c r="A18" s="233">
        <v>1.1100000000000001</v>
      </c>
      <c r="B18" s="238" t="s">
        <v>217</v>
      </c>
      <c r="C18" s="839"/>
    </row>
    <row r="19" spans="1:4" ht="78" customHeight="1" thickBot="1">
      <c r="A19" s="237" t="s">
        <v>141</v>
      </c>
      <c r="B19" s="1084" t="s">
        <v>2165</v>
      </c>
      <c r="C19" s="1085"/>
      <c r="D19" s="240"/>
    </row>
    <row r="20" spans="1:4" ht="33.75" customHeight="1" thickBot="1">
      <c r="A20" s="766">
        <v>1.1299999999999999</v>
      </c>
      <c r="B20" s="767" t="s">
        <v>2166</v>
      </c>
      <c r="C20" s="588"/>
    </row>
    <row r="24" spans="1:4" s="281" customFormat="1" ht="16">
      <c r="A24" s="996" t="s">
        <v>740</v>
      </c>
      <c r="B24" s="996"/>
      <c r="C24" s="996"/>
      <c r="D24" s="903"/>
    </row>
    <row r="25" spans="1:4" ht="16" thickBot="1">
      <c r="A25" s="534" t="s">
        <v>44</v>
      </c>
      <c r="B25" s="532"/>
      <c r="C25" s="533">
        <v>1</v>
      </c>
    </row>
    <row r="26" spans="1:4">
      <c r="A26" s="233">
        <v>2.1</v>
      </c>
      <c r="B26" s="241" t="s">
        <v>2167</v>
      </c>
      <c r="C26" s="840"/>
    </row>
    <row r="27" spans="1:4">
      <c r="A27" s="233">
        <v>2.2000000000000002</v>
      </c>
      <c r="B27" s="231" t="s">
        <v>2168</v>
      </c>
      <c r="C27" s="836"/>
    </row>
    <row r="28" spans="1:4">
      <c r="A28" s="233">
        <v>2.2999999999999998</v>
      </c>
      <c r="B28" s="231" t="s">
        <v>2169</v>
      </c>
      <c r="C28" s="836"/>
    </row>
    <row r="29" spans="1:4" ht="16" thickBot="1">
      <c r="A29" s="233">
        <v>2.4</v>
      </c>
      <c r="B29" s="231" t="s">
        <v>192</v>
      </c>
      <c r="C29" s="836"/>
    </row>
    <row r="30" spans="1:4" ht="245.5" customHeight="1" thickBot="1">
      <c r="A30" s="236">
        <v>2.5</v>
      </c>
      <c r="B30" s="1084" t="s">
        <v>2170</v>
      </c>
      <c r="C30" s="1085"/>
      <c r="D30" s="240"/>
    </row>
    <row r="31" spans="1:4" ht="16" thickBot="1">
      <c r="A31" s="233">
        <v>2.6</v>
      </c>
      <c r="B31" s="239" t="s">
        <v>2171</v>
      </c>
      <c r="C31" s="243"/>
    </row>
  </sheetData>
  <sheetProtection algorithmName="SHA-512" hashValue="J49mER96XUhs1P0quVzCLggQN6YeOXegVAVNqj/ZYgmBoOnbMsx7pCDeFegByWcLwppz5y+kjvT/e8uwlsVRPg==" saltValue="fa5AE0PdbcMxhzrlYlLVLg==" spinCount="100000" sheet="1" objects="1" scenarios="1"/>
  <protectedRanges>
    <protectedRange sqref="D30 C31 C26:C29 C20 D19 C8:C18" name="CertificationRange"/>
  </protectedRanges>
  <mergeCells count="6">
    <mergeCell ref="A24:C24"/>
    <mergeCell ref="B30:C30"/>
    <mergeCell ref="B19:C19"/>
    <mergeCell ref="A6:C6"/>
    <mergeCell ref="A1:D1"/>
    <mergeCell ref="A3:D3"/>
  </mergeCells>
  <pageMargins left="0.25" right="0.25"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6562" r:id="rId4" name="Check Box 2">
              <controlPr defaultSize="0" autoFill="0" autoLine="0" autoPict="0">
                <anchor moveWithCells="1">
                  <from>
                    <xdr:col>3</xdr:col>
                    <xdr:colOff>571500</xdr:colOff>
                    <xdr:row>18</xdr:row>
                    <xdr:rowOff>457200</xdr:rowOff>
                  </from>
                  <to>
                    <xdr:col>3</xdr:col>
                    <xdr:colOff>1028700</xdr:colOff>
                    <xdr:row>18</xdr:row>
                    <xdr:rowOff>622300</xdr:rowOff>
                  </to>
                </anchor>
              </controlPr>
            </control>
          </mc:Choice>
        </mc:AlternateContent>
        <mc:AlternateContent xmlns:mc="http://schemas.openxmlformats.org/markup-compatibility/2006">
          <mc:Choice Requires="x14">
            <control shapeId="66564" r:id="rId5" name="Check Box 4">
              <controlPr defaultSize="0" autoFill="0" autoLine="0" autoPict="0">
                <anchor moveWithCells="1">
                  <from>
                    <xdr:col>3</xdr:col>
                    <xdr:colOff>495300</xdr:colOff>
                    <xdr:row>29</xdr:row>
                    <xdr:rowOff>1727200</xdr:rowOff>
                  </from>
                  <to>
                    <xdr:col>3</xdr:col>
                    <xdr:colOff>914400</xdr:colOff>
                    <xdr:row>29</xdr:row>
                    <xdr:rowOff>1943100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Y246"/>
  <sheetViews>
    <sheetView topLeftCell="A216" zoomScale="70" zoomScaleNormal="70" workbookViewId="0">
      <selection activeCell="E239" sqref="E239"/>
    </sheetView>
  </sheetViews>
  <sheetFormatPr baseColWidth="10" defaultColWidth="8.83203125" defaultRowHeight="15"/>
  <cols>
    <col min="1" max="1" width="18" customWidth="1"/>
    <col min="2" max="2" width="33.83203125" customWidth="1"/>
    <col min="3" max="3" width="46.5" customWidth="1"/>
    <col min="4" max="4" width="22.5" customWidth="1"/>
    <col min="5" max="5" width="39" customWidth="1"/>
    <col min="6" max="7" width="20.5" customWidth="1"/>
    <col min="8" max="8" width="21.5" customWidth="1"/>
    <col min="9" max="9" width="25.5" customWidth="1"/>
    <col min="10" max="10" width="16.5" customWidth="1"/>
    <col min="11" max="11" width="13.1640625" customWidth="1"/>
    <col min="12" max="12" width="15.5" customWidth="1"/>
    <col min="13" max="13" width="20.5" customWidth="1"/>
    <col min="14" max="14" width="14.1640625" customWidth="1"/>
    <col min="15" max="15" width="21.5" customWidth="1"/>
    <col min="16" max="16" width="15.5" customWidth="1"/>
    <col min="17" max="17" width="18.1640625" customWidth="1"/>
    <col min="18" max="18" width="13.1640625" customWidth="1"/>
    <col min="19" max="19" width="14.5" customWidth="1"/>
    <col min="20" max="20" width="13.83203125" customWidth="1"/>
    <col min="21" max="21" width="19.5" customWidth="1"/>
  </cols>
  <sheetData>
    <row r="1" spans="1:11" s="1" customFormat="1" ht="27" customHeight="1">
      <c r="A1" s="1005" t="s">
        <v>3214</v>
      </c>
      <c r="B1" s="1005"/>
      <c r="C1" s="1005"/>
      <c r="D1" s="1005"/>
      <c r="E1" s="1005"/>
      <c r="F1" s="1005"/>
      <c r="G1" s="1005"/>
      <c r="H1" s="1005"/>
      <c r="I1" s="1005"/>
      <c r="J1" s="157"/>
      <c r="K1" s="157"/>
    </row>
    <row r="2" spans="1:11">
      <c r="A2" s="129"/>
      <c r="C2" s="3"/>
      <c r="E2" s="3"/>
    </row>
    <row r="3" spans="1:11" ht="20" thickBot="1">
      <c r="A3" s="987" t="s">
        <v>2172</v>
      </c>
      <c r="B3" s="988"/>
      <c r="C3" s="988"/>
      <c r="D3" s="988"/>
      <c r="E3" s="988"/>
      <c r="F3" s="988"/>
      <c r="G3" s="988"/>
      <c r="H3" s="988"/>
      <c r="I3" s="988"/>
      <c r="J3" s="158"/>
      <c r="K3" s="158"/>
    </row>
    <row r="4" spans="1:11" ht="48.75" customHeight="1" thickBot="1">
      <c r="A4" s="1066" t="s">
        <v>2173</v>
      </c>
      <c r="B4" s="1067"/>
      <c r="C4" s="1067"/>
      <c r="D4" s="1067"/>
      <c r="E4" s="1067"/>
      <c r="F4" s="1067"/>
      <c r="G4" s="1067"/>
      <c r="H4" s="1067"/>
      <c r="I4" s="1083"/>
    </row>
    <row r="6" spans="1:11" ht="24">
      <c r="A6" s="160" t="s">
        <v>2174</v>
      </c>
      <c r="B6" s="159"/>
      <c r="C6" s="159"/>
      <c r="D6" s="159"/>
      <c r="E6" s="159"/>
      <c r="F6" s="159"/>
      <c r="G6" s="159"/>
      <c r="H6" s="159"/>
      <c r="I6" s="159"/>
    </row>
    <row r="7" spans="1:11" ht="16" thickBot="1"/>
    <row r="8" spans="1:11" ht="19">
      <c r="A8" s="768" t="s">
        <v>37</v>
      </c>
      <c r="B8" s="769"/>
      <c r="C8" s="770"/>
    </row>
    <row r="9" spans="1:11">
      <c r="A9" s="35" t="s">
        <v>38</v>
      </c>
      <c r="B9" s="55"/>
      <c r="C9" s="33">
        <v>1</v>
      </c>
    </row>
    <row r="10" spans="1:11">
      <c r="A10" s="34" t="s">
        <v>111</v>
      </c>
      <c r="B10" s="36" t="s">
        <v>112</v>
      </c>
      <c r="C10" s="771"/>
    </row>
    <row r="11" spans="1:11">
      <c r="A11" s="82">
        <v>1.1000000000000001</v>
      </c>
      <c r="B11" s="37" t="s">
        <v>2175</v>
      </c>
      <c r="C11" s="807"/>
    </row>
    <row r="12" spans="1:11">
      <c r="A12" s="82">
        <v>1.2</v>
      </c>
      <c r="B12" s="37" t="s">
        <v>2176</v>
      </c>
      <c r="C12" s="808"/>
    </row>
    <row r="13" spans="1:11">
      <c r="A13" s="82">
        <v>1.3</v>
      </c>
      <c r="B13" s="37" t="s">
        <v>2177</v>
      </c>
      <c r="C13" s="808"/>
    </row>
    <row r="14" spans="1:11">
      <c r="A14" s="82">
        <v>1.4</v>
      </c>
      <c r="B14" s="57" t="s">
        <v>2178</v>
      </c>
      <c r="C14" s="772"/>
    </row>
    <row r="15" spans="1:11">
      <c r="A15" s="82">
        <v>1.5</v>
      </c>
      <c r="B15" s="57" t="s">
        <v>2179</v>
      </c>
      <c r="C15" s="807"/>
    </row>
    <row r="16" spans="1:11">
      <c r="A16" s="82">
        <v>1.6</v>
      </c>
      <c r="B16" s="57" t="s">
        <v>130</v>
      </c>
      <c r="C16" s="807"/>
    </row>
    <row r="17" spans="1:8">
      <c r="A17" s="82">
        <v>1.7</v>
      </c>
      <c r="B17" s="57" t="s">
        <v>132</v>
      </c>
      <c r="C17" s="829"/>
    </row>
    <row r="18" spans="1:8" ht="16" thickBot="1">
      <c r="A18" s="111">
        <v>1.8</v>
      </c>
      <c r="B18" s="66" t="s">
        <v>134</v>
      </c>
      <c r="C18" s="809"/>
    </row>
    <row r="19" spans="1:8" ht="16" thickBot="1"/>
    <row r="20" spans="1:8" ht="88.5" customHeight="1" thickBot="1">
      <c r="A20" s="1090" t="s">
        <v>2180</v>
      </c>
      <c r="B20" s="1091"/>
      <c r="C20" s="1091"/>
      <c r="D20" s="1091"/>
      <c r="E20" s="1091"/>
      <c r="F20" s="1091"/>
      <c r="G20" s="1091"/>
      <c r="H20" s="1092"/>
    </row>
    <row r="21" spans="1:8" ht="16" thickBot="1"/>
    <row r="22" spans="1:8" ht="19">
      <c r="A22" s="1097" t="s">
        <v>47</v>
      </c>
      <c r="B22" s="1097"/>
      <c r="C22" s="1097"/>
      <c r="D22" s="1097"/>
      <c r="E22" s="1097"/>
      <c r="F22" s="1097"/>
    </row>
    <row r="23" spans="1:8" ht="45.75" customHeight="1" thickBot="1">
      <c r="A23" s="1013" t="s">
        <v>2181</v>
      </c>
      <c r="B23" s="1013"/>
      <c r="C23" s="1013"/>
      <c r="D23" s="1013"/>
      <c r="E23" s="1013"/>
      <c r="F23" s="1014"/>
    </row>
    <row r="24" spans="1:8">
      <c r="A24" s="112" t="s">
        <v>44</v>
      </c>
      <c r="B24" s="113">
        <v>1</v>
      </c>
      <c r="C24" s="113">
        <v>2</v>
      </c>
      <c r="D24" s="113">
        <v>3</v>
      </c>
      <c r="E24" s="113">
        <v>4</v>
      </c>
      <c r="F24" s="113">
        <v>5</v>
      </c>
    </row>
    <row r="25" spans="1:8">
      <c r="A25" s="34" t="s">
        <v>111</v>
      </c>
      <c r="B25" s="36" t="s">
        <v>223</v>
      </c>
      <c r="C25" s="36" t="s">
        <v>224</v>
      </c>
      <c r="D25" s="36" t="s">
        <v>225</v>
      </c>
      <c r="E25" s="36" t="s">
        <v>226</v>
      </c>
      <c r="F25" s="36" t="s">
        <v>2182</v>
      </c>
    </row>
    <row r="26" spans="1:8">
      <c r="A26" s="82">
        <v>2.1</v>
      </c>
      <c r="B26" s="693"/>
      <c r="C26" s="693"/>
      <c r="D26" s="830"/>
      <c r="E26" s="42"/>
      <c r="F26" s="595"/>
    </row>
    <row r="27" spans="1:8">
      <c r="A27" s="82">
        <v>2.2000000000000002</v>
      </c>
      <c r="B27" s="693"/>
      <c r="C27" s="693"/>
      <c r="D27" s="830"/>
      <c r="E27" s="42"/>
      <c r="F27" s="595"/>
    </row>
    <row r="28" spans="1:8" ht="16" thickBot="1">
      <c r="A28" s="111">
        <v>2.2999999999999998</v>
      </c>
      <c r="B28" s="693"/>
      <c r="C28" s="693"/>
      <c r="D28" s="830"/>
      <c r="E28" s="42"/>
      <c r="F28" s="595"/>
    </row>
    <row r="29" spans="1:8">
      <c r="A29" s="82">
        <v>2.4</v>
      </c>
      <c r="B29" s="693"/>
      <c r="C29" s="693"/>
      <c r="D29" s="830"/>
      <c r="E29" s="42"/>
      <c r="F29" s="595"/>
    </row>
    <row r="30" spans="1:8">
      <c r="A30" s="82">
        <v>2.5</v>
      </c>
      <c r="B30" s="693"/>
      <c r="C30" s="693"/>
      <c r="D30" s="830"/>
      <c r="E30" s="42"/>
      <c r="F30" s="595"/>
    </row>
    <row r="31" spans="1:8" ht="16" thickBot="1">
      <c r="A31" s="111">
        <v>2.6</v>
      </c>
      <c r="B31" s="694"/>
      <c r="C31" s="694"/>
      <c r="D31" s="831"/>
      <c r="E31" s="43"/>
      <c r="F31" s="596"/>
    </row>
    <row r="33" spans="1:8" ht="19">
      <c r="A33" s="1086" t="s">
        <v>48</v>
      </c>
      <c r="B33" s="1086"/>
      <c r="C33" s="1086"/>
      <c r="D33" s="1086"/>
      <c r="E33" s="1086"/>
      <c r="F33" s="1086"/>
    </row>
    <row r="34" spans="1:8" ht="37.5" customHeight="1" thickBot="1">
      <c r="A34" s="1013" t="s">
        <v>2183</v>
      </c>
      <c r="B34" s="1013"/>
      <c r="C34" s="1013"/>
      <c r="D34" s="1013"/>
      <c r="E34" s="1013"/>
      <c r="F34" s="1014"/>
    </row>
    <row r="35" spans="1:8">
      <c r="A35" s="112" t="s">
        <v>46</v>
      </c>
      <c r="B35" s="113">
        <v>1</v>
      </c>
      <c r="C35" s="113">
        <v>2</v>
      </c>
      <c r="D35" s="113">
        <v>3</v>
      </c>
      <c r="E35" s="113">
        <v>4</v>
      </c>
      <c r="F35" s="113">
        <v>5</v>
      </c>
    </row>
    <row r="36" spans="1:8">
      <c r="A36" s="34" t="s">
        <v>111</v>
      </c>
      <c r="B36" s="36" t="s">
        <v>229</v>
      </c>
      <c r="C36" s="36" t="s">
        <v>115</v>
      </c>
      <c r="D36" s="36" t="s">
        <v>230</v>
      </c>
      <c r="E36" s="36" t="s">
        <v>231</v>
      </c>
      <c r="F36" s="36" t="s">
        <v>232</v>
      </c>
    </row>
    <row r="37" spans="1:8">
      <c r="A37" s="82">
        <v>3.1</v>
      </c>
      <c r="B37" s="593"/>
      <c r="C37" s="626"/>
      <c r="D37" s="593"/>
      <c r="E37" s="593"/>
      <c r="F37" s="695"/>
    </row>
    <row r="38" spans="1:8">
      <c r="A38" s="82">
        <v>3.2</v>
      </c>
      <c r="B38" s="593"/>
      <c r="C38" s="626"/>
      <c r="D38" s="593"/>
      <c r="E38" s="593"/>
      <c r="F38" s="695"/>
    </row>
    <row r="39" spans="1:8">
      <c r="A39" s="538">
        <v>3.3</v>
      </c>
      <c r="B39" s="593"/>
      <c r="C39" s="626"/>
      <c r="D39" s="593"/>
      <c r="E39" s="593"/>
      <c r="F39" s="695"/>
    </row>
    <row r="40" spans="1:8">
      <c r="A40" s="80">
        <v>3.4</v>
      </c>
      <c r="B40" s="593"/>
      <c r="C40" s="626"/>
      <c r="D40" s="593"/>
      <c r="E40" s="593"/>
      <c r="F40" s="695"/>
    </row>
    <row r="41" spans="1:8" ht="16" thickBot="1">
      <c r="A41" s="111">
        <v>3.5</v>
      </c>
      <c r="B41" s="594"/>
      <c r="C41" s="627"/>
      <c r="D41" s="594"/>
      <c r="E41" s="594"/>
      <c r="F41" s="696"/>
    </row>
    <row r="43" spans="1:8" ht="20" thickBot="1">
      <c r="A43" s="697" t="s">
        <v>49</v>
      </c>
      <c r="B43" s="1086"/>
      <c r="C43" s="1086"/>
      <c r="D43" s="1086"/>
      <c r="E43" s="1086"/>
      <c r="F43" s="1086"/>
      <c r="G43" s="1086"/>
      <c r="H43" s="1086"/>
    </row>
    <row r="44" spans="1:8" ht="32.5" customHeight="1" thickBot="1">
      <c r="A44" s="1066" t="s">
        <v>2184</v>
      </c>
      <c r="B44" s="1067"/>
      <c r="C44" s="1067"/>
      <c r="D44" s="1067"/>
      <c r="E44" s="1067"/>
      <c r="F44" s="1067"/>
      <c r="G44" s="1067"/>
      <c r="H44" s="1083"/>
    </row>
    <row r="45" spans="1:8">
      <c r="A45" s="112" t="s">
        <v>51</v>
      </c>
      <c r="B45" s="113">
        <v>1</v>
      </c>
      <c r="C45" s="113">
        <v>2</v>
      </c>
      <c r="D45" s="113">
        <v>3</v>
      </c>
      <c r="E45" s="113">
        <v>4</v>
      </c>
      <c r="F45" s="113">
        <v>5</v>
      </c>
      <c r="G45" s="113">
        <v>6</v>
      </c>
      <c r="H45" s="113">
        <v>7</v>
      </c>
    </row>
    <row r="46" spans="1:8">
      <c r="A46" s="34" t="s">
        <v>111</v>
      </c>
      <c r="B46" s="36" t="s">
        <v>234</v>
      </c>
      <c r="C46" s="36" t="s">
        <v>235</v>
      </c>
      <c r="D46" s="36" t="s">
        <v>236</v>
      </c>
      <c r="E46" s="36" t="s">
        <v>237</v>
      </c>
      <c r="F46" s="36" t="s">
        <v>238</v>
      </c>
      <c r="G46" s="36" t="s">
        <v>239</v>
      </c>
      <c r="H46" s="36" t="s">
        <v>240</v>
      </c>
    </row>
    <row r="47" spans="1:8">
      <c r="A47" s="82">
        <v>4.0999999999999996</v>
      </c>
      <c r="B47" s="913"/>
      <c r="C47" s="42"/>
      <c r="D47" s="660"/>
      <c r="E47" s="664"/>
      <c r="F47" s="660"/>
      <c r="G47" s="42"/>
      <c r="H47" s="572"/>
    </row>
    <row r="48" spans="1:8">
      <c r="A48" s="82">
        <v>4.2</v>
      </c>
      <c r="B48" s="913"/>
      <c r="C48" s="42"/>
      <c r="D48" s="660"/>
      <c r="E48" s="664"/>
      <c r="F48" s="660"/>
      <c r="G48" s="42"/>
      <c r="H48" s="572"/>
    </row>
    <row r="49" spans="1:13">
      <c r="A49" s="82">
        <v>4.3</v>
      </c>
      <c r="B49" s="913"/>
      <c r="C49" s="42"/>
      <c r="D49" s="660"/>
      <c r="E49" s="664"/>
      <c r="F49" s="660"/>
      <c r="G49" s="42"/>
      <c r="H49" s="572"/>
    </row>
    <row r="50" spans="1:13">
      <c r="A50" s="82">
        <v>4.4000000000000004</v>
      </c>
      <c r="B50" s="913"/>
      <c r="C50" s="42"/>
      <c r="D50" s="660"/>
      <c r="E50" s="664"/>
      <c r="F50" s="660"/>
      <c r="G50" s="42"/>
      <c r="H50" s="572"/>
    </row>
    <row r="51" spans="1:13" ht="16" thickBot="1">
      <c r="A51" s="111">
        <v>4.5</v>
      </c>
      <c r="B51" s="914"/>
      <c r="C51" s="43"/>
      <c r="D51" s="662"/>
      <c r="E51" s="665"/>
      <c r="F51" s="662"/>
      <c r="G51" s="42"/>
      <c r="H51" s="574"/>
    </row>
    <row r="52" spans="1:13" ht="16" thickBot="1"/>
    <row r="53" spans="1:13" ht="19">
      <c r="A53" s="1097" t="s">
        <v>50</v>
      </c>
      <c r="B53" s="1097"/>
      <c r="C53" s="1097"/>
      <c r="D53" s="1097"/>
      <c r="E53" s="1097"/>
      <c r="F53" s="1097"/>
      <c r="G53" s="1097"/>
      <c r="H53" s="1097"/>
      <c r="I53" s="1097"/>
    </row>
    <row r="54" spans="1:13" ht="45" customHeight="1" thickBot="1">
      <c r="A54" s="1015" t="s">
        <v>2185</v>
      </c>
      <c r="B54" s="1015"/>
      <c r="C54" s="1015"/>
      <c r="D54" s="1015"/>
      <c r="E54" s="1015"/>
      <c r="F54" s="1015"/>
      <c r="G54" s="1015"/>
      <c r="H54" s="1015"/>
      <c r="I54" s="1016"/>
    </row>
    <row r="55" spans="1:13">
      <c r="A55" s="35" t="s">
        <v>52</v>
      </c>
      <c r="B55" s="121">
        <v>1</v>
      </c>
      <c r="C55" s="121">
        <v>2</v>
      </c>
      <c r="D55" s="121">
        <v>3</v>
      </c>
      <c r="E55" s="121">
        <v>4</v>
      </c>
      <c r="F55" s="121">
        <v>5</v>
      </c>
      <c r="G55" s="121">
        <v>6</v>
      </c>
      <c r="H55" s="121">
        <v>7</v>
      </c>
      <c r="I55" s="121">
        <v>8</v>
      </c>
    </row>
    <row r="56" spans="1:13">
      <c r="A56" s="34" t="s">
        <v>111</v>
      </c>
      <c r="B56" s="36" t="s">
        <v>242</v>
      </c>
      <c r="C56" s="36" t="s">
        <v>243</v>
      </c>
      <c r="D56" s="36" t="s">
        <v>244</v>
      </c>
      <c r="E56" s="36" t="s">
        <v>245</v>
      </c>
      <c r="F56" s="36" t="s">
        <v>246</v>
      </c>
      <c r="G56" s="36" t="s">
        <v>247</v>
      </c>
      <c r="H56" s="36" t="s">
        <v>230</v>
      </c>
      <c r="I56" s="36" t="s">
        <v>232</v>
      </c>
    </row>
    <row r="57" spans="1:13">
      <c r="A57" s="82">
        <v>5.0999999999999996</v>
      </c>
      <c r="B57" s="595"/>
      <c r="C57" s="595"/>
      <c r="D57" s="660"/>
      <c r="E57" s="660"/>
      <c r="F57" s="628">
        <f>D57-E57</f>
        <v>0</v>
      </c>
      <c r="G57" s="663"/>
      <c r="H57" s="595"/>
      <c r="I57" s="695"/>
    </row>
    <row r="58" spans="1:13">
      <c r="A58" s="82">
        <v>5.2</v>
      </c>
      <c r="B58" s="595"/>
      <c r="C58" s="595"/>
      <c r="D58" s="660"/>
      <c r="E58" s="660"/>
      <c r="F58" s="628">
        <f t="shared" ref="F58:F62" si="0">D58-E58</f>
        <v>0</v>
      </c>
      <c r="G58" s="663"/>
      <c r="H58" s="595"/>
      <c r="I58" s="695"/>
    </row>
    <row r="59" spans="1:13">
      <c r="A59" s="82">
        <v>5.3</v>
      </c>
      <c r="B59" s="595"/>
      <c r="C59" s="595"/>
      <c r="D59" s="660"/>
      <c r="E59" s="660"/>
      <c r="F59" s="628">
        <f t="shared" si="0"/>
        <v>0</v>
      </c>
      <c r="G59" s="663"/>
      <c r="H59" s="595"/>
      <c r="I59" s="695"/>
    </row>
    <row r="60" spans="1:13">
      <c r="A60" s="82">
        <v>5.4</v>
      </c>
      <c r="B60" s="595"/>
      <c r="C60" s="595"/>
      <c r="D60" s="660"/>
      <c r="E60" s="660"/>
      <c r="F60" s="628">
        <f t="shared" si="0"/>
        <v>0</v>
      </c>
      <c r="G60" s="663"/>
      <c r="H60" s="595"/>
      <c r="I60" s="695"/>
    </row>
    <row r="61" spans="1:13">
      <c r="A61" s="82">
        <v>5.5</v>
      </c>
      <c r="B61" s="595"/>
      <c r="C61" s="595"/>
      <c r="D61" s="660"/>
      <c r="E61" s="660"/>
      <c r="F61" s="628">
        <f t="shared" si="0"/>
        <v>0</v>
      </c>
      <c r="G61" s="663"/>
      <c r="H61" s="595"/>
      <c r="I61" s="695"/>
    </row>
    <row r="62" spans="1:13" ht="16" thickBot="1">
      <c r="A62" s="111">
        <v>5.6</v>
      </c>
      <c r="B62" s="596"/>
      <c r="C62" s="596"/>
      <c r="D62" s="662"/>
      <c r="E62" s="662"/>
      <c r="F62" s="629">
        <f t="shared" si="0"/>
        <v>0</v>
      </c>
      <c r="G62" s="663"/>
      <c r="H62" s="596"/>
      <c r="I62" s="696"/>
    </row>
    <row r="63" spans="1:13" ht="16" thickBot="1"/>
    <row r="64" spans="1:13" ht="19">
      <c r="A64" s="1096" t="s">
        <v>2186</v>
      </c>
      <c r="B64" s="1096"/>
      <c r="C64" s="1096"/>
      <c r="D64" s="1096"/>
      <c r="E64" s="1096"/>
      <c r="F64" s="1096"/>
      <c r="G64" s="1096"/>
      <c r="H64" s="1096"/>
      <c r="I64" s="1096"/>
      <c r="J64" s="1096"/>
      <c r="K64" s="1096"/>
      <c r="L64" s="1096"/>
      <c r="M64" s="1096"/>
    </row>
    <row r="65" spans="1:16" ht="40.5" customHeight="1">
      <c r="A65" s="1011" t="s">
        <v>249</v>
      </c>
      <c r="B65" s="1011"/>
      <c r="C65" s="1011"/>
      <c r="D65" s="1011"/>
      <c r="E65" s="1011"/>
      <c r="F65" s="1011"/>
      <c r="G65" s="1011"/>
      <c r="H65" s="1011"/>
      <c r="I65" s="1011"/>
      <c r="J65" s="1011"/>
      <c r="K65" s="1011"/>
      <c r="L65" s="1011"/>
      <c r="M65" s="1011"/>
    </row>
    <row r="66" spans="1:16">
      <c r="A66" s="36" t="s">
        <v>54</v>
      </c>
      <c r="B66" s="33">
        <v>1</v>
      </c>
      <c r="C66" s="33">
        <v>2</v>
      </c>
      <c r="D66" s="33">
        <v>3</v>
      </c>
      <c r="E66" s="33">
        <v>4</v>
      </c>
      <c r="F66" s="33">
        <v>5</v>
      </c>
      <c r="G66" s="33">
        <v>6</v>
      </c>
      <c r="H66" s="33">
        <v>7</v>
      </c>
      <c r="I66" s="33">
        <v>8</v>
      </c>
      <c r="J66" s="33">
        <v>9</v>
      </c>
      <c r="K66" s="33">
        <v>10</v>
      </c>
      <c r="L66" s="33">
        <v>11</v>
      </c>
      <c r="M66" s="33">
        <v>12</v>
      </c>
    </row>
    <row r="67" spans="1:16" ht="16">
      <c r="A67" s="34" t="s">
        <v>111</v>
      </c>
      <c r="B67" s="122" t="s">
        <v>250</v>
      </c>
      <c r="C67" s="36" t="s">
        <v>251</v>
      </c>
      <c r="D67" s="36" t="s">
        <v>252</v>
      </c>
      <c r="E67" s="36" t="s">
        <v>253</v>
      </c>
      <c r="F67" s="36" t="s">
        <v>254</v>
      </c>
      <c r="G67" s="36" t="s">
        <v>255</v>
      </c>
      <c r="H67" s="36" t="s">
        <v>256</v>
      </c>
      <c r="I67" s="36" t="s">
        <v>257</v>
      </c>
      <c r="J67" s="36" t="s">
        <v>258</v>
      </c>
      <c r="K67" s="36" t="s">
        <v>259</v>
      </c>
      <c r="L67" s="36" t="s">
        <v>260</v>
      </c>
      <c r="M67" s="36" t="s">
        <v>261</v>
      </c>
    </row>
    <row r="68" spans="1:16">
      <c r="A68" s="82">
        <v>6.1</v>
      </c>
      <c r="B68" s="915"/>
      <c r="C68" s="589" t="s">
        <v>186</v>
      </c>
      <c r="D68" s="589" t="s">
        <v>186</v>
      </c>
      <c r="E68" s="666" t="s">
        <v>186</v>
      </c>
      <c r="F68" s="660" t="s">
        <v>186</v>
      </c>
      <c r="G68" s="660" t="s">
        <v>186</v>
      </c>
      <c r="H68" s="660" t="s">
        <v>186</v>
      </c>
      <c r="I68" s="660" t="s">
        <v>186</v>
      </c>
      <c r="J68" s="660" t="s">
        <v>186</v>
      </c>
      <c r="K68" s="660" t="s">
        <v>186</v>
      </c>
      <c r="L68" s="660" t="s">
        <v>186</v>
      </c>
      <c r="M68" s="628">
        <f>SUM(F68:L68)</f>
        <v>0</v>
      </c>
    </row>
    <row r="69" spans="1:16">
      <c r="A69" s="82">
        <v>6.2</v>
      </c>
      <c r="B69" s="915"/>
      <c r="C69" s="589" t="s">
        <v>186</v>
      </c>
      <c r="D69" s="589" t="s">
        <v>186</v>
      </c>
      <c r="E69" s="666" t="s">
        <v>186</v>
      </c>
      <c r="F69" s="660" t="s">
        <v>186</v>
      </c>
      <c r="G69" s="660" t="s">
        <v>186</v>
      </c>
      <c r="H69" s="660" t="s">
        <v>186</v>
      </c>
      <c r="I69" s="660" t="s">
        <v>186</v>
      </c>
      <c r="J69" s="660"/>
      <c r="K69" s="660" t="s">
        <v>186</v>
      </c>
      <c r="L69" s="660" t="s">
        <v>186</v>
      </c>
      <c r="M69" s="628">
        <f t="shared" ref="M69:M75" si="1">SUM(F69:L69)</f>
        <v>0</v>
      </c>
    </row>
    <row r="70" spans="1:16">
      <c r="A70" s="125">
        <v>6.3</v>
      </c>
      <c r="B70" s="915"/>
      <c r="C70" s="591"/>
      <c r="D70" s="591"/>
      <c r="E70" s="667"/>
      <c r="F70" s="661"/>
      <c r="G70" s="661"/>
      <c r="H70" s="661" t="s">
        <v>186</v>
      </c>
      <c r="I70" s="661"/>
      <c r="J70" s="661"/>
      <c r="K70" s="661"/>
      <c r="L70" s="661"/>
      <c r="M70" s="628">
        <f t="shared" si="1"/>
        <v>0</v>
      </c>
    </row>
    <row r="71" spans="1:16">
      <c r="A71" s="125">
        <v>6.4</v>
      </c>
      <c r="B71" s="915"/>
      <c r="C71" s="591"/>
      <c r="D71" s="591"/>
      <c r="E71" s="667"/>
      <c r="F71" s="661"/>
      <c r="G71" s="661"/>
      <c r="H71" s="661"/>
      <c r="I71" s="661"/>
      <c r="J71" s="661"/>
      <c r="K71" s="661"/>
      <c r="L71" s="661"/>
      <c r="M71" s="628">
        <f t="shared" si="1"/>
        <v>0</v>
      </c>
    </row>
    <row r="72" spans="1:16">
      <c r="A72" s="125">
        <v>6.5</v>
      </c>
      <c r="B72" s="915"/>
      <c r="C72" s="591"/>
      <c r="D72" s="591"/>
      <c r="E72" s="667"/>
      <c r="F72" s="661"/>
      <c r="G72" s="661"/>
      <c r="H72" s="661"/>
      <c r="I72" s="661"/>
      <c r="J72" s="661"/>
      <c r="K72" s="661"/>
      <c r="L72" s="661"/>
      <c r="M72" s="628">
        <f t="shared" si="1"/>
        <v>0</v>
      </c>
    </row>
    <row r="73" spans="1:16">
      <c r="A73" s="125">
        <v>6.6</v>
      </c>
      <c r="B73" s="915"/>
      <c r="C73" s="591"/>
      <c r="D73" s="591"/>
      <c r="E73" s="667"/>
      <c r="F73" s="661"/>
      <c r="G73" s="661"/>
      <c r="H73" s="661"/>
      <c r="I73" s="661"/>
      <c r="J73" s="661"/>
      <c r="K73" s="661"/>
      <c r="L73" s="661"/>
      <c r="M73" s="628">
        <f t="shared" si="1"/>
        <v>0</v>
      </c>
      <c r="N73" t="s">
        <v>186</v>
      </c>
    </row>
    <row r="74" spans="1:16">
      <c r="A74" s="125">
        <v>6.7</v>
      </c>
      <c r="B74" s="915"/>
      <c r="C74" s="591"/>
      <c r="D74" s="591"/>
      <c r="E74" s="667"/>
      <c r="F74" s="661"/>
      <c r="G74" s="661"/>
      <c r="H74" s="661"/>
      <c r="I74" s="661"/>
      <c r="J74" s="661"/>
      <c r="K74" s="661"/>
      <c r="L74" s="661"/>
      <c r="M74" s="628">
        <f t="shared" si="1"/>
        <v>0</v>
      </c>
    </row>
    <row r="75" spans="1:16" ht="16" thickBot="1">
      <c r="A75" s="126">
        <v>6.8</v>
      </c>
      <c r="B75" s="916"/>
      <c r="C75" s="592"/>
      <c r="D75" s="592"/>
      <c r="E75" s="668"/>
      <c r="F75" s="662"/>
      <c r="G75" s="662"/>
      <c r="H75" s="662"/>
      <c r="I75" s="662"/>
      <c r="J75" s="662"/>
      <c r="K75" s="662"/>
      <c r="L75" s="662"/>
      <c r="M75" s="628">
        <f t="shared" si="1"/>
        <v>0</v>
      </c>
    </row>
    <row r="77" spans="1:16" ht="19">
      <c r="A77" s="1098" t="s">
        <v>53</v>
      </c>
      <c r="B77" s="1086"/>
      <c r="C77" s="1086"/>
      <c r="D77" s="1086"/>
      <c r="E77" s="1086"/>
      <c r="F77" s="1086"/>
      <c r="G77" s="1086"/>
      <c r="H77" s="1086"/>
      <c r="I77" s="1086"/>
      <c r="J77" s="1086"/>
      <c r="K77" s="1086"/>
      <c r="L77" s="1086"/>
      <c r="M77" s="1086"/>
      <c r="N77" s="1086"/>
      <c r="O77" s="1086"/>
    </row>
    <row r="78" spans="1:16" ht="32.25" customHeight="1" thickBot="1">
      <c r="A78" s="1094" t="s">
        <v>262</v>
      </c>
      <c r="B78" s="1094"/>
      <c r="C78" s="1094"/>
      <c r="D78" s="1094"/>
      <c r="E78" s="1094"/>
      <c r="F78" s="1094"/>
      <c r="G78" s="1094"/>
      <c r="H78" s="1094"/>
      <c r="I78" s="1094"/>
      <c r="J78" s="1094"/>
      <c r="K78" s="1095"/>
    </row>
    <row r="79" spans="1:16">
      <c r="A79" s="36" t="s">
        <v>62</v>
      </c>
      <c r="B79" s="33">
        <v>1</v>
      </c>
      <c r="C79" s="33"/>
      <c r="D79" s="33">
        <v>2</v>
      </c>
      <c r="E79" s="33">
        <v>3</v>
      </c>
      <c r="F79" s="33">
        <v>4</v>
      </c>
      <c r="G79" s="33">
        <v>5</v>
      </c>
      <c r="H79" s="33">
        <v>6</v>
      </c>
      <c r="I79" s="33">
        <v>7</v>
      </c>
      <c r="J79" s="33">
        <v>8</v>
      </c>
      <c r="K79" s="33">
        <v>9</v>
      </c>
      <c r="L79" s="33">
        <v>10</v>
      </c>
      <c r="M79" s="33">
        <v>11</v>
      </c>
      <c r="N79" s="33">
        <v>12</v>
      </c>
      <c r="O79" s="33">
        <v>13</v>
      </c>
      <c r="P79" s="33">
        <v>14</v>
      </c>
    </row>
    <row r="80" spans="1:16" ht="32">
      <c r="A80" s="34" t="s">
        <v>111</v>
      </c>
      <c r="B80" s="36" t="s">
        <v>263</v>
      </c>
      <c r="C80" s="122" t="s">
        <v>192</v>
      </c>
      <c r="D80" s="122" t="s">
        <v>264</v>
      </c>
      <c r="E80" s="122" t="s">
        <v>265</v>
      </c>
      <c r="F80" s="122" t="s">
        <v>266</v>
      </c>
      <c r="G80" s="122" t="s">
        <v>267</v>
      </c>
      <c r="H80" s="122" t="s">
        <v>268</v>
      </c>
      <c r="I80" s="36" t="s">
        <v>254</v>
      </c>
      <c r="J80" s="122" t="s">
        <v>255</v>
      </c>
      <c r="K80" s="36" t="s">
        <v>256</v>
      </c>
      <c r="L80" s="122" t="s">
        <v>257</v>
      </c>
      <c r="M80" s="122" t="s">
        <v>258</v>
      </c>
      <c r="N80" s="36" t="s">
        <v>259</v>
      </c>
      <c r="O80" s="36" t="s">
        <v>260</v>
      </c>
      <c r="P80" s="36" t="s">
        <v>261</v>
      </c>
    </row>
    <row r="81" spans="1:103">
      <c r="A81" s="125">
        <v>7.1</v>
      </c>
      <c r="B81" s="589"/>
      <c r="C81" s="573"/>
      <c r="D81" s="666"/>
      <c r="E81" s="666"/>
      <c r="F81" s="666"/>
      <c r="G81" s="666"/>
      <c r="H81" s="123">
        <f>SUM(D81:G81)</f>
        <v>0</v>
      </c>
      <c r="I81" s="660"/>
      <c r="J81" s="660"/>
      <c r="K81" s="660"/>
      <c r="L81" s="660"/>
      <c r="M81" s="660"/>
      <c r="N81" s="660"/>
      <c r="O81" s="660"/>
      <c r="P81" s="628">
        <f>SUM(I81:O81)</f>
        <v>0</v>
      </c>
    </row>
    <row r="82" spans="1:103">
      <c r="A82" s="125">
        <v>7.2</v>
      </c>
      <c r="B82" s="589"/>
      <c r="C82" s="573"/>
      <c r="D82" s="666"/>
      <c r="E82" s="666"/>
      <c r="F82" s="666"/>
      <c r="G82" s="666"/>
      <c r="H82" s="123">
        <f t="shared" ref="H82:H85" si="2">SUM(D82:G82)</f>
        <v>0</v>
      </c>
      <c r="I82" s="660"/>
      <c r="J82" s="660"/>
      <c r="K82" s="660"/>
      <c r="L82" s="660"/>
      <c r="M82" s="660"/>
      <c r="N82" s="660"/>
      <c r="O82" s="660"/>
      <c r="P82" s="628">
        <f t="shared" ref="P82:P85" si="3">SUM(I82:O82)</f>
        <v>0</v>
      </c>
    </row>
    <row r="83" spans="1:103">
      <c r="A83" s="125">
        <v>7.3</v>
      </c>
      <c r="B83" s="589"/>
      <c r="C83" s="573"/>
      <c r="D83" s="666"/>
      <c r="E83" s="666"/>
      <c r="F83" s="666"/>
      <c r="G83" s="666"/>
      <c r="H83" s="123">
        <f t="shared" si="2"/>
        <v>0</v>
      </c>
      <c r="I83" s="660"/>
      <c r="J83" s="660"/>
      <c r="K83" s="660"/>
      <c r="L83" s="660"/>
      <c r="M83" s="660"/>
      <c r="N83" s="660"/>
      <c r="O83" s="660"/>
      <c r="P83" s="628">
        <f t="shared" si="3"/>
        <v>0</v>
      </c>
    </row>
    <row r="84" spans="1:103">
      <c r="A84" s="125">
        <v>7.4</v>
      </c>
      <c r="B84" s="589"/>
      <c r="C84" s="573"/>
      <c r="D84" s="666"/>
      <c r="E84" s="666"/>
      <c r="F84" s="666"/>
      <c r="G84" s="666"/>
      <c r="H84" s="123">
        <f t="shared" si="2"/>
        <v>0</v>
      </c>
      <c r="I84" s="660"/>
      <c r="J84" s="660"/>
      <c r="K84" s="660"/>
      <c r="L84" s="660"/>
      <c r="M84" s="660"/>
      <c r="N84" s="660"/>
      <c r="O84" s="660"/>
      <c r="P84" s="628">
        <f t="shared" si="3"/>
        <v>0</v>
      </c>
    </row>
    <row r="85" spans="1:103" ht="16" thickBot="1">
      <c r="A85" s="138">
        <v>7.5</v>
      </c>
      <c r="B85" s="590"/>
      <c r="C85" s="683"/>
      <c r="D85" s="668"/>
      <c r="E85" s="668"/>
      <c r="F85" s="668"/>
      <c r="G85" s="668"/>
      <c r="H85" s="123">
        <f t="shared" si="2"/>
        <v>0</v>
      </c>
      <c r="I85" s="662"/>
      <c r="J85" s="662"/>
      <c r="K85" s="662"/>
      <c r="L85" s="662"/>
      <c r="M85" s="662"/>
      <c r="N85" s="662"/>
      <c r="O85" s="662"/>
      <c r="P85" s="628">
        <f t="shared" si="3"/>
        <v>0</v>
      </c>
    </row>
    <row r="88" spans="1:103" ht="24">
      <c r="A88" s="160" t="s">
        <v>2187</v>
      </c>
      <c r="B88" s="159"/>
      <c r="C88" s="159"/>
      <c r="D88" s="159"/>
      <c r="E88" s="159"/>
      <c r="F88" s="159"/>
      <c r="G88" s="159"/>
      <c r="H88" s="159"/>
      <c r="I88" s="159"/>
    </row>
    <row r="89" spans="1:103" ht="16" thickBot="1"/>
    <row r="90" spans="1:103" s="5" customFormat="1" ht="16" thickBot="1">
      <c r="A90" s="1039" t="s">
        <v>2188</v>
      </c>
      <c r="B90" s="1093"/>
      <c r="C90" s="1093"/>
      <c r="D90" s="1093"/>
      <c r="E90" s="1040"/>
      <c r="CY90" s="11"/>
    </row>
    <row r="91" spans="1:103" ht="16" thickBot="1"/>
    <row r="92" spans="1:103" ht="20" thickBot="1">
      <c r="A92" s="112" t="s">
        <v>38</v>
      </c>
      <c r="B92" s="1099" t="s">
        <v>64</v>
      </c>
      <c r="C92" s="1100"/>
      <c r="D92" s="1100"/>
      <c r="E92" s="1101"/>
    </row>
    <row r="93" spans="1:103" ht="16" thickBot="1">
      <c r="A93" s="541" t="s">
        <v>111</v>
      </c>
      <c r="B93" s="228" t="s">
        <v>270</v>
      </c>
      <c r="C93" s="549" t="s">
        <v>112</v>
      </c>
      <c r="D93" s="550" t="s">
        <v>393</v>
      </c>
      <c r="E93" s="163" t="s">
        <v>2150</v>
      </c>
    </row>
    <row r="94" spans="1:103" ht="14.25" customHeight="1">
      <c r="A94" s="537">
        <v>1.1000000000000001</v>
      </c>
      <c r="B94" s="539">
        <v>3510</v>
      </c>
      <c r="C94" s="543" t="s">
        <v>2189</v>
      </c>
      <c r="D94" s="598"/>
      <c r="E94" s="551"/>
    </row>
    <row r="95" spans="1:103">
      <c r="A95" s="6">
        <v>1.2</v>
      </c>
      <c r="B95" s="540">
        <v>3520</v>
      </c>
      <c r="C95" s="542" t="s">
        <v>2190</v>
      </c>
      <c r="D95" s="599"/>
      <c r="E95" s="597"/>
    </row>
    <row r="96" spans="1:103">
      <c r="A96" s="6">
        <v>1.3</v>
      </c>
      <c r="B96" s="540">
        <v>3530</v>
      </c>
      <c r="C96" s="231" t="s">
        <v>2191</v>
      </c>
      <c r="D96" s="599"/>
      <c r="E96" s="597"/>
    </row>
    <row r="97" spans="1:9" ht="16" thickBot="1">
      <c r="A97" s="546">
        <v>1.4</v>
      </c>
      <c r="B97" s="552">
        <v>3540</v>
      </c>
      <c r="C97" s="238" t="s">
        <v>2192</v>
      </c>
      <c r="D97" s="600"/>
      <c r="E97" s="597"/>
    </row>
    <row r="98" spans="1:9" ht="16" thickBot="1">
      <c r="A98" s="163">
        <v>100</v>
      </c>
      <c r="B98" s="558">
        <v>3500</v>
      </c>
      <c r="C98" s="553" t="s">
        <v>2193</v>
      </c>
      <c r="D98" s="344">
        <f>SUM(D94:D97)</f>
        <v>0</v>
      </c>
    </row>
    <row r="99" spans="1:9" ht="20" thickBot="1">
      <c r="A99" s="112" t="s">
        <v>44</v>
      </c>
      <c r="B99" s="1099" t="s">
        <v>65</v>
      </c>
      <c r="C99" s="1100"/>
      <c r="D99" s="1101"/>
    </row>
    <row r="100" spans="1:9" ht="16" thickBot="1">
      <c r="A100" s="541" t="s">
        <v>111</v>
      </c>
      <c r="B100" s="216" t="s">
        <v>270</v>
      </c>
      <c r="C100" s="214" t="s">
        <v>112</v>
      </c>
      <c r="D100" s="215" t="s">
        <v>393</v>
      </c>
    </row>
    <row r="101" spans="1:9">
      <c r="A101" s="6">
        <v>2.1</v>
      </c>
      <c r="B101" s="178">
        <v>9540</v>
      </c>
      <c r="C101" s="231" t="s">
        <v>556</v>
      </c>
      <c r="D101" s="599"/>
    </row>
    <row r="102" spans="1:9">
      <c r="A102" s="6">
        <v>2.2000000000000002</v>
      </c>
      <c r="B102" s="178">
        <v>9540.5</v>
      </c>
      <c r="C102" s="12" t="s">
        <v>2046</v>
      </c>
      <c r="D102" s="599"/>
    </row>
    <row r="103" spans="1:9">
      <c r="A103" s="6">
        <v>2.2999999999999998</v>
      </c>
      <c r="B103" s="178">
        <v>9545</v>
      </c>
      <c r="C103" s="635" t="s">
        <v>2194</v>
      </c>
      <c r="D103" s="636">
        <f>U231</f>
        <v>0</v>
      </c>
    </row>
    <row r="104" spans="1:9">
      <c r="A104" s="6">
        <v>2.4</v>
      </c>
      <c r="B104" s="178">
        <v>9545.5</v>
      </c>
      <c r="C104" s="7" t="s">
        <v>2195</v>
      </c>
      <c r="D104" s="636">
        <f>J243</f>
        <v>0</v>
      </c>
    </row>
    <row r="105" spans="1:9">
      <c r="A105" s="6">
        <v>2.5</v>
      </c>
      <c r="B105" s="178">
        <v>9546</v>
      </c>
      <c r="C105" s="542" t="s">
        <v>546</v>
      </c>
      <c r="D105" s="599"/>
    </row>
    <row r="106" spans="1:9">
      <c r="A106" s="6">
        <v>2.6</v>
      </c>
      <c r="B106" s="178">
        <v>9547</v>
      </c>
      <c r="C106" s="17" t="s">
        <v>2196</v>
      </c>
      <c r="D106" s="599"/>
      <c r="E106" s="1087" t="s">
        <v>127</v>
      </c>
      <c r="F106" s="1088"/>
      <c r="G106" s="1088"/>
      <c r="H106" s="1088"/>
      <c r="I106" s="1089"/>
    </row>
    <row r="107" spans="1:9">
      <c r="A107" s="6">
        <v>2.7</v>
      </c>
      <c r="B107" s="178">
        <v>9550</v>
      </c>
      <c r="C107" s="7" t="s">
        <v>2197</v>
      </c>
      <c r="D107" s="599"/>
    </row>
    <row r="108" spans="1:9">
      <c r="A108" s="6">
        <v>2.8</v>
      </c>
      <c r="B108" s="178">
        <v>9560.7999999999993</v>
      </c>
      <c r="C108" s="12" t="s">
        <v>2198</v>
      </c>
      <c r="D108" s="599"/>
    </row>
    <row r="109" spans="1:9">
      <c r="A109" s="6">
        <v>2.9</v>
      </c>
      <c r="B109" s="178">
        <v>9570</v>
      </c>
      <c r="C109" s="7" t="s">
        <v>2199</v>
      </c>
      <c r="D109" s="599"/>
    </row>
    <row r="110" spans="1:9">
      <c r="A110" s="545" t="s">
        <v>462</v>
      </c>
      <c r="B110" s="179">
        <v>9575</v>
      </c>
      <c r="C110" s="7" t="s">
        <v>2200</v>
      </c>
      <c r="D110" s="599"/>
    </row>
    <row r="111" spans="1:9">
      <c r="A111" s="6">
        <v>2.11</v>
      </c>
      <c r="B111" s="179">
        <v>9580</v>
      </c>
      <c r="C111" s="12" t="s">
        <v>2201</v>
      </c>
      <c r="D111" s="599"/>
    </row>
    <row r="112" spans="1:9" ht="18" customHeight="1" thickBot="1">
      <c r="A112" s="546">
        <v>2.12</v>
      </c>
      <c r="B112" s="556">
        <v>9590</v>
      </c>
      <c r="C112" s="554" t="s">
        <v>2202</v>
      </c>
      <c r="D112" s="599"/>
      <c r="E112" s="1087" t="s">
        <v>127</v>
      </c>
      <c r="F112" s="1088"/>
      <c r="G112" s="1088"/>
      <c r="H112" s="1088"/>
      <c r="I112" s="1089"/>
    </row>
    <row r="113" spans="1:9" ht="16" thickBot="1">
      <c r="A113" s="163">
        <v>200</v>
      </c>
      <c r="B113" s="557">
        <v>9500</v>
      </c>
      <c r="C113" s="555" t="s">
        <v>2203</v>
      </c>
      <c r="D113" s="344">
        <f>SUM(D101:D112)</f>
        <v>0</v>
      </c>
    </row>
    <row r="114" spans="1:9" ht="20" thickBot="1">
      <c r="A114" s="219" t="s">
        <v>46</v>
      </c>
      <c r="B114" s="1099" t="s">
        <v>2204</v>
      </c>
      <c r="C114" s="1100"/>
      <c r="D114" s="1101"/>
    </row>
    <row r="115" spans="1:9" ht="16" thickBot="1">
      <c r="A115" s="219" t="s">
        <v>111</v>
      </c>
      <c r="B115" s="216" t="s">
        <v>270</v>
      </c>
      <c r="C115" s="214" t="s">
        <v>112</v>
      </c>
      <c r="D115" s="215" t="s">
        <v>393</v>
      </c>
    </row>
    <row r="116" spans="1:9">
      <c r="A116" s="6">
        <v>3.1</v>
      </c>
      <c r="B116" s="181">
        <v>1020</v>
      </c>
      <c r="C116" s="7" t="s">
        <v>273</v>
      </c>
      <c r="D116" s="599"/>
    </row>
    <row r="117" spans="1:9">
      <c r="A117" s="6">
        <v>3.2</v>
      </c>
      <c r="B117" s="181">
        <v>1030</v>
      </c>
      <c r="C117" s="7" t="s">
        <v>2205</v>
      </c>
      <c r="D117" s="599"/>
    </row>
    <row r="118" spans="1:9">
      <c r="A118" s="6">
        <v>3.3</v>
      </c>
      <c r="B118" s="181">
        <v>1040</v>
      </c>
      <c r="C118" s="7" t="s">
        <v>2206</v>
      </c>
      <c r="D118" s="599"/>
    </row>
    <row r="119" spans="1:9">
      <c r="A119" s="6">
        <v>3.4</v>
      </c>
      <c r="B119" s="182">
        <v>1160</v>
      </c>
      <c r="C119" s="232" t="s">
        <v>2207</v>
      </c>
      <c r="D119" s="599"/>
    </row>
    <row r="120" spans="1:9">
      <c r="A120" s="6">
        <v>3.5</v>
      </c>
      <c r="B120" s="182">
        <v>1170</v>
      </c>
      <c r="C120" s="9" t="s">
        <v>2208</v>
      </c>
      <c r="D120" s="599"/>
    </row>
    <row r="121" spans="1:9">
      <c r="A121" s="6">
        <v>3.6</v>
      </c>
      <c r="B121" s="181">
        <v>1180</v>
      </c>
      <c r="C121" s="7" t="s">
        <v>2209</v>
      </c>
      <c r="D121" s="599"/>
    </row>
    <row r="122" spans="1:9">
      <c r="A122" s="6">
        <v>3.7</v>
      </c>
      <c r="B122" s="181">
        <v>1185</v>
      </c>
      <c r="C122" s="7" t="s">
        <v>291</v>
      </c>
      <c r="D122" s="599"/>
    </row>
    <row r="123" spans="1:9">
      <c r="A123" s="6">
        <v>3.8</v>
      </c>
      <c r="B123" s="180">
        <v>1270</v>
      </c>
      <c r="C123" s="8" t="s">
        <v>297</v>
      </c>
      <c r="D123" s="599"/>
    </row>
    <row r="124" spans="1:9">
      <c r="A124" s="6">
        <v>3.9</v>
      </c>
      <c r="B124" s="181">
        <v>1280</v>
      </c>
      <c r="C124" s="7" t="s">
        <v>298</v>
      </c>
      <c r="D124" s="599"/>
    </row>
    <row r="125" spans="1:9">
      <c r="A125" s="545" t="s">
        <v>215</v>
      </c>
      <c r="B125" s="181">
        <v>1300</v>
      </c>
      <c r="C125" s="7" t="s">
        <v>2210</v>
      </c>
      <c r="D125" s="599"/>
      <c r="E125" s="1087" t="s">
        <v>127</v>
      </c>
      <c r="F125" s="1088"/>
      <c r="G125" s="1088"/>
      <c r="H125" s="1088"/>
      <c r="I125" s="1089"/>
    </row>
    <row r="126" spans="1:9">
      <c r="A126" s="6">
        <v>3.11</v>
      </c>
      <c r="B126" s="181">
        <v>1310</v>
      </c>
      <c r="C126" s="7" t="s">
        <v>304</v>
      </c>
      <c r="D126" s="599"/>
      <c r="E126" s="1087" t="s">
        <v>127</v>
      </c>
      <c r="F126" s="1088"/>
      <c r="G126" s="1088"/>
      <c r="H126" s="1088"/>
      <c r="I126" s="1089"/>
    </row>
    <row r="127" spans="1:9">
      <c r="A127" s="6">
        <v>3.12</v>
      </c>
      <c r="B127" s="182">
        <v>1510</v>
      </c>
      <c r="C127" s="232" t="s">
        <v>2211</v>
      </c>
      <c r="D127" s="599"/>
    </row>
    <row r="128" spans="1:9" ht="16" thickBot="1">
      <c r="A128" s="6">
        <v>3.13</v>
      </c>
      <c r="B128" s="182">
        <v>1521.1</v>
      </c>
      <c r="C128" s="10" t="s">
        <v>2212</v>
      </c>
      <c r="D128" s="599"/>
    </row>
    <row r="129" spans="1:4" ht="16" thickBot="1">
      <c r="A129" s="6">
        <v>3.14</v>
      </c>
      <c r="B129" s="182">
        <v>1522.2</v>
      </c>
      <c r="C129" s="10" t="s">
        <v>2213</v>
      </c>
      <c r="D129" s="356"/>
    </row>
    <row r="130" spans="1:4" ht="16" thickBot="1">
      <c r="A130" s="6">
        <v>3.15</v>
      </c>
      <c r="B130" s="182">
        <v>1611.1</v>
      </c>
      <c r="C130" s="10" t="s">
        <v>2214</v>
      </c>
      <c r="D130" s="599"/>
    </row>
    <row r="131" spans="1:4" ht="16" thickBot="1">
      <c r="A131" s="6">
        <v>3.16</v>
      </c>
      <c r="B131" s="182">
        <v>1612.2</v>
      </c>
      <c r="C131" s="10" t="s">
        <v>2215</v>
      </c>
      <c r="D131" s="356"/>
    </row>
    <row r="132" spans="1:4" ht="16" thickBot="1">
      <c r="A132" s="6">
        <v>3.17</v>
      </c>
      <c r="B132" s="181">
        <v>1631.1</v>
      </c>
      <c r="C132" s="7" t="s">
        <v>2216</v>
      </c>
      <c r="D132" s="599"/>
    </row>
    <row r="133" spans="1:4" ht="16" thickBot="1">
      <c r="A133" s="6">
        <v>3.18</v>
      </c>
      <c r="B133" s="181">
        <v>1632.2</v>
      </c>
      <c r="C133" s="7" t="s">
        <v>2217</v>
      </c>
      <c r="D133" s="356"/>
    </row>
    <row r="134" spans="1:4" ht="16" thickBot="1">
      <c r="A134" s="6">
        <v>3.19</v>
      </c>
      <c r="B134" s="182">
        <v>1651.1</v>
      </c>
      <c r="C134" s="7" t="s">
        <v>2218</v>
      </c>
      <c r="D134" s="599"/>
    </row>
    <row r="135" spans="1:4" ht="16" thickBot="1">
      <c r="A135" s="545" t="s">
        <v>2219</v>
      </c>
      <c r="B135" s="182">
        <v>1652.2</v>
      </c>
      <c r="C135" s="7" t="s">
        <v>2220</v>
      </c>
      <c r="D135" s="356"/>
    </row>
    <row r="136" spans="1:4" ht="16" thickBot="1">
      <c r="A136" s="6">
        <v>3.21</v>
      </c>
      <c r="B136" s="182">
        <v>1701.1</v>
      </c>
      <c r="C136" s="7" t="s">
        <v>2221</v>
      </c>
      <c r="D136" s="599"/>
    </row>
    <row r="137" spans="1:4" ht="16" thickBot="1">
      <c r="A137" s="6">
        <v>3.22</v>
      </c>
      <c r="B137" s="182">
        <v>1702.2</v>
      </c>
      <c r="C137" s="7" t="s">
        <v>2222</v>
      </c>
      <c r="D137" s="356"/>
    </row>
    <row r="138" spans="1:4" ht="16" thickBot="1">
      <c r="A138" s="6">
        <v>3.23</v>
      </c>
      <c r="B138" s="182">
        <v>1710.1</v>
      </c>
      <c r="C138" s="7" t="s">
        <v>2223</v>
      </c>
      <c r="D138" s="599"/>
    </row>
    <row r="139" spans="1:4" ht="16" thickBot="1">
      <c r="A139" s="6">
        <v>3.24</v>
      </c>
      <c r="B139" s="182">
        <v>1710.2</v>
      </c>
      <c r="C139" s="7" t="s">
        <v>2224</v>
      </c>
      <c r="D139" s="356"/>
    </row>
    <row r="140" spans="1:4">
      <c r="A140" s="6">
        <v>3.25</v>
      </c>
      <c r="B140" s="181">
        <v>1980</v>
      </c>
      <c r="C140" s="544" t="s">
        <v>2225</v>
      </c>
      <c r="D140" s="599"/>
    </row>
    <row r="141" spans="1:4">
      <c r="A141" s="6">
        <v>3.26</v>
      </c>
      <c r="B141" s="181">
        <v>1979</v>
      </c>
      <c r="C141" s="14" t="s">
        <v>2226</v>
      </c>
      <c r="D141" s="599"/>
    </row>
    <row r="142" spans="1:4" ht="16" thickBot="1">
      <c r="A142" s="6">
        <v>3.27</v>
      </c>
      <c r="B142" s="181">
        <v>1975.1</v>
      </c>
      <c r="C142" s="7" t="s">
        <v>2227</v>
      </c>
      <c r="D142" s="600"/>
    </row>
    <row r="143" spans="1:4" ht="16" thickBot="1">
      <c r="A143" s="546">
        <v>3.28</v>
      </c>
      <c r="B143" s="547">
        <v>1975.2</v>
      </c>
      <c r="C143" s="183" t="s">
        <v>2228</v>
      </c>
      <c r="D143" s="356"/>
    </row>
    <row r="144" spans="1:4" ht="16" thickBot="1">
      <c r="A144" s="163">
        <v>300</v>
      </c>
      <c r="B144" s="548">
        <v>1000</v>
      </c>
      <c r="C144" s="218" t="s">
        <v>337</v>
      </c>
      <c r="D144" s="344">
        <f>SUM(D116:D143)</f>
        <v>0</v>
      </c>
    </row>
    <row r="145" spans="1:4" ht="20" thickBot="1">
      <c r="A145" s="219" t="s">
        <v>51</v>
      </c>
      <c r="B145" s="1099" t="s">
        <v>2229</v>
      </c>
      <c r="C145" s="1100"/>
      <c r="D145" s="1101"/>
    </row>
    <row r="146" spans="1:4" ht="16" thickBot="1">
      <c r="A146" s="219" t="s">
        <v>111</v>
      </c>
      <c r="B146" s="216" t="s">
        <v>270</v>
      </c>
      <c r="C146" s="214" t="s">
        <v>112</v>
      </c>
      <c r="D146" s="215" t="s">
        <v>393</v>
      </c>
    </row>
    <row r="147" spans="1:4">
      <c r="A147" s="6">
        <v>4.0999999999999996</v>
      </c>
      <c r="B147" s="220">
        <v>2110</v>
      </c>
      <c r="C147" s="7" t="s">
        <v>2230</v>
      </c>
      <c r="D147" s="599"/>
    </row>
    <row r="148" spans="1:4">
      <c r="A148" s="6">
        <v>4.2</v>
      </c>
      <c r="B148" s="220">
        <v>2120</v>
      </c>
      <c r="C148" s="7" t="s">
        <v>2231</v>
      </c>
      <c r="D148" s="599"/>
    </row>
    <row r="149" spans="1:4">
      <c r="A149" s="6">
        <v>4.3</v>
      </c>
      <c r="B149" s="220">
        <v>2130</v>
      </c>
      <c r="C149" s="7" t="s">
        <v>2232</v>
      </c>
      <c r="D149" s="599"/>
    </row>
    <row r="150" spans="1:4">
      <c r="A150" s="6">
        <v>4.4000000000000004</v>
      </c>
      <c r="B150" s="220">
        <v>2150</v>
      </c>
      <c r="C150" s="7" t="s">
        <v>350</v>
      </c>
      <c r="D150" s="599"/>
    </row>
    <row r="151" spans="1:4">
      <c r="A151" s="6">
        <v>4.5</v>
      </c>
      <c r="B151" s="220">
        <v>2160</v>
      </c>
      <c r="C151" s="7" t="s">
        <v>2233</v>
      </c>
      <c r="D151" s="599"/>
    </row>
    <row r="152" spans="1:4">
      <c r="A152" s="6">
        <v>4.5999999999999996</v>
      </c>
      <c r="B152" s="181">
        <v>2240</v>
      </c>
      <c r="C152" s="7" t="s">
        <v>2234</v>
      </c>
      <c r="D152" s="599"/>
    </row>
    <row r="153" spans="1:4">
      <c r="A153" s="6">
        <v>4.7</v>
      </c>
      <c r="B153" s="220">
        <v>2295</v>
      </c>
      <c r="C153" s="7" t="s">
        <v>362</v>
      </c>
      <c r="D153" s="599"/>
    </row>
    <row r="154" spans="1:4">
      <c r="A154" s="6">
        <v>4.8</v>
      </c>
      <c r="B154" s="181">
        <v>2310</v>
      </c>
      <c r="C154" s="7" t="s">
        <v>369</v>
      </c>
      <c r="D154" s="599"/>
    </row>
    <row r="155" spans="1:4" ht="16" thickBot="1">
      <c r="A155" s="6">
        <v>4.9000000000000004</v>
      </c>
      <c r="B155" s="181">
        <v>2320</v>
      </c>
      <c r="C155" s="7" t="s">
        <v>2235</v>
      </c>
      <c r="D155" s="599"/>
    </row>
    <row r="156" spans="1:4" ht="16" thickBot="1">
      <c r="A156" s="224">
        <v>400</v>
      </c>
      <c r="B156" s="225"/>
      <c r="C156" s="226" t="s">
        <v>373</v>
      </c>
      <c r="D156" s="344">
        <f>SUM(D147:D155)</f>
        <v>0</v>
      </c>
    </row>
    <row r="157" spans="1:4" ht="20" thickBot="1">
      <c r="A157" s="219" t="s">
        <v>52</v>
      </c>
      <c r="B157" s="1099" t="s">
        <v>60</v>
      </c>
      <c r="C157" s="1100"/>
      <c r="D157" s="1101"/>
    </row>
    <row r="158" spans="1:4" ht="16" thickBot="1">
      <c r="A158" s="219" t="s">
        <v>111</v>
      </c>
      <c r="B158" s="216" t="s">
        <v>270</v>
      </c>
      <c r="C158" s="214" t="s">
        <v>112</v>
      </c>
      <c r="D158" s="215" t="s">
        <v>393</v>
      </c>
    </row>
    <row r="159" spans="1:4">
      <c r="A159" s="213">
        <v>5.0999999999999996</v>
      </c>
      <c r="B159" s="220">
        <v>2520</v>
      </c>
      <c r="C159" s="15" t="s">
        <v>374</v>
      </c>
      <c r="D159" s="599"/>
    </row>
    <row r="160" spans="1:4">
      <c r="A160" s="213">
        <v>5.2</v>
      </c>
      <c r="B160" s="222">
        <v>2530</v>
      </c>
      <c r="C160" s="13" t="s">
        <v>376</v>
      </c>
      <c r="D160" s="599"/>
    </row>
    <row r="161" spans="1:10">
      <c r="A161" s="213">
        <v>5.3</v>
      </c>
      <c r="B161" s="223">
        <v>2540</v>
      </c>
      <c r="C161" s="13" t="s">
        <v>2236</v>
      </c>
      <c r="D161" s="599"/>
    </row>
    <row r="162" spans="1:10">
      <c r="A162" s="213">
        <v>5.4</v>
      </c>
      <c r="B162" s="222">
        <v>2545</v>
      </c>
      <c r="C162" s="13" t="s">
        <v>2237</v>
      </c>
      <c r="D162" s="599"/>
    </row>
    <row r="163" spans="1:10">
      <c r="A163" s="213">
        <v>5.5</v>
      </c>
      <c r="B163" s="222">
        <v>2550</v>
      </c>
      <c r="C163" s="13" t="s">
        <v>2238</v>
      </c>
      <c r="D163" s="599"/>
    </row>
    <row r="164" spans="1:10">
      <c r="A164" s="213">
        <v>5.6</v>
      </c>
      <c r="B164" s="220">
        <v>2620</v>
      </c>
      <c r="C164" s="14" t="s">
        <v>380</v>
      </c>
      <c r="D164" s="599"/>
    </row>
    <row r="165" spans="1:10" ht="16" thickBot="1">
      <c r="A165" s="213">
        <v>5.7</v>
      </c>
      <c r="B165" s="220">
        <v>2630</v>
      </c>
      <c r="C165" s="14" t="s">
        <v>381</v>
      </c>
      <c r="D165" s="599"/>
    </row>
    <row r="166" spans="1:10" ht="16" thickBot="1">
      <c r="A166" s="213">
        <v>5.8</v>
      </c>
      <c r="B166" s="220">
        <v>2640</v>
      </c>
      <c r="C166" s="14" t="s">
        <v>382</v>
      </c>
      <c r="D166" s="356"/>
    </row>
    <row r="167" spans="1:10" ht="16" thickBot="1">
      <c r="A167" s="217">
        <v>5.9</v>
      </c>
      <c r="B167" s="221">
        <v>2650</v>
      </c>
      <c r="C167" s="227" t="s">
        <v>383</v>
      </c>
      <c r="D167" s="600"/>
    </row>
    <row r="168" spans="1:10" ht="16" thickBot="1">
      <c r="A168" s="631">
        <v>500</v>
      </c>
      <c r="B168" s="632" t="s">
        <v>186</v>
      </c>
      <c r="C168" s="633" t="s">
        <v>2239</v>
      </c>
      <c r="D168" s="344">
        <f>SUM(D159:D167)</f>
        <v>0</v>
      </c>
    </row>
    <row r="169" spans="1:10" ht="16" thickBot="1">
      <c r="A169" s="216">
        <v>600</v>
      </c>
      <c r="B169" s="53"/>
      <c r="C169" s="634" t="s">
        <v>385</v>
      </c>
      <c r="D169" s="344">
        <f>D168+D156</f>
        <v>0</v>
      </c>
      <c r="E169" s="1" t="str">
        <f>IF(D169=D144, "Assets Equals Liabilities and Net Worth ", "Assets Do Not Equal Laibilities and Net Worth")</f>
        <v xml:space="preserve">Assets Equals Liabilities and Net Worth </v>
      </c>
    </row>
    <row r="170" spans="1:10">
      <c r="A170" s="630"/>
      <c r="C170" s="17"/>
    </row>
    <row r="171" spans="1:10">
      <c r="A171" s="630"/>
      <c r="C171" s="17"/>
    </row>
    <row r="172" spans="1:10" ht="24">
      <c r="A172" s="160" t="s">
        <v>2240</v>
      </c>
      <c r="B172" s="159"/>
      <c r="C172" s="159"/>
      <c r="D172" s="159"/>
      <c r="E172" s="159"/>
      <c r="F172" s="159"/>
      <c r="G172" s="159"/>
      <c r="H172" s="159"/>
      <c r="I172" s="159"/>
      <c r="J172" s="159"/>
    </row>
    <row r="174" spans="1:10" ht="22" thickBot="1">
      <c r="A174" s="1103" t="s">
        <v>2241</v>
      </c>
      <c r="B174" s="1104"/>
      <c r="C174" s="1104"/>
      <c r="D174" s="1104"/>
      <c r="E174" s="1104"/>
      <c r="F174" s="1104"/>
      <c r="G174" s="1104"/>
      <c r="H174" s="1104"/>
      <c r="I174" s="1104"/>
      <c r="J174" s="1104"/>
    </row>
    <row r="175" spans="1:10" ht="51.75" customHeight="1" thickBot="1">
      <c r="A175" s="1105" t="s">
        <v>2242</v>
      </c>
      <c r="B175" s="1106"/>
      <c r="C175" s="1106"/>
      <c r="D175" s="1106"/>
      <c r="E175" s="1106"/>
      <c r="F175" s="1106"/>
      <c r="G175" s="1106"/>
      <c r="H175" s="1106"/>
      <c r="I175" s="1106"/>
      <c r="J175" s="1107"/>
    </row>
    <row r="176" spans="1:10" ht="16" thickBot="1">
      <c r="A176" s="187" t="s">
        <v>38</v>
      </c>
      <c r="B176" s="188"/>
      <c r="C176" s="188" t="s">
        <v>308</v>
      </c>
      <c r="D176" s="189" t="s">
        <v>309</v>
      </c>
      <c r="E176" s="189" t="s">
        <v>310</v>
      </c>
      <c r="F176" s="189" t="s">
        <v>2012</v>
      </c>
      <c r="G176" s="189" t="s">
        <v>2013</v>
      </c>
      <c r="H176" s="189" t="s">
        <v>2014</v>
      </c>
      <c r="I176" s="189" t="s">
        <v>2015</v>
      </c>
      <c r="J176" s="189" t="s">
        <v>2016</v>
      </c>
    </row>
    <row r="177" spans="1:10" ht="46" thickBot="1">
      <c r="A177" s="88" t="s">
        <v>111</v>
      </c>
      <c r="B177" s="41" t="s">
        <v>112</v>
      </c>
      <c r="C177" s="76" t="s">
        <v>2018</v>
      </c>
      <c r="D177" s="76" t="s">
        <v>2019</v>
      </c>
      <c r="E177" s="77" t="s">
        <v>2020</v>
      </c>
      <c r="F177" s="77" t="s">
        <v>2021</v>
      </c>
      <c r="G177" s="31" t="s">
        <v>2022</v>
      </c>
      <c r="H177" s="31" t="s">
        <v>2243</v>
      </c>
      <c r="I177" s="78" t="s">
        <v>2244</v>
      </c>
      <c r="J177" s="79" t="s">
        <v>2245</v>
      </c>
    </row>
    <row r="178" spans="1:10" ht="16" thickBot="1">
      <c r="A178" s="82">
        <v>1.1000000000000001</v>
      </c>
      <c r="B178" s="83" t="s">
        <v>2028</v>
      </c>
      <c r="C178" s="42"/>
      <c r="D178" s="87"/>
      <c r="E178" s="708"/>
      <c r="F178" s="725">
        <f>SUM(C178:E178)</f>
        <v>0</v>
      </c>
      <c r="G178" s="81"/>
      <c r="H178" s="81"/>
      <c r="I178" s="81"/>
      <c r="J178" s="81"/>
    </row>
    <row r="179" spans="1:10" ht="16" thickBot="1">
      <c r="A179" s="82">
        <v>1.2</v>
      </c>
      <c r="B179" s="83" t="s">
        <v>2030</v>
      </c>
      <c r="C179" s="42"/>
      <c r="D179" s="87"/>
      <c r="E179" s="91"/>
      <c r="F179" s="726">
        <f t="shared" ref="F179:F182" si="4">SUM(C179:E179)</f>
        <v>0</v>
      </c>
      <c r="G179" s="637"/>
      <c r="H179" s="636">
        <f>+D107</f>
        <v>0</v>
      </c>
      <c r="I179" s="87"/>
      <c r="J179" s="725">
        <f>H179+I179</f>
        <v>0</v>
      </c>
    </row>
    <row r="180" spans="1:10" ht="16" thickBot="1">
      <c r="A180" s="82">
        <v>1.3</v>
      </c>
      <c r="B180" s="83" t="s">
        <v>2032</v>
      </c>
      <c r="C180" s="42"/>
      <c r="D180" s="87"/>
      <c r="E180" s="91"/>
      <c r="F180" s="726">
        <f t="shared" si="4"/>
        <v>0</v>
      </c>
      <c r="G180" s="84">
        <v>0.05</v>
      </c>
      <c r="H180" s="636">
        <f>D108</f>
        <v>0</v>
      </c>
      <c r="I180" s="87"/>
      <c r="J180" s="726">
        <f t="shared" ref="J180:J182" si="5">H180+I180</f>
        <v>0</v>
      </c>
    </row>
    <row r="181" spans="1:10" ht="16" thickBot="1">
      <c r="A181" s="727">
        <v>1.4</v>
      </c>
      <c r="B181" s="83" t="s">
        <v>2034</v>
      </c>
      <c r="C181" s="42"/>
      <c r="D181" s="87"/>
      <c r="E181" s="91"/>
      <c r="F181" s="726">
        <f t="shared" si="4"/>
        <v>0</v>
      </c>
      <c r="G181" s="84">
        <v>0.1</v>
      </c>
      <c r="H181" s="636">
        <f>D109</f>
        <v>0</v>
      </c>
      <c r="I181" s="87"/>
      <c r="J181" s="726">
        <f t="shared" si="5"/>
        <v>0</v>
      </c>
    </row>
    <row r="182" spans="1:10" ht="16" thickBot="1">
      <c r="A182" s="728">
        <v>1.5</v>
      </c>
      <c r="B182" s="85" t="s">
        <v>2036</v>
      </c>
      <c r="C182" s="124"/>
      <c r="D182" s="171"/>
      <c r="E182" s="172"/>
      <c r="F182" s="726">
        <f t="shared" si="4"/>
        <v>0</v>
      </c>
      <c r="G182" s="86">
        <v>0.33329999999999999</v>
      </c>
      <c r="H182" s="636">
        <f>D110</f>
        <v>0</v>
      </c>
      <c r="I182" s="87"/>
      <c r="J182" s="726">
        <f t="shared" si="5"/>
        <v>0</v>
      </c>
    </row>
    <row r="183" spans="1:10" ht="33" thickBot="1">
      <c r="A183" s="191" t="s">
        <v>305</v>
      </c>
      <c r="B183" s="190" t="s">
        <v>2037</v>
      </c>
      <c r="C183" s="29">
        <f>SUM(C178:C182)</f>
        <v>0</v>
      </c>
      <c r="D183" s="29"/>
      <c r="E183" s="29">
        <f>SUM(E178:E182)</f>
        <v>0</v>
      </c>
      <c r="F183" s="29">
        <f>SUM(F178:F182)</f>
        <v>0</v>
      </c>
      <c r="G183" s="169"/>
      <c r="H183" s="29">
        <f>SUM(H178:H182)</f>
        <v>0</v>
      </c>
      <c r="I183" s="29">
        <f>SUM(I178:I182)</f>
        <v>0</v>
      </c>
      <c r="J183" s="29">
        <f>SUM(J178:J182)</f>
        <v>0</v>
      </c>
    </row>
    <row r="184" spans="1:10">
      <c r="A184" s="198"/>
      <c r="B184" s="199"/>
      <c r="C184" s="200"/>
      <c r="D184" s="200"/>
      <c r="E184" s="200"/>
      <c r="F184" s="200"/>
      <c r="G184" s="201"/>
      <c r="H184" s="200"/>
      <c r="I184" s="200"/>
      <c r="J184" s="200"/>
    </row>
    <row r="185" spans="1:10" ht="21">
      <c r="A185" s="1103" t="s">
        <v>2246</v>
      </c>
      <c r="B185" s="1104"/>
      <c r="C185" s="1104"/>
      <c r="D185" s="1104"/>
      <c r="E185" s="1104"/>
      <c r="F185" s="1104"/>
      <c r="G185" s="1104"/>
      <c r="H185" s="1104"/>
      <c r="I185" s="1104"/>
      <c r="J185" s="1104"/>
    </row>
    <row r="186" spans="1:10" ht="21">
      <c r="A186" s="202"/>
      <c r="B186" s="202"/>
      <c r="C186" s="202"/>
      <c r="D186" s="202"/>
      <c r="E186" s="202"/>
      <c r="F186" s="202"/>
      <c r="G186" s="202"/>
      <c r="H186" s="202"/>
      <c r="I186" s="202"/>
      <c r="J186" s="202"/>
    </row>
    <row r="187" spans="1:10">
      <c r="A187" s="192" t="s">
        <v>44</v>
      </c>
      <c r="B187" s="19"/>
      <c r="C187" s="19" t="s">
        <v>308</v>
      </c>
    </row>
    <row r="188" spans="1:10">
      <c r="A188" s="88" t="s">
        <v>111</v>
      </c>
      <c r="B188" s="41" t="s">
        <v>112</v>
      </c>
      <c r="C188" s="48" t="s">
        <v>2040</v>
      </c>
    </row>
    <row r="189" spans="1:10">
      <c r="A189" s="80">
        <v>2.1</v>
      </c>
      <c r="B189" s="194" t="s">
        <v>2042</v>
      </c>
      <c r="C189" s="20"/>
    </row>
    <row r="190" spans="1:10" ht="32">
      <c r="A190" s="89">
        <v>2.2000000000000002</v>
      </c>
      <c r="B190" s="195" t="s">
        <v>2043</v>
      </c>
      <c r="C190" s="20"/>
    </row>
    <row r="191" spans="1:10">
      <c r="A191" s="82">
        <v>2.2999999999999998</v>
      </c>
      <c r="B191" s="196" t="s">
        <v>2044</v>
      </c>
      <c r="C191" s="20"/>
    </row>
    <row r="192" spans="1:10">
      <c r="A192" s="82">
        <v>2.4</v>
      </c>
      <c r="B192" s="196" t="s">
        <v>2045</v>
      </c>
      <c r="C192" s="20"/>
    </row>
    <row r="193" spans="1:11">
      <c r="A193" s="82">
        <v>2.5</v>
      </c>
      <c r="B193" s="196" t="s">
        <v>2046</v>
      </c>
      <c r="C193" s="20"/>
      <c r="E193" t="s">
        <v>186</v>
      </c>
      <c r="F193" t="s">
        <v>186</v>
      </c>
    </row>
    <row r="194" spans="1:11" ht="16" thickBot="1">
      <c r="A194" s="82">
        <v>2.6</v>
      </c>
      <c r="B194" s="196" t="s">
        <v>333</v>
      </c>
      <c r="C194" s="24"/>
    </row>
    <row r="195" spans="1:11" ht="16" thickBot="1">
      <c r="A195" s="561">
        <v>2.7</v>
      </c>
      <c r="B195" s="266" t="s">
        <v>2247</v>
      </c>
      <c r="C195" s="172"/>
    </row>
    <row r="196" spans="1:11" ht="17" thickBot="1">
      <c r="A196" s="191" t="s">
        <v>321</v>
      </c>
      <c r="B196" s="190" t="s">
        <v>2048</v>
      </c>
      <c r="C196" s="29">
        <f>SUM(C189:C195)</f>
        <v>0</v>
      </c>
    </row>
    <row r="197" spans="1:11">
      <c r="A197" s="21"/>
      <c r="B197" s="17"/>
      <c r="C197" s="17"/>
      <c r="D197" s="17"/>
      <c r="E197" s="17"/>
      <c r="F197" s="17"/>
      <c r="G197" s="17"/>
      <c r="H197" s="17"/>
      <c r="I197" s="17"/>
      <c r="K197" s="22"/>
    </row>
    <row r="198" spans="1:11" ht="21">
      <c r="A198" s="1103" t="s">
        <v>84</v>
      </c>
      <c r="B198" s="1104"/>
      <c r="C198" s="1104"/>
      <c r="D198" s="1104"/>
      <c r="E198" s="1104"/>
      <c r="F198" s="1104"/>
      <c r="G198" s="1104"/>
      <c r="H198" s="1104"/>
      <c r="I198" s="1104"/>
      <c r="J198" s="1104"/>
    </row>
    <row r="199" spans="1:11" ht="21">
      <c r="A199" s="202"/>
      <c r="B199" s="202"/>
      <c r="C199" s="202"/>
      <c r="D199" s="202"/>
      <c r="E199" s="202"/>
      <c r="F199" s="202"/>
      <c r="G199" s="202"/>
      <c r="H199" s="202"/>
      <c r="I199" s="202"/>
      <c r="J199" s="202"/>
    </row>
    <row r="200" spans="1:11">
      <c r="A200" s="192" t="s">
        <v>46</v>
      </c>
      <c r="B200" s="19"/>
      <c r="C200" s="19" t="s">
        <v>308</v>
      </c>
    </row>
    <row r="201" spans="1:11" ht="16" thickBot="1">
      <c r="A201" s="88" t="s">
        <v>111</v>
      </c>
      <c r="B201" s="41" t="s">
        <v>112</v>
      </c>
      <c r="C201" s="48" t="s">
        <v>408</v>
      </c>
    </row>
    <row r="202" spans="1:11" ht="16" thickBot="1">
      <c r="A202" s="163">
        <v>300</v>
      </c>
      <c r="B202" s="53" t="s">
        <v>84</v>
      </c>
      <c r="C202" s="29">
        <f>C196+J183</f>
        <v>0</v>
      </c>
      <c r="D202" s="163" t="s">
        <v>2248</v>
      </c>
    </row>
    <row r="204" spans="1:11" ht="21">
      <c r="A204" s="1103" t="s">
        <v>2249</v>
      </c>
      <c r="B204" s="1104"/>
      <c r="C204" s="1104"/>
      <c r="D204" s="1104"/>
      <c r="E204" s="1104"/>
      <c r="F204" s="1104"/>
      <c r="G204" s="1104"/>
      <c r="H204" s="1104"/>
      <c r="I204" s="1104"/>
      <c r="J204" s="1104"/>
    </row>
    <row r="205" spans="1:11" ht="21">
      <c r="A205" s="202"/>
      <c r="B205" s="202"/>
      <c r="C205" s="202"/>
      <c r="D205" s="202"/>
      <c r="E205" s="202"/>
      <c r="F205" s="202"/>
      <c r="G205" s="202"/>
      <c r="H205" s="202"/>
      <c r="I205" s="202"/>
      <c r="J205" s="202"/>
    </row>
    <row r="206" spans="1:11">
      <c r="A206" s="193" t="s">
        <v>51</v>
      </c>
      <c r="B206" s="19"/>
      <c r="C206" s="19" t="s">
        <v>308</v>
      </c>
      <c r="D206" s="19" t="s">
        <v>309</v>
      </c>
      <c r="E206" s="19" t="s">
        <v>310</v>
      </c>
    </row>
    <row r="207" spans="1:11" ht="16" thickBot="1">
      <c r="A207" s="203" t="s">
        <v>111</v>
      </c>
      <c r="B207" s="204" t="s">
        <v>2250</v>
      </c>
      <c r="C207" s="205" t="s">
        <v>2251</v>
      </c>
      <c r="D207" s="193" t="s">
        <v>2252</v>
      </c>
      <c r="E207" s="192" t="s">
        <v>2253</v>
      </c>
    </row>
    <row r="208" spans="1:11" ht="16" thickBot="1">
      <c r="A208" s="192">
        <v>4.0999999999999996</v>
      </c>
      <c r="B208" s="20" t="s">
        <v>2254</v>
      </c>
      <c r="C208" s="559"/>
      <c r="D208" s="91"/>
      <c r="E208" s="725">
        <f>C208+D208</f>
        <v>0</v>
      </c>
    </row>
    <row r="209" spans="1:21" ht="16" thickBot="1">
      <c r="A209" s="192">
        <v>4.2</v>
      </c>
      <c r="B209" s="20" t="s">
        <v>2255</v>
      </c>
      <c r="C209" s="20"/>
      <c r="D209" s="91"/>
      <c r="E209" s="726">
        <f t="shared" ref="E209:E212" si="6">C209+D209</f>
        <v>0</v>
      </c>
    </row>
    <row r="210" spans="1:21" ht="16" thickBot="1">
      <c r="A210" s="192">
        <v>4.3</v>
      </c>
      <c r="B210" s="20" t="s">
        <v>2256</v>
      </c>
      <c r="C210" s="20"/>
      <c r="D210" s="91"/>
      <c r="E210" s="726">
        <f t="shared" si="6"/>
        <v>0</v>
      </c>
    </row>
    <row r="211" spans="1:21" ht="16" thickBot="1">
      <c r="A211" s="192">
        <v>4.4000000000000004</v>
      </c>
      <c r="B211" s="20"/>
      <c r="C211" s="20"/>
      <c r="D211" s="91"/>
      <c r="E211" s="726">
        <f t="shared" si="6"/>
        <v>0</v>
      </c>
    </row>
    <row r="212" spans="1:21" ht="16" thickBot="1">
      <c r="A212" s="18">
        <v>4.5</v>
      </c>
      <c r="B212" s="20"/>
      <c r="C212" s="24"/>
      <c r="D212" s="91"/>
      <c r="E212" s="726">
        <f t="shared" si="6"/>
        <v>0</v>
      </c>
    </row>
    <row r="213" spans="1:21" ht="16" thickBot="1">
      <c r="A213" s="163">
        <v>400</v>
      </c>
      <c r="B213" s="206" t="s">
        <v>2257</v>
      </c>
      <c r="C213" s="29">
        <f>SUM(C208:C212)</f>
        <v>0</v>
      </c>
      <c r="D213" s="29">
        <f>SUM(D208:D212)</f>
        <v>0</v>
      </c>
      <c r="E213" s="29">
        <f>SUM(E208:E212)</f>
        <v>0</v>
      </c>
      <c r="F213" s="163" t="s">
        <v>2258</v>
      </c>
    </row>
    <row r="214" spans="1:21" ht="16" thickBot="1">
      <c r="A214" s="174"/>
      <c r="C214" s="163" t="s">
        <v>2259</v>
      </c>
      <c r="D214" s="197"/>
    </row>
    <row r="216" spans="1:21" ht="24">
      <c r="A216" s="160" t="s">
        <v>2260</v>
      </c>
      <c r="B216" s="159"/>
      <c r="C216" s="159"/>
      <c r="D216" s="159"/>
      <c r="E216" s="159"/>
      <c r="F216" s="159"/>
      <c r="G216" s="159"/>
      <c r="H216" s="159"/>
      <c r="I216" s="159"/>
      <c r="J216" s="159"/>
    </row>
    <row r="218" spans="1:21" ht="20" thickBot="1">
      <c r="A218" s="1098" t="s">
        <v>2261</v>
      </c>
      <c r="B218" s="1086"/>
      <c r="C218" s="1086"/>
      <c r="D218" s="1086"/>
      <c r="E218" s="1086"/>
      <c r="F218" s="1086"/>
      <c r="G218" s="1086"/>
      <c r="H218" s="1086"/>
      <c r="I218" s="1086"/>
      <c r="J218" s="1086"/>
      <c r="K218" s="1086"/>
      <c r="L218" s="1086"/>
      <c r="M218" s="1086"/>
      <c r="N218" s="1086"/>
    </row>
    <row r="219" spans="1:21" ht="64.5" customHeight="1" thickBot="1">
      <c r="A219" s="1066" t="s">
        <v>2262</v>
      </c>
      <c r="B219" s="1067"/>
      <c r="C219" s="1067"/>
      <c r="D219" s="1067"/>
      <c r="E219" s="1067"/>
      <c r="F219" s="1067"/>
      <c r="G219" s="1067"/>
      <c r="H219" s="1067"/>
      <c r="I219" s="1067"/>
      <c r="J219" s="1067"/>
      <c r="K219" s="1067"/>
      <c r="L219" s="1067"/>
      <c r="M219" s="1067"/>
      <c r="N219" s="1083"/>
    </row>
    <row r="220" spans="1:21" ht="19">
      <c r="A220" s="1097" t="s">
        <v>90</v>
      </c>
      <c r="B220" s="1097"/>
      <c r="C220" s="1097"/>
      <c r="D220" s="1097"/>
      <c r="E220" s="1097"/>
      <c r="F220" s="1097"/>
      <c r="G220" s="1097"/>
      <c r="H220" s="1097"/>
      <c r="I220" s="1097"/>
      <c r="J220" s="1097"/>
      <c r="K220" s="1097"/>
      <c r="L220" s="1097"/>
      <c r="M220" s="1097"/>
      <c r="N220" s="1097"/>
      <c r="O220" s="1097"/>
      <c r="P220" s="1097"/>
      <c r="Q220" s="1097"/>
      <c r="R220" s="1097"/>
      <c r="S220" s="1097"/>
      <c r="T220" s="1097"/>
      <c r="U220" s="1097"/>
    </row>
    <row r="221" spans="1:21" ht="16" thickBot="1">
      <c r="A221" s="45" t="s">
        <v>38</v>
      </c>
      <c r="B221" s="712">
        <v>1</v>
      </c>
      <c r="C221" s="712">
        <v>2</v>
      </c>
      <c r="D221" s="712">
        <v>3</v>
      </c>
      <c r="E221" s="712">
        <v>4</v>
      </c>
      <c r="F221" s="712">
        <v>5</v>
      </c>
      <c r="G221" s="712">
        <v>6</v>
      </c>
      <c r="H221" s="712">
        <v>7</v>
      </c>
      <c r="I221" s="712">
        <v>8</v>
      </c>
      <c r="J221" s="712">
        <v>9</v>
      </c>
      <c r="K221" s="712">
        <v>10</v>
      </c>
      <c r="L221" s="712">
        <v>11</v>
      </c>
      <c r="M221" s="712">
        <v>12</v>
      </c>
      <c r="N221" s="46">
        <v>13</v>
      </c>
      <c r="O221" s="46">
        <v>14</v>
      </c>
      <c r="P221" s="712">
        <v>15</v>
      </c>
      <c r="Q221" s="712">
        <v>16</v>
      </c>
      <c r="R221" s="712">
        <v>17</v>
      </c>
      <c r="S221" s="712">
        <v>18</v>
      </c>
      <c r="T221" s="712">
        <v>19</v>
      </c>
      <c r="U221" s="46">
        <v>20</v>
      </c>
    </row>
    <row r="222" spans="1:21" ht="61" thickBot="1">
      <c r="A222" s="47" t="s">
        <v>111</v>
      </c>
      <c r="B222" s="26" t="s">
        <v>2088</v>
      </c>
      <c r="C222" s="26" t="s">
        <v>2089</v>
      </c>
      <c r="D222" s="26" t="s">
        <v>2263</v>
      </c>
      <c r="E222" s="26" t="s">
        <v>2091</v>
      </c>
      <c r="F222" s="26" t="s">
        <v>2092</v>
      </c>
      <c r="G222" s="26" t="s">
        <v>2093</v>
      </c>
      <c r="H222" s="26" t="s">
        <v>2094</v>
      </c>
      <c r="I222" s="26" t="s">
        <v>2095</v>
      </c>
      <c r="J222" s="26" t="s">
        <v>2096</v>
      </c>
      <c r="K222" s="26" t="s">
        <v>2264</v>
      </c>
      <c r="L222" s="26" t="s">
        <v>2098</v>
      </c>
      <c r="M222" s="26" t="s">
        <v>2099</v>
      </c>
      <c r="N222" s="48" t="s">
        <v>2100</v>
      </c>
      <c r="O222" s="48" t="s">
        <v>2101</v>
      </c>
      <c r="P222" s="26" t="s">
        <v>2102</v>
      </c>
      <c r="Q222" s="26" t="s">
        <v>2103</v>
      </c>
      <c r="R222" s="26" t="s">
        <v>2104</v>
      </c>
      <c r="S222" s="26" t="s">
        <v>2265</v>
      </c>
      <c r="T222" s="26" t="s">
        <v>2266</v>
      </c>
      <c r="U222" s="48" t="s">
        <v>2267</v>
      </c>
    </row>
    <row r="223" spans="1:21" ht="16" thickBot="1">
      <c r="A223" s="49">
        <v>1.1000000000000001</v>
      </c>
      <c r="B223" s="718"/>
      <c r="C223" s="717"/>
      <c r="D223" s="716"/>
      <c r="E223" s="714"/>
      <c r="F223" s="714"/>
      <c r="G223" s="715"/>
      <c r="H223" s="713"/>
      <c r="I223" s="713"/>
      <c r="J223" s="713"/>
      <c r="K223" s="713"/>
      <c r="L223" s="713"/>
      <c r="M223" s="713"/>
      <c r="N223" s="651"/>
      <c r="O223" s="650"/>
      <c r="P223" s="720"/>
      <c r="Q223" s="722">
        <f>($L223+$M223)+($N223+$O223)</f>
        <v>0</v>
      </c>
      <c r="R223" s="750"/>
      <c r="S223" s="713"/>
      <c r="T223" s="713"/>
      <c r="U223" s="723">
        <f>SUM($K223,$S223:$T223)</f>
        <v>0</v>
      </c>
    </row>
    <row r="224" spans="1:21" ht="16" thickBot="1">
      <c r="A224" s="49" t="s">
        <v>1945</v>
      </c>
      <c r="B224" s="50"/>
      <c r="C224" s="698"/>
      <c r="D224" s="601"/>
      <c r="E224" s="603"/>
      <c r="F224" s="603"/>
      <c r="G224" s="604"/>
      <c r="H224" s="649"/>
      <c r="I224" s="649"/>
      <c r="J224" s="649"/>
      <c r="K224" s="649"/>
      <c r="L224" s="649"/>
      <c r="M224" s="649"/>
      <c r="N224" s="356"/>
      <c r="O224" s="356"/>
      <c r="P224" s="602"/>
      <c r="Q224" s="721">
        <f t="shared" ref="Q224:Q230" si="7">($L224+$M224)+($N224+$O224)</f>
        <v>0</v>
      </c>
      <c r="R224" s="51"/>
      <c r="S224" s="649"/>
      <c r="T224" s="649"/>
      <c r="U224" s="709">
        <f t="shared" ref="U224:U230" si="8">SUM($K224,$S224:$T224)</f>
        <v>0</v>
      </c>
    </row>
    <row r="225" spans="1:21" ht="16" thickBot="1">
      <c r="A225" s="49" t="s">
        <v>1948</v>
      </c>
      <c r="B225" s="50"/>
      <c r="C225" s="698"/>
      <c r="D225" s="601"/>
      <c r="E225" s="603"/>
      <c r="F225" s="603"/>
      <c r="G225" s="604"/>
      <c r="H225" s="649"/>
      <c r="I225" s="649"/>
      <c r="J225" s="649"/>
      <c r="K225" s="649"/>
      <c r="L225" s="649"/>
      <c r="M225" s="649"/>
      <c r="N225" s="356"/>
      <c r="O225" s="356"/>
      <c r="P225" s="602"/>
      <c r="Q225" s="721">
        <f t="shared" si="7"/>
        <v>0</v>
      </c>
      <c r="R225" s="51"/>
      <c r="S225" s="649"/>
      <c r="T225" s="649"/>
      <c r="U225" s="709">
        <f t="shared" si="8"/>
        <v>0</v>
      </c>
    </row>
    <row r="226" spans="1:21" ht="16" thickBot="1">
      <c r="A226" s="49" t="s">
        <v>1951</v>
      </c>
      <c r="B226" s="50"/>
      <c r="C226" s="698"/>
      <c r="D226" s="601"/>
      <c r="E226" s="603"/>
      <c r="F226" s="603"/>
      <c r="G226" s="604"/>
      <c r="H226" s="649"/>
      <c r="I226" s="649"/>
      <c r="J226" s="649"/>
      <c r="K226" s="649"/>
      <c r="L226" s="649"/>
      <c r="M226" s="649"/>
      <c r="N226" s="356"/>
      <c r="O226" s="356"/>
      <c r="P226" s="602"/>
      <c r="Q226" s="721">
        <f t="shared" si="7"/>
        <v>0</v>
      </c>
      <c r="R226" s="51"/>
      <c r="S226" s="649"/>
      <c r="T226" s="649"/>
      <c r="U226" s="709">
        <f t="shared" si="8"/>
        <v>0</v>
      </c>
    </row>
    <row r="227" spans="1:21" ht="16" thickBot="1">
      <c r="A227" s="49" t="s">
        <v>1953</v>
      </c>
      <c r="B227" s="50"/>
      <c r="C227" s="698"/>
      <c r="D227" s="601"/>
      <c r="E227" s="603"/>
      <c r="F227" s="603"/>
      <c r="G227" s="604"/>
      <c r="H227" s="649"/>
      <c r="I227" s="649"/>
      <c r="J227" s="649"/>
      <c r="K227" s="649"/>
      <c r="L227" s="649"/>
      <c r="M227" s="649"/>
      <c r="N227" s="356"/>
      <c r="O227" s="356"/>
      <c r="P227" s="602"/>
      <c r="Q227" s="721">
        <f t="shared" si="7"/>
        <v>0</v>
      </c>
      <c r="R227" s="51"/>
      <c r="S227" s="649"/>
      <c r="T227" s="649"/>
      <c r="U227" s="709">
        <f t="shared" si="8"/>
        <v>0</v>
      </c>
    </row>
    <row r="228" spans="1:21" ht="16" thickBot="1">
      <c r="A228" s="49" t="s">
        <v>129</v>
      </c>
      <c r="B228" s="50"/>
      <c r="C228" s="698"/>
      <c r="D228" s="601"/>
      <c r="E228" s="603"/>
      <c r="F228" s="603"/>
      <c r="G228" s="604"/>
      <c r="H228" s="649"/>
      <c r="I228" s="649"/>
      <c r="J228" s="649"/>
      <c r="K228" s="649"/>
      <c r="L228" s="649"/>
      <c r="M228" s="649"/>
      <c r="N228" s="356"/>
      <c r="O228" s="356"/>
      <c r="P228" s="602"/>
      <c r="Q228" s="721">
        <f t="shared" si="7"/>
        <v>0</v>
      </c>
      <c r="R228" s="51"/>
      <c r="S228" s="649"/>
      <c r="T228" s="649"/>
      <c r="U228" s="709">
        <f t="shared" si="8"/>
        <v>0</v>
      </c>
    </row>
    <row r="229" spans="1:21" ht="16" thickBot="1">
      <c r="A229" s="49" t="s">
        <v>131</v>
      </c>
      <c r="B229" s="50"/>
      <c r="C229" s="698"/>
      <c r="D229" s="601"/>
      <c r="E229" s="603"/>
      <c r="F229" s="603"/>
      <c r="G229" s="604"/>
      <c r="H229" s="649"/>
      <c r="I229" s="649"/>
      <c r="J229" s="649"/>
      <c r="K229" s="649"/>
      <c r="L229" s="649"/>
      <c r="M229" s="649"/>
      <c r="N229" s="356"/>
      <c r="O229" s="356"/>
      <c r="P229" s="602"/>
      <c r="Q229" s="721">
        <f t="shared" si="7"/>
        <v>0</v>
      </c>
      <c r="R229" s="51"/>
      <c r="S229" s="649"/>
      <c r="T229" s="649"/>
      <c r="U229" s="709">
        <f t="shared" si="8"/>
        <v>0</v>
      </c>
    </row>
    <row r="230" spans="1:21" ht="16" thickBot="1">
      <c r="A230" s="49" t="s">
        <v>133</v>
      </c>
      <c r="B230" s="50"/>
      <c r="C230" s="698"/>
      <c r="D230" s="601"/>
      <c r="E230" s="603"/>
      <c r="F230" s="603"/>
      <c r="G230" s="604"/>
      <c r="H230" s="649"/>
      <c r="I230" s="649"/>
      <c r="J230" s="649"/>
      <c r="K230" s="649"/>
      <c r="L230" s="649"/>
      <c r="M230" s="605"/>
      <c r="N230" s="356"/>
      <c r="O230" s="356"/>
      <c r="P230" s="602"/>
      <c r="Q230" s="721">
        <f t="shared" si="7"/>
        <v>0</v>
      </c>
      <c r="R230" s="51"/>
      <c r="S230" s="649"/>
      <c r="T230" s="649"/>
      <c r="U230" s="709">
        <f t="shared" si="8"/>
        <v>0</v>
      </c>
    </row>
    <row r="231" spans="1:21" ht="16" thickBot="1">
      <c r="A231" s="52" t="s">
        <v>305</v>
      </c>
      <c r="B231" s="165" t="s">
        <v>2108</v>
      </c>
      <c r="C231" s="54"/>
      <c r="D231" s="54"/>
      <c r="E231" s="54"/>
      <c r="F231" s="54"/>
      <c r="G231" s="54"/>
      <c r="H231" s="54"/>
      <c r="I231" s="54"/>
      <c r="J231" s="707">
        <f>SUM(J223:J230)</f>
        <v>0</v>
      </c>
      <c r="K231" s="707">
        <f>SUM(K223:K230)</f>
        <v>0</v>
      </c>
      <c r="L231" s="54"/>
      <c r="M231" s="54"/>
      <c r="N231" s="54"/>
      <c r="O231" s="54"/>
      <c r="P231" s="54"/>
      <c r="Q231" s="710">
        <f>SUM(Q223:Q230)</f>
        <v>0</v>
      </c>
      <c r="R231" s="54"/>
      <c r="S231" s="707">
        <f>SUM(S223:S230)</f>
        <v>0</v>
      </c>
      <c r="T231" s="707">
        <f>SUM(T223:T230)</f>
        <v>0</v>
      </c>
      <c r="U231" s="710">
        <f>SUM(U223:U230)</f>
        <v>0</v>
      </c>
    </row>
    <row r="232" spans="1:21" ht="36.75" customHeight="1">
      <c r="A232" s="173"/>
      <c r="B232" s="1"/>
      <c r="K232" s="174"/>
      <c r="Q232" s="640" t="s">
        <v>2268</v>
      </c>
      <c r="S232" s="174" t="s">
        <v>186</v>
      </c>
      <c r="T232" s="174" t="s">
        <v>186</v>
      </c>
      <c r="U232" s="639" t="s">
        <v>2269</v>
      </c>
    </row>
    <row r="233" spans="1:21" ht="14.5" customHeight="1">
      <c r="Q233" s="638"/>
    </row>
    <row r="234" spans="1:21" ht="20" thickBot="1">
      <c r="A234" s="1086" t="s">
        <v>91</v>
      </c>
      <c r="B234" s="1086"/>
      <c r="C234" s="1086"/>
      <c r="D234" s="1086"/>
      <c r="E234" s="1086"/>
      <c r="F234" s="1086"/>
      <c r="G234" s="1086"/>
      <c r="H234" s="1086"/>
      <c r="I234" s="1086"/>
      <c r="J234" s="1102"/>
      <c r="Q234" s="638"/>
    </row>
    <row r="235" spans="1:21" ht="16" thickBot="1">
      <c r="A235" s="25" t="s">
        <v>44</v>
      </c>
      <c r="B235" s="101">
        <v>1</v>
      </c>
      <c r="C235" s="102">
        <v>2</v>
      </c>
      <c r="D235" s="101">
        <v>3</v>
      </c>
      <c r="E235" s="101">
        <v>4</v>
      </c>
      <c r="F235" s="101">
        <v>5</v>
      </c>
      <c r="G235" s="101">
        <v>6</v>
      </c>
      <c r="H235" s="101">
        <v>7</v>
      </c>
      <c r="I235" s="101">
        <v>8</v>
      </c>
      <c r="J235" s="101">
        <v>9</v>
      </c>
      <c r="Q235" s="638"/>
    </row>
    <row r="236" spans="1:21" ht="16" thickBot="1">
      <c r="A236" s="103" t="s">
        <v>111</v>
      </c>
      <c r="B236" s="104" t="s">
        <v>2089</v>
      </c>
      <c r="C236" s="26" t="s">
        <v>2263</v>
      </c>
      <c r="D236" s="104" t="s">
        <v>2114</v>
      </c>
      <c r="E236" s="104" t="s">
        <v>2115</v>
      </c>
      <c r="F236" s="104" t="s">
        <v>2116</v>
      </c>
      <c r="G236" s="104" t="s">
        <v>2270</v>
      </c>
      <c r="H236" s="104" t="s">
        <v>2117</v>
      </c>
      <c r="I236" s="26" t="s">
        <v>2104</v>
      </c>
      <c r="J236" s="104" t="s">
        <v>2105</v>
      </c>
    </row>
    <row r="237" spans="1:21" ht="16" thickBot="1">
      <c r="A237" s="105" t="s">
        <v>187</v>
      </c>
      <c r="B237" s="699"/>
      <c r="C237" s="716"/>
      <c r="D237" s="655"/>
      <c r="E237" s="655"/>
      <c r="F237" s="701"/>
      <c r="G237" s="651"/>
      <c r="H237" s="723">
        <f>($D237+$E237-$G237)</f>
        <v>0</v>
      </c>
      <c r="I237" s="704"/>
      <c r="J237" s="656"/>
    </row>
    <row r="238" spans="1:21" ht="16" thickBot="1">
      <c r="A238" s="49" t="s">
        <v>189</v>
      </c>
      <c r="B238" s="698"/>
      <c r="C238" s="601"/>
      <c r="D238" s="657"/>
      <c r="E238" s="657"/>
      <c r="F238" s="702"/>
      <c r="G238" s="724"/>
      <c r="H238" s="709">
        <f t="shared" ref="H238:H242" si="9">($D238+$E238-$G238)</f>
        <v>0</v>
      </c>
      <c r="I238" s="51"/>
      <c r="J238" s="649"/>
    </row>
    <row r="239" spans="1:21" ht="16" thickBot="1">
      <c r="A239" s="49" t="s">
        <v>191</v>
      </c>
      <c r="B239" s="698"/>
      <c r="C239" s="601"/>
      <c r="D239" s="657"/>
      <c r="E239" s="657"/>
      <c r="F239" s="702"/>
      <c r="G239" s="356"/>
      <c r="H239" s="709">
        <f t="shared" si="9"/>
        <v>0</v>
      </c>
      <c r="I239" s="51"/>
      <c r="J239" s="649"/>
    </row>
    <row r="240" spans="1:21" ht="16" thickBot="1">
      <c r="A240" s="49" t="s">
        <v>193</v>
      </c>
      <c r="B240" s="698"/>
      <c r="C240" s="601"/>
      <c r="D240" s="657"/>
      <c r="E240" s="657"/>
      <c r="F240" s="702"/>
      <c r="G240" s="356"/>
      <c r="H240" s="709">
        <f t="shared" si="9"/>
        <v>0</v>
      </c>
      <c r="I240" s="51"/>
      <c r="J240" s="649"/>
    </row>
    <row r="241" spans="1:10" ht="16" thickBot="1">
      <c r="A241" s="49" t="s">
        <v>194</v>
      </c>
      <c r="B241" s="698"/>
      <c r="C241" s="601"/>
      <c r="D241" s="657"/>
      <c r="E241" s="657"/>
      <c r="F241" s="702"/>
      <c r="G241" s="356"/>
      <c r="H241" s="709">
        <f t="shared" si="9"/>
        <v>0</v>
      </c>
      <c r="I241" s="51"/>
      <c r="J241" s="649"/>
    </row>
    <row r="242" spans="1:10" ht="16" thickBot="1">
      <c r="A242" s="75" t="s">
        <v>2118</v>
      </c>
      <c r="B242" s="700"/>
      <c r="C242" s="601"/>
      <c r="D242" s="658"/>
      <c r="E242" s="658"/>
      <c r="F242" s="703"/>
      <c r="G242" s="356"/>
      <c r="H242" s="709">
        <f t="shared" si="9"/>
        <v>0</v>
      </c>
      <c r="I242" s="705"/>
      <c r="J242" s="659"/>
    </row>
    <row r="243" spans="1:10" ht="16" thickBot="1">
      <c r="A243" s="106" t="s">
        <v>321</v>
      </c>
      <c r="B243" s="165" t="s">
        <v>2108</v>
      </c>
      <c r="C243" s="54"/>
      <c r="D243" s="54"/>
      <c r="E243" s="54"/>
      <c r="F243" s="54"/>
      <c r="G243" s="54"/>
      <c r="H243" s="711">
        <f>SUM(H237:H242)</f>
        <v>0</v>
      </c>
      <c r="I243" s="54"/>
      <c r="J243" s="707">
        <f>SUM(J237:J242)</f>
        <v>0</v>
      </c>
    </row>
    <row r="244" spans="1:10" ht="45">
      <c r="H244" s="641" t="s">
        <v>2271</v>
      </c>
      <c r="J244" s="642" t="s">
        <v>2272</v>
      </c>
    </row>
    <row r="245" spans="1:10">
      <c r="H245" s="242"/>
    </row>
    <row r="246" spans="1:10">
      <c r="H246" s="242"/>
    </row>
  </sheetData>
  <sheetProtection algorithmName="SHA-512" hashValue="jzQmgaOXml/KLT9o0cssWIqdTzs1e1hyb2BVknpxuxSajEGVdnseKwz3H5gT8d91l19OL7nrnQ6HhNISz1Gkiw==" saltValue="vr7W50XRtSxQFF8VKl2Isw==" spinCount="100000" sheet="1" objects="1" scenarios="1"/>
  <protectedRanges>
    <protectedRange sqref="D94:D97 E95:E97 D101:D102 D105:D112 E106:I106 E112:I112 D116:D143 E125:I126 D147:D155 D159:D167" name="Range5"/>
    <protectedRange sqref="C11:C18 B26:F31 B37:F41 B47:H51 B57:E62 G57:I62" name="Range3"/>
    <protectedRange sqref="B237:G242 I237:J242 R223:T230 B223:P230 B208:D212 C189:C195 C178:E182 G179 D159:D167 D147:D155 D116:D143 E125:I126 E112:I112 D105:D112 E106:I106 D101:D102 D94:D97 E95:E97 I179:I182" name="HCF2RHRange"/>
    <protectedRange sqref="B26:F31" name="Range2"/>
    <protectedRange sqref="C68:L75 B81:G85 I81:O85" name="Range4"/>
  </protectedRanges>
  <mergeCells count="35">
    <mergeCell ref="A220:U220"/>
    <mergeCell ref="A234:J234"/>
    <mergeCell ref="A174:J174"/>
    <mergeCell ref="A175:J175"/>
    <mergeCell ref="A204:J204"/>
    <mergeCell ref="A185:J185"/>
    <mergeCell ref="A198:J198"/>
    <mergeCell ref="A44:H44"/>
    <mergeCell ref="A77:O77"/>
    <mergeCell ref="A53:I53"/>
    <mergeCell ref="A218:N218"/>
    <mergeCell ref="A219:N219"/>
    <mergeCell ref="B145:D145"/>
    <mergeCell ref="B157:D157"/>
    <mergeCell ref="B114:D114"/>
    <mergeCell ref="B99:D99"/>
    <mergeCell ref="B92:E92"/>
    <mergeCell ref="E106:I106"/>
    <mergeCell ref="E126:I126"/>
    <mergeCell ref="B43:H43"/>
    <mergeCell ref="E112:I112"/>
    <mergeCell ref="E125:I125"/>
    <mergeCell ref="A1:I1"/>
    <mergeCell ref="A3:I3"/>
    <mergeCell ref="A4:I4"/>
    <mergeCell ref="A20:H20"/>
    <mergeCell ref="A90:E90"/>
    <mergeCell ref="A78:K78"/>
    <mergeCell ref="A64:M64"/>
    <mergeCell ref="A22:F22"/>
    <mergeCell ref="A23:F23"/>
    <mergeCell ref="A33:F33"/>
    <mergeCell ref="A34:F34"/>
    <mergeCell ref="A54:I54"/>
    <mergeCell ref="A65:M65"/>
  </mergeCells>
  <dataValidations xWindow="355" yWindow="803" count="7">
    <dataValidation type="list" allowBlank="1" showInputMessage="1" showErrorMessage="1" sqref="C47:C51 G47:G51" xr:uid="{00000000-0002-0000-0C00-000000000000}">
      <formula1>FacOwn</formula1>
    </dataValidation>
    <dataValidation type="list" allowBlank="1" showInputMessage="1" showErrorMessage="1" sqref="B68:B75" xr:uid="{00000000-0002-0000-0C00-000001000000}">
      <formula1>OwnType</formula1>
    </dataValidation>
    <dataValidation type="list" allowBlank="1" showInputMessage="1" showErrorMessage="1" sqref="B47:B51 B223:B230" xr:uid="{00000000-0002-0000-0C00-000002000000}">
      <formula1>NotesPayable</formula1>
    </dataValidation>
    <dataValidation type="whole" operator="greaterThanOrEqual" allowBlank="1" showErrorMessage="1" errorTitle="Input Error" error="Data entry must be a whole number greater than, or equal to, zero (0)." sqref="C178:D182 C189:C194 H179:H182" xr:uid="{00000000-0002-0000-0C00-000003000000}">
      <formula1>0</formula1>
    </dataValidation>
    <dataValidation type="whole" operator="lessThan" allowBlank="1" showInputMessage="1" showErrorMessage="1" errorTitle="Incorrect Entry" error="Entry must be less than, or equal to, zero." promptTitle="Input Note" prompt="Entry must be less than zero." sqref="N223:O230 G237:G242 D129 D131 D133 D135 D137 D139 D143 D208:D212 E178:E182 D166 C195" xr:uid="{00000000-0002-0000-0C00-000004000000}">
      <formula1>0</formula1>
    </dataValidation>
    <dataValidation type="list" allowBlank="1" showInputMessage="1" showErrorMessage="1" sqref="E26:E31" xr:uid="{00000000-0002-0000-0C00-000005000000}">
      <formula1>PropOwnType</formula1>
    </dataValidation>
    <dataValidation type="list" allowBlank="1" showInputMessage="1" showErrorMessage="1" sqref="D223:D230 C237:C242" xr:uid="{00000000-0002-0000-0C00-000006000000}">
      <formula1>YesNo</formula1>
    </dataValidation>
  </dataValidations>
  <pageMargins left="0.7" right="0.7" top="0.75" bottom="0.75" header="0.3" footer="0.3"/>
  <pageSetup scale="75" orientation="portrait" r:id="rId1"/>
  <ignoredErrors>
    <ignoredError sqref="C206:E206 C200 A183" numberStoredAsText="1"/>
  </ignoredErrors>
  <extLst>
    <ext xmlns:x14="http://schemas.microsoft.com/office/spreadsheetml/2009/9/main" uri="{CCE6A557-97BC-4b89-ADB6-D9C93CAAB3DF}">
      <x14:dataValidations xmlns:xm="http://schemas.microsoft.com/office/excel/2006/main" xWindow="355" yWindow="803" count="1">
        <x14:dataValidation type="list" allowBlank="1" showInputMessage="1" showErrorMessage="1" xr:uid="{00000000-0002-0000-0C00-000007000000}">
          <x14:formula1>
            <xm:f>'Set Up - to be hidden'!$L$1:$L$2</xm:f>
          </x14:formula1>
          <xm:sqref>F26:F31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9066F-7A46-4764-A6D4-2976F4C62107}">
  <dimension ref="A1:CMN6"/>
  <sheetViews>
    <sheetView topLeftCell="AUR1" workbookViewId="0">
      <selection activeCell="AUV26" sqref="AUV26"/>
    </sheetView>
  </sheetViews>
  <sheetFormatPr baseColWidth="10" defaultColWidth="42.5" defaultRowHeight="15"/>
  <cols>
    <col min="1" max="1" width="10.1640625" bestFit="1" customWidth="1"/>
    <col min="2" max="24" width="25.5" customWidth="1"/>
    <col min="25" max="25" width="35.1640625" customWidth="1"/>
    <col min="26" max="28" width="25.5" customWidth="1"/>
    <col min="29" max="30" width="29.1640625" customWidth="1"/>
    <col min="31" max="32" width="25.5" customWidth="1"/>
    <col min="33" max="33" width="45.6640625" customWidth="1"/>
    <col min="34" max="34" width="71.5" customWidth="1"/>
    <col min="35" max="35" width="48.5" customWidth="1"/>
    <col min="36" max="36" width="38.5" customWidth="1"/>
    <col min="37" max="37" width="50" customWidth="1"/>
    <col min="38" max="1256" width="25.5" customWidth="1"/>
    <col min="1257" max="1257" width="35.5" customWidth="1"/>
    <col min="1258" max="1258" width="41.5" customWidth="1"/>
    <col min="1259" max="1274" width="35.5" customWidth="1"/>
    <col min="1275" max="1622" width="25.5" customWidth="1"/>
    <col min="1623" max="1670" width="30.5" customWidth="1"/>
    <col min="1671" max="2379" width="25.5" customWidth="1"/>
  </cols>
  <sheetData>
    <row r="1" spans="1:2380" s="855" customFormat="1" ht="80">
      <c r="A1" s="841" t="s">
        <v>702</v>
      </c>
      <c r="B1" s="842" t="s">
        <v>703</v>
      </c>
      <c r="C1" s="842" t="s">
        <v>703</v>
      </c>
      <c r="D1" s="842" t="s">
        <v>703</v>
      </c>
      <c r="E1" s="842" t="s">
        <v>703</v>
      </c>
      <c r="F1" s="842" t="s">
        <v>704</v>
      </c>
      <c r="G1" s="842" t="s">
        <v>704</v>
      </c>
      <c r="H1" s="842" t="s">
        <v>704</v>
      </c>
      <c r="I1" s="842" t="s">
        <v>704</v>
      </c>
      <c r="J1" s="842" t="s">
        <v>704</v>
      </c>
      <c r="K1" s="842" t="s">
        <v>704</v>
      </c>
      <c r="L1" s="842" t="s">
        <v>704</v>
      </c>
      <c r="M1" s="842" t="s">
        <v>704</v>
      </c>
      <c r="N1" s="842" t="s">
        <v>704</v>
      </c>
      <c r="O1" s="842" t="s">
        <v>704</v>
      </c>
      <c r="P1" s="842" t="s">
        <v>704</v>
      </c>
      <c r="Q1" s="842" t="s">
        <v>704</v>
      </c>
      <c r="R1" s="842" t="s">
        <v>704</v>
      </c>
      <c r="S1" s="842" t="s">
        <v>704</v>
      </c>
      <c r="T1" s="842" t="s">
        <v>704</v>
      </c>
      <c r="U1" s="842" t="s">
        <v>704</v>
      </c>
      <c r="V1" s="842" t="s">
        <v>704</v>
      </c>
      <c r="W1" s="842" t="s">
        <v>704</v>
      </c>
      <c r="X1" s="842" t="s">
        <v>704</v>
      </c>
      <c r="Y1" s="842" t="s">
        <v>704</v>
      </c>
      <c r="Z1" s="842" t="s">
        <v>704</v>
      </c>
      <c r="AA1" s="842" t="s">
        <v>704</v>
      </c>
      <c r="AB1" s="842" t="s">
        <v>704</v>
      </c>
      <c r="AC1" s="842" t="s">
        <v>704</v>
      </c>
      <c r="AD1" s="842" t="s">
        <v>704</v>
      </c>
      <c r="AE1" s="842" t="s">
        <v>704</v>
      </c>
      <c r="AF1" s="842" t="s">
        <v>704</v>
      </c>
      <c r="AG1" s="842" t="s">
        <v>704</v>
      </c>
      <c r="AH1" s="842" t="s">
        <v>704</v>
      </c>
      <c r="AI1" s="842" t="s">
        <v>704</v>
      </c>
      <c r="AJ1" s="842" t="s">
        <v>704</v>
      </c>
      <c r="AK1" s="842" t="s">
        <v>704</v>
      </c>
      <c r="AL1" s="842" t="s">
        <v>705</v>
      </c>
      <c r="AM1" s="842" t="s">
        <v>705</v>
      </c>
      <c r="AN1" s="842" t="s">
        <v>705</v>
      </c>
      <c r="AO1" s="842" t="s">
        <v>705</v>
      </c>
      <c r="AP1" s="842" t="s">
        <v>705</v>
      </c>
      <c r="AQ1" s="842" t="s">
        <v>705</v>
      </c>
      <c r="AR1" s="842" t="s">
        <v>705</v>
      </c>
      <c r="AS1" s="842" t="s">
        <v>705</v>
      </c>
      <c r="AT1" s="842" t="s">
        <v>705</v>
      </c>
      <c r="AU1" s="842" t="s">
        <v>706</v>
      </c>
      <c r="AV1" s="842" t="s">
        <v>706</v>
      </c>
      <c r="AW1" s="842" t="s">
        <v>706</v>
      </c>
      <c r="AX1" s="842" t="s">
        <v>706</v>
      </c>
      <c r="AY1" s="842" t="s">
        <v>706</v>
      </c>
      <c r="AZ1" s="842" t="s">
        <v>706</v>
      </c>
      <c r="BA1" s="842" t="s">
        <v>706</v>
      </c>
      <c r="BB1" s="842" t="s">
        <v>706</v>
      </c>
      <c r="BC1" s="842" t="s">
        <v>706</v>
      </c>
      <c r="BD1" s="842" t="s">
        <v>706</v>
      </c>
      <c r="BE1" s="842" t="s">
        <v>706</v>
      </c>
      <c r="BF1" s="842" t="s">
        <v>706</v>
      </c>
      <c r="BG1" s="843" t="s">
        <v>707</v>
      </c>
      <c r="BH1" s="843" t="s">
        <v>707</v>
      </c>
      <c r="BI1" s="843" t="s">
        <v>707</v>
      </c>
      <c r="BJ1" s="843" t="s">
        <v>707</v>
      </c>
      <c r="BK1" s="843" t="s">
        <v>707</v>
      </c>
      <c r="BL1" s="843" t="s">
        <v>708</v>
      </c>
      <c r="BM1" s="843" t="s">
        <v>708</v>
      </c>
      <c r="BN1" s="843" t="s">
        <v>708</v>
      </c>
      <c r="BO1" s="843" t="s">
        <v>708</v>
      </c>
      <c r="BP1" s="843" t="s">
        <v>708</v>
      </c>
      <c r="BQ1" s="843" t="s">
        <v>708</v>
      </c>
      <c r="BR1" s="843" t="s">
        <v>708</v>
      </c>
      <c r="BS1" s="843" t="s">
        <v>708</v>
      </c>
      <c r="BT1" s="843" t="s">
        <v>708</v>
      </c>
      <c r="BU1" s="845" t="s">
        <v>3224</v>
      </c>
      <c r="BV1" s="845" t="s">
        <v>3224</v>
      </c>
      <c r="BW1" s="845" t="s">
        <v>3224</v>
      </c>
      <c r="BX1" s="845" t="s">
        <v>3224</v>
      </c>
      <c r="BY1" s="845" t="s">
        <v>3224</v>
      </c>
      <c r="BZ1" s="845" t="s">
        <v>3224</v>
      </c>
      <c r="CA1" s="845" t="s">
        <v>3224</v>
      </c>
      <c r="CB1" s="845" t="s">
        <v>3224</v>
      </c>
      <c r="CC1" s="845" t="s">
        <v>3224</v>
      </c>
      <c r="CD1" s="845" t="s">
        <v>3224</v>
      </c>
      <c r="CE1" s="845" t="s">
        <v>3224</v>
      </c>
      <c r="CF1" s="845" t="s">
        <v>3224</v>
      </c>
      <c r="CG1" s="845" t="s">
        <v>3224</v>
      </c>
      <c r="CH1" s="845" t="s">
        <v>3224</v>
      </c>
      <c r="CI1" s="845" t="s">
        <v>3224</v>
      </c>
      <c r="CJ1" s="845" t="s">
        <v>3224</v>
      </c>
      <c r="CK1" s="845" t="s">
        <v>3224</v>
      </c>
      <c r="CL1" s="845" t="s">
        <v>3224</v>
      </c>
      <c r="CM1" s="845" t="s">
        <v>3224</v>
      </c>
      <c r="CN1" s="845" t="s">
        <v>3224</v>
      </c>
      <c r="CO1" s="845" t="s">
        <v>3224</v>
      </c>
      <c r="CP1" s="845" t="s">
        <v>3224</v>
      </c>
      <c r="CQ1" s="845" t="s">
        <v>3224</v>
      </c>
      <c r="CR1" s="845" t="s">
        <v>3224</v>
      </c>
      <c r="CS1" s="845" t="s">
        <v>3224</v>
      </c>
      <c r="CT1" s="845" t="s">
        <v>3224</v>
      </c>
      <c r="CU1" s="845" t="s">
        <v>3225</v>
      </c>
      <c r="CV1" s="845" t="s">
        <v>3225</v>
      </c>
      <c r="CW1" s="845" t="s">
        <v>3225</v>
      </c>
      <c r="CX1" s="845" t="s">
        <v>3225</v>
      </c>
      <c r="CY1" s="845" t="s">
        <v>3225</v>
      </c>
      <c r="CZ1" s="845" t="s">
        <v>3225</v>
      </c>
      <c r="DA1" s="845" t="s">
        <v>3225</v>
      </c>
      <c r="DB1" s="845" t="s">
        <v>3225</v>
      </c>
      <c r="DC1" s="845" t="s">
        <v>3225</v>
      </c>
      <c r="DD1" s="845" t="s">
        <v>3225</v>
      </c>
      <c r="DE1" s="845" t="s">
        <v>3225</v>
      </c>
      <c r="DF1" s="845" t="s">
        <v>3225</v>
      </c>
      <c r="DG1" s="845" t="s">
        <v>3225</v>
      </c>
      <c r="DH1" s="845" t="s">
        <v>3225</v>
      </c>
      <c r="DI1" s="845" t="s">
        <v>3225</v>
      </c>
      <c r="DJ1" s="845" t="s">
        <v>3225</v>
      </c>
      <c r="DK1" s="845" t="s">
        <v>3225</v>
      </c>
      <c r="DL1" s="845" t="s">
        <v>3225</v>
      </c>
      <c r="DM1" s="845" t="s">
        <v>3225</v>
      </c>
      <c r="DN1" s="845" t="s">
        <v>3225</v>
      </c>
      <c r="DO1" s="845" t="s">
        <v>3225</v>
      </c>
      <c r="DP1" s="845" t="s">
        <v>3225</v>
      </c>
      <c r="DQ1" s="845" t="s">
        <v>3225</v>
      </c>
      <c r="DR1" s="845" t="s">
        <v>3225</v>
      </c>
      <c r="DS1" s="845" t="s">
        <v>3226</v>
      </c>
      <c r="DT1" s="845" t="s">
        <v>3226</v>
      </c>
      <c r="DU1" s="845" t="s">
        <v>3226</v>
      </c>
      <c r="DV1" s="845" t="s">
        <v>3226</v>
      </c>
      <c r="DW1" s="845" t="s">
        <v>3226</v>
      </c>
      <c r="DX1" s="845" t="s">
        <v>3226</v>
      </c>
      <c r="DY1" s="845" t="s">
        <v>3226</v>
      </c>
      <c r="DZ1" s="845" t="s">
        <v>3226</v>
      </c>
      <c r="EA1" s="845" t="s">
        <v>3226</v>
      </c>
      <c r="EB1" s="845" t="s">
        <v>3226</v>
      </c>
      <c r="EC1" s="845" t="s">
        <v>3226</v>
      </c>
      <c r="ED1" s="845" t="s">
        <v>3226</v>
      </c>
      <c r="EE1" s="845" t="s">
        <v>3227</v>
      </c>
      <c r="EF1" s="845" t="s">
        <v>3227</v>
      </c>
      <c r="EG1" s="845" t="s">
        <v>3227</v>
      </c>
      <c r="EH1" s="845" t="s">
        <v>3227</v>
      </c>
      <c r="EI1" s="845" t="s">
        <v>3227</v>
      </c>
      <c r="EJ1" s="845" t="s">
        <v>3227</v>
      </c>
      <c r="EK1" s="845" t="s">
        <v>3227</v>
      </c>
      <c r="EL1" s="845" t="s">
        <v>3227</v>
      </c>
      <c r="EM1" s="845" t="s">
        <v>3227</v>
      </c>
      <c r="EN1" s="845" t="s">
        <v>3227</v>
      </c>
      <c r="EO1" s="845" t="s">
        <v>3227</v>
      </c>
      <c r="EP1" s="845" t="s">
        <v>3227</v>
      </c>
      <c r="EQ1" s="845" t="s">
        <v>3227</v>
      </c>
      <c r="ER1" s="845" t="s">
        <v>3227</v>
      </c>
      <c r="ES1" s="845" t="s">
        <v>3227</v>
      </c>
      <c r="ET1" s="845" t="s">
        <v>3227</v>
      </c>
      <c r="EU1" s="845" t="s">
        <v>3227</v>
      </c>
      <c r="EV1" s="845" t="s">
        <v>3227</v>
      </c>
      <c r="EW1" s="845" t="s">
        <v>3227</v>
      </c>
      <c r="EX1" s="845" t="s">
        <v>3227</v>
      </c>
      <c r="EY1" s="845" t="s">
        <v>3227</v>
      </c>
      <c r="EZ1" s="845" t="s">
        <v>3227</v>
      </c>
      <c r="FA1" s="845" t="s">
        <v>3228</v>
      </c>
      <c r="FB1" s="845" t="s">
        <v>3228</v>
      </c>
      <c r="FC1" s="845" t="s">
        <v>3228</v>
      </c>
      <c r="FD1" s="845" t="s">
        <v>3228</v>
      </c>
      <c r="FE1" s="845" t="s">
        <v>3229</v>
      </c>
      <c r="FF1" s="845" t="s">
        <v>3229</v>
      </c>
      <c r="FG1" s="845" t="s">
        <v>3229</v>
      </c>
      <c r="FH1" s="845" t="s">
        <v>3229</v>
      </c>
      <c r="FI1" s="845" t="s">
        <v>3229</v>
      </c>
      <c r="FJ1" s="845" t="s">
        <v>3229</v>
      </c>
      <c r="FK1" s="845" t="s">
        <v>3229</v>
      </c>
      <c r="FL1" s="845" t="s">
        <v>3229</v>
      </c>
      <c r="FM1" s="845" t="s">
        <v>3229</v>
      </c>
      <c r="FN1" s="845" t="s">
        <v>3229</v>
      </c>
      <c r="FO1" s="845" t="s">
        <v>3229</v>
      </c>
      <c r="FP1" s="845" t="s">
        <v>3230</v>
      </c>
      <c r="FQ1" s="845" t="s">
        <v>3230</v>
      </c>
      <c r="FR1" s="845" t="s">
        <v>3230</v>
      </c>
      <c r="FS1" s="844" t="s">
        <v>3231</v>
      </c>
      <c r="FT1" s="844" t="s">
        <v>3231</v>
      </c>
      <c r="FU1" s="844" t="s">
        <v>3231</v>
      </c>
      <c r="FV1" s="844" t="s">
        <v>3231</v>
      </c>
      <c r="FW1" s="844" t="s">
        <v>3231</v>
      </c>
      <c r="FX1" s="844" t="s">
        <v>3231</v>
      </c>
      <c r="FY1" s="844" t="s">
        <v>3231</v>
      </c>
      <c r="FZ1" s="844" t="s">
        <v>3231</v>
      </c>
      <c r="GA1" s="844" t="s">
        <v>3231</v>
      </c>
      <c r="GB1" s="844" t="s">
        <v>3231</v>
      </c>
      <c r="GC1" s="844" t="s">
        <v>3231</v>
      </c>
      <c r="GD1" s="844" t="s">
        <v>3231</v>
      </c>
      <c r="GE1" s="844" t="s">
        <v>3231</v>
      </c>
      <c r="GF1" s="844" t="s">
        <v>3231</v>
      </c>
      <c r="GG1" s="844" t="s">
        <v>3231</v>
      </c>
      <c r="GH1" s="844" t="s">
        <v>3231</v>
      </c>
      <c r="GI1" s="844" t="s">
        <v>3231</v>
      </c>
      <c r="GJ1" s="844" t="s">
        <v>3231</v>
      </c>
      <c r="GK1" s="844" t="s">
        <v>3231</v>
      </c>
      <c r="GL1" s="844" t="s">
        <v>3231</v>
      </c>
      <c r="GM1" s="844" t="s">
        <v>3231</v>
      </c>
      <c r="GN1" s="844" t="s">
        <v>3231</v>
      </c>
      <c r="GO1" s="844" t="s">
        <v>3231</v>
      </c>
      <c r="GP1" s="844" t="s">
        <v>3231</v>
      </c>
      <c r="GQ1" s="844" t="s">
        <v>3231</v>
      </c>
      <c r="GR1" s="844" t="s">
        <v>3231</v>
      </c>
      <c r="GS1" s="844" t="s">
        <v>3231</v>
      </c>
      <c r="GT1" s="844" t="s">
        <v>3231</v>
      </c>
      <c r="GU1" s="844" t="s">
        <v>3231</v>
      </c>
      <c r="GV1" s="844" t="s">
        <v>3231</v>
      </c>
      <c r="GW1" s="844" t="s">
        <v>3232</v>
      </c>
      <c r="GX1" s="844" t="s">
        <v>3232</v>
      </c>
      <c r="GY1" s="844" t="s">
        <v>3232</v>
      </c>
      <c r="GZ1" s="844" t="s">
        <v>3232</v>
      </c>
      <c r="HA1" s="844" t="s">
        <v>3232</v>
      </c>
      <c r="HB1" s="844" t="s">
        <v>3232</v>
      </c>
      <c r="HC1" s="844" t="s">
        <v>3232</v>
      </c>
      <c r="HD1" s="844" t="s">
        <v>3232</v>
      </c>
      <c r="HE1" s="844" t="s">
        <v>3232</v>
      </c>
      <c r="HF1" s="844" t="s">
        <v>3232</v>
      </c>
      <c r="HG1" s="844" t="s">
        <v>3232</v>
      </c>
      <c r="HH1" s="844" t="s">
        <v>3232</v>
      </c>
      <c r="HI1" s="844" t="s">
        <v>3232</v>
      </c>
      <c r="HJ1" s="844" t="s">
        <v>3232</v>
      </c>
      <c r="HK1" s="844" t="s">
        <v>3232</v>
      </c>
      <c r="HL1" s="844" t="s">
        <v>3232</v>
      </c>
      <c r="HM1" s="844" t="s">
        <v>3232</v>
      </c>
      <c r="HN1" s="844" t="s">
        <v>3232</v>
      </c>
      <c r="HO1" s="844" t="s">
        <v>3232</v>
      </c>
      <c r="HP1" s="844" t="s">
        <v>3232</v>
      </c>
      <c r="HQ1" s="844" t="s">
        <v>3232</v>
      </c>
      <c r="HR1" s="844" t="s">
        <v>3232</v>
      </c>
      <c r="HS1" s="844" t="s">
        <v>3232</v>
      </c>
      <c r="HT1" s="844" t="s">
        <v>3232</v>
      </c>
      <c r="HU1" s="844" t="s">
        <v>3232</v>
      </c>
      <c r="HV1" s="844" t="s">
        <v>3233</v>
      </c>
      <c r="HW1" s="844" t="s">
        <v>3233</v>
      </c>
      <c r="HX1" s="844" t="s">
        <v>3233</v>
      </c>
      <c r="HY1" s="844" t="s">
        <v>3233</v>
      </c>
      <c r="HZ1" s="844" t="s">
        <v>3233</v>
      </c>
      <c r="IA1" s="844" t="s">
        <v>3233</v>
      </c>
      <c r="IB1" s="844" t="s">
        <v>3233</v>
      </c>
      <c r="IC1" s="844" t="s">
        <v>3233</v>
      </c>
      <c r="ID1" s="844" t="s">
        <v>3233</v>
      </c>
      <c r="IE1" s="844" t="s">
        <v>3233</v>
      </c>
      <c r="IF1" s="844" t="s">
        <v>3233</v>
      </c>
      <c r="IG1" s="844" t="s">
        <v>3233</v>
      </c>
      <c r="IH1" s="844" t="s">
        <v>3233</v>
      </c>
      <c r="II1" s="844" t="s">
        <v>3233</v>
      </c>
      <c r="IJ1" s="844" t="s">
        <v>3233</v>
      </c>
      <c r="IK1" s="844" t="s">
        <v>3233</v>
      </c>
      <c r="IL1" s="844" t="s">
        <v>3233</v>
      </c>
      <c r="IM1" s="844" t="s">
        <v>3233</v>
      </c>
      <c r="IN1" s="844" t="s">
        <v>3233</v>
      </c>
      <c r="IO1" s="844" t="s">
        <v>3233</v>
      </c>
      <c r="IP1" s="844" t="s">
        <v>3233</v>
      </c>
      <c r="IQ1" s="844" t="s">
        <v>3233</v>
      </c>
      <c r="IR1" s="844" t="s">
        <v>3233</v>
      </c>
      <c r="IS1" s="844" t="s">
        <v>3233</v>
      </c>
      <c r="IT1" s="844" t="s">
        <v>3233</v>
      </c>
      <c r="IU1" s="844" t="s">
        <v>3233</v>
      </c>
      <c r="IV1" s="844" t="s">
        <v>3233</v>
      </c>
      <c r="IW1" s="844" t="s">
        <v>3233</v>
      </c>
      <c r="IX1" s="844" t="s">
        <v>3233</v>
      </c>
      <c r="IY1" s="844" t="s">
        <v>3233</v>
      </c>
      <c r="IZ1" s="844" t="s">
        <v>3233</v>
      </c>
      <c r="JA1" s="844" t="s">
        <v>3233</v>
      </c>
      <c r="JB1" s="844" t="s">
        <v>3233</v>
      </c>
      <c r="JC1" s="844" t="s">
        <v>3233</v>
      </c>
      <c r="JD1" s="844" t="s">
        <v>3233</v>
      </c>
      <c r="JE1" s="844" t="s">
        <v>3234</v>
      </c>
      <c r="JF1" s="844" t="s">
        <v>3234</v>
      </c>
      <c r="JG1" s="844" t="s">
        <v>3234</v>
      </c>
      <c r="JH1" s="844" t="s">
        <v>3234</v>
      </c>
      <c r="JI1" s="844" t="s">
        <v>3234</v>
      </c>
      <c r="JJ1" s="844" t="s">
        <v>3234</v>
      </c>
      <c r="JK1" s="844" t="s">
        <v>3234</v>
      </c>
      <c r="JL1" s="844" t="s">
        <v>3234</v>
      </c>
      <c r="JM1" s="844" t="s">
        <v>3234</v>
      </c>
      <c r="JN1" s="844" t="s">
        <v>3234</v>
      </c>
      <c r="JO1" s="844" t="s">
        <v>3234</v>
      </c>
      <c r="JP1" s="844" t="s">
        <v>3234</v>
      </c>
      <c r="JQ1" s="844" t="s">
        <v>3234</v>
      </c>
      <c r="JR1" s="844" t="s">
        <v>3234</v>
      </c>
      <c r="JS1" s="844" t="s">
        <v>3234</v>
      </c>
      <c r="JT1" s="844" t="s">
        <v>3234</v>
      </c>
      <c r="JU1" s="844" t="s">
        <v>3234</v>
      </c>
      <c r="JV1" s="844" t="s">
        <v>3234</v>
      </c>
      <c r="JW1" s="844" t="s">
        <v>3234</v>
      </c>
      <c r="JX1" s="844" t="s">
        <v>3234</v>
      </c>
      <c r="JY1" s="844" t="s">
        <v>3234</v>
      </c>
      <c r="JZ1" s="844" t="s">
        <v>3234</v>
      </c>
      <c r="KA1" s="844" t="s">
        <v>3234</v>
      </c>
      <c r="KB1" s="844" t="s">
        <v>3234</v>
      </c>
      <c r="KC1" s="844" t="s">
        <v>3234</v>
      </c>
      <c r="KD1" s="844" t="s">
        <v>3234</v>
      </c>
      <c r="KE1" s="844" t="s">
        <v>3234</v>
      </c>
      <c r="KF1" s="844" t="s">
        <v>3234</v>
      </c>
      <c r="KG1" s="844" t="s">
        <v>3234</v>
      </c>
      <c r="KH1" s="844" t="s">
        <v>3234</v>
      </c>
      <c r="KI1" s="844" t="s">
        <v>3234</v>
      </c>
      <c r="KJ1" s="844" t="s">
        <v>3234</v>
      </c>
      <c r="KK1" s="844" t="s">
        <v>3234</v>
      </c>
      <c r="KL1" s="844" t="s">
        <v>3234</v>
      </c>
      <c r="KM1" s="844" t="s">
        <v>3234</v>
      </c>
      <c r="KN1" s="844" t="s">
        <v>3234</v>
      </c>
      <c r="KO1" s="844" t="s">
        <v>3234</v>
      </c>
      <c r="KP1" s="844" t="s">
        <v>3234</v>
      </c>
      <c r="KQ1" s="844" t="s">
        <v>3234</v>
      </c>
      <c r="KR1" s="844" t="s">
        <v>3234</v>
      </c>
      <c r="KS1" s="844" t="s">
        <v>3234</v>
      </c>
      <c r="KT1" s="844" t="s">
        <v>3234</v>
      </c>
      <c r="KU1" s="844" t="s">
        <v>3234</v>
      </c>
      <c r="KV1" s="844" t="s">
        <v>3234</v>
      </c>
      <c r="KW1" s="844" t="s">
        <v>3234</v>
      </c>
      <c r="KX1" s="844" t="s">
        <v>3234</v>
      </c>
      <c r="KY1" s="844" t="s">
        <v>3234</v>
      </c>
      <c r="KZ1" s="844" t="s">
        <v>3234</v>
      </c>
      <c r="LA1" s="844" t="s">
        <v>3235</v>
      </c>
      <c r="LB1" s="844" t="s">
        <v>3235</v>
      </c>
      <c r="LC1" s="844" t="s">
        <v>3235</v>
      </c>
      <c r="LD1" s="844" t="s">
        <v>3235</v>
      </c>
      <c r="LE1" s="844" t="s">
        <v>3235</v>
      </c>
      <c r="LF1" s="844" t="s">
        <v>3235</v>
      </c>
      <c r="LG1" s="844" t="s">
        <v>3235</v>
      </c>
      <c r="LH1" s="844" t="s">
        <v>3235</v>
      </c>
      <c r="LI1" s="844" t="s">
        <v>3235</v>
      </c>
      <c r="LJ1" s="844" t="s">
        <v>3235</v>
      </c>
      <c r="LK1" s="844" t="s">
        <v>3235</v>
      </c>
      <c r="LL1" s="844" t="s">
        <v>3235</v>
      </c>
      <c r="LM1" s="844" t="s">
        <v>3235</v>
      </c>
      <c r="LN1" s="844" t="s">
        <v>3235</v>
      </c>
      <c r="LO1" s="844" t="s">
        <v>3235</v>
      </c>
      <c r="LP1" s="844" t="s">
        <v>3235</v>
      </c>
      <c r="LQ1" s="844" t="s">
        <v>3235</v>
      </c>
      <c r="LR1" s="844" t="s">
        <v>3235</v>
      </c>
      <c r="LS1" s="844" t="s">
        <v>3235</v>
      </c>
      <c r="LT1" s="844" t="s">
        <v>3235</v>
      </c>
      <c r="LU1" s="844" t="s">
        <v>3235</v>
      </c>
      <c r="LV1" s="844" t="s">
        <v>3235</v>
      </c>
      <c r="LW1" s="844" t="s">
        <v>3235</v>
      </c>
      <c r="LX1" s="844" t="s">
        <v>3235</v>
      </c>
      <c r="LY1" s="844" t="s">
        <v>3235</v>
      </c>
      <c r="LZ1" s="844" t="s">
        <v>3235</v>
      </c>
      <c r="MA1" s="844" t="s">
        <v>3235</v>
      </c>
      <c r="MB1" s="844" t="s">
        <v>3235</v>
      </c>
      <c r="MC1" s="844" t="s">
        <v>3235</v>
      </c>
      <c r="MD1" s="844" t="s">
        <v>3235</v>
      </c>
      <c r="ME1" s="844" t="s">
        <v>3235</v>
      </c>
      <c r="MF1" s="844" t="s">
        <v>3235</v>
      </c>
      <c r="MG1" s="844" t="s">
        <v>3235</v>
      </c>
      <c r="MH1" s="844" t="s">
        <v>3235</v>
      </c>
      <c r="MI1" s="844" t="s">
        <v>3235</v>
      </c>
      <c r="MJ1" s="844" t="s">
        <v>3235</v>
      </c>
      <c r="MK1" s="844" t="s">
        <v>3235</v>
      </c>
      <c r="ML1" s="844" t="s">
        <v>3235</v>
      </c>
      <c r="MM1" s="844" t="s">
        <v>3235</v>
      </c>
      <c r="MN1" s="844" t="s">
        <v>3235</v>
      </c>
      <c r="MO1" s="844" t="s">
        <v>3235</v>
      </c>
      <c r="MP1" s="844" t="s">
        <v>3235</v>
      </c>
      <c r="MQ1" s="844" t="s">
        <v>3235</v>
      </c>
      <c r="MR1" s="844" t="s">
        <v>3235</v>
      </c>
      <c r="MS1" s="844" t="s">
        <v>3235</v>
      </c>
      <c r="MT1" s="844" t="s">
        <v>3235</v>
      </c>
      <c r="MU1" s="844" t="s">
        <v>3235</v>
      </c>
      <c r="MV1" s="844" t="s">
        <v>3235</v>
      </c>
      <c r="MW1" s="844" t="s">
        <v>3235</v>
      </c>
      <c r="MX1" s="844" t="s">
        <v>3235</v>
      </c>
      <c r="MY1" s="844" t="s">
        <v>3235</v>
      </c>
      <c r="MZ1" s="844" t="s">
        <v>3235</v>
      </c>
      <c r="NA1" s="844" t="s">
        <v>3235</v>
      </c>
      <c r="NB1" s="844" t="s">
        <v>3235</v>
      </c>
      <c r="NC1" s="844" t="s">
        <v>3235</v>
      </c>
      <c r="ND1" s="844" t="s">
        <v>3235</v>
      </c>
      <c r="NE1" s="844" t="s">
        <v>3235</v>
      </c>
      <c r="NF1" s="844" t="s">
        <v>3235</v>
      </c>
      <c r="NG1" s="844" t="s">
        <v>3235</v>
      </c>
      <c r="NH1" s="844" t="s">
        <v>3235</v>
      </c>
      <c r="NI1" s="844" t="s">
        <v>3235</v>
      </c>
      <c r="NJ1" s="844" t="s">
        <v>3235</v>
      </c>
      <c r="NK1" s="844" t="s">
        <v>3235</v>
      </c>
      <c r="NL1" s="844" t="s">
        <v>3235</v>
      </c>
      <c r="NM1" s="844" t="s">
        <v>3235</v>
      </c>
      <c r="NN1" s="844" t="s">
        <v>3235</v>
      </c>
      <c r="NO1" s="844" t="s">
        <v>3235</v>
      </c>
      <c r="NP1" s="844" t="s">
        <v>3235</v>
      </c>
      <c r="NQ1" s="844" t="s">
        <v>3235</v>
      </c>
      <c r="NR1" s="844" t="s">
        <v>3235</v>
      </c>
      <c r="NS1" s="844" t="s">
        <v>3235</v>
      </c>
      <c r="NT1" s="844" t="s">
        <v>3235</v>
      </c>
      <c r="NU1" s="844" t="s">
        <v>3235</v>
      </c>
      <c r="NV1" s="844" t="s">
        <v>3235</v>
      </c>
      <c r="NW1" s="844" t="s">
        <v>3235</v>
      </c>
      <c r="NX1" s="844" t="s">
        <v>3235</v>
      </c>
      <c r="NY1" s="844" t="s">
        <v>3235</v>
      </c>
      <c r="NZ1" s="844" t="s">
        <v>3235</v>
      </c>
      <c r="OA1" s="844" t="s">
        <v>3235</v>
      </c>
      <c r="OB1" s="844" t="s">
        <v>3235</v>
      </c>
      <c r="OC1" s="844" t="s">
        <v>3235</v>
      </c>
      <c r="OD1" s="844" t="s">
        <v>3235</v>
      </c>
      <c r="OE1" s="844" t="s">
        <v>3235</v>
      </c>
      <c r="OF1" s="844" t="s">
        <v>3235</v>
      </c>
      <c r="OG1" s="844" t="s">
        <v>3235</v>
      </c>
      <c r="OH1" s="844" t="s">
        <v>3235</v>
      </c>
      <c r="OI1" s="844" t="s">
        <v>3235</v>
      </c>
      <c r="OJ1" s="844" t="s">
        <v>3235</v>
      </c>
      <c r="OK1" s="844" t="s">
        <v>3235</v>
      </c>
      <c r="OL1" s="844" t="s">
        <v>3235</v>
      </c>
      <c r="OM1" s="844" t="s">
        <v>3235</v>
      </c>
      <c r="ON1" s="844" t="s">
        <v>3235</v>
      </c>
      <c r="OO1" s="844" t="s">
        <v>3235</v>
      </c>
      <c r="OP1" s="844" t="s">
        <v>3235</v>
      </c>
      <c r="OQ1" s="844" t="s">
        <v>3235</v>
      </c>
      <c r="OR1" s="844" t="s">
        <v>3235</v>
      </c>
      <c r="OS1" s="844" t="s">
        <v>3236</v>
      </c>
      <c r="OT1" s="844" t="s">
        <v>3236</v>
      </c>
      <c r="OU1" s="844" t="s">
        <v>3236</v>
      </c>
      <c r="OV1" s="844" t="s">
        <v>3236</v>
      </c>
      <c r="OW1" s="844" t="s">
        <v>3236</v>
      </c>
      <c r="OX1" s="844" t="s">
        <v>3236</v>
      </c>
      <c r="OY1" s="844" t="s">
        <v>3236</v>
      </c>
      <c r="OZ1" s="844" t="s">
        <v>3236</v>
      </c>
      <c r="PA1" s="844" t="s">
        <v>3236</v>
      </c>
      <c r="PB1" s="844" t="s">
        <v>3236</v>
      </c>
      <c r="PC1" s="844" t="s">
        <v>3236</v>
      </c>
      <c r="PD1" s="844" t="s">
        <v>3236</v>
      </c>
      <c r="PE1" s="844" t="s">
        <v>3236</v>
      </c>
      <c r="PF1" s="844" t="s">
        <v>3236</v>
      </c>
      <c r="PG1" s="844" t="s">
        <v>3236</v>
      </c>
      <c r="PH1" s="844" t="s">
        <v>3236</v>
      </c>
      <c r="PI1" s="844" t="s">
        <v>3236</v>
      </c>
      <c r="PJ1" s="844" t="s">
        <v>3236</v>
      </c>
      <c r="PK1" s="844" t="s">
        <v>3236</v>
      </c>
      <c r="PL1" s="844" t="s">
        <v>3236</v>
      </c>
      <c r="PM1" s="844" t="s">
        <v>3236</v>
      </c>
      <c r="PN1" s="844" t="s">
        <v>3236</v>
      </c>
      <c r="PO1" s="844" t="s">
        <v>3236</v>
      </c>
      <c r="PP1" s="844" t="s">
        <v>3236</v>
      </c>
      <c r="PQ1" s="844" t="s">
        <v>3236</v>
      </c>
      <c r="PR1" s="844" t="s">
        <v>3236</v>
      </c>
      <c r="PS1" s="844" t="s">
        <v>3236</v>
      </c>
      <c r="PT1" s="844" t="s">
        <v>3236</v>
      </c>
      <c r="PU1" s="844" t="s">
        <v>3236</v>
      </c>
      <c r="PV1" s="844" t="s">
        <v>3236</v>
      </c>
      <c r="PW1" s="844" t="s">
        <v>3236</v>
      </c>
      <c r="PX1" s="844" t="s">
        <v>3236</v>
      </c>
      <c r="PY1" s="844" t="s">
        <v>3236</v>
      </c>
      <c r="PZ1" s="844" t="s">
        <v>3236</v>
      </c>
      <c r="QA1" s="844" t="s">
        <v>3236</v>
      </c>
      <c r="QB1" s="844" t="s">
        <v>3236</v>
      </c>
      <c r="QC1" s="844" t="s">
        <v>3236</v>
      </c>
      <c r="QD1" s="844" t="s">
        <v>3236</v>
      </c>
      <c r="QE1" s="844" t="s">
        <v>3236</v>
      </c>
      <c r="QF1" s="844" t="s">
        <v>3236</v>
      </c>
      <c r="QG1" s="844" t="s">
        <v>3236</v>
      </c>
      <c r="QH1" s="844" t="s">
        <v>3236</v>
      </c>
      <c r="QI1" s="844" t="s">
        <v>3236</v>
      </c>
      <c r="QJ1" s="844" t="s">
        <v>3236</v>
      </c>
      <c r="QK1" s="844" t="s">
        <v>3236</v>
      </c>
      <c r="QL1" s="844" t="s">
        <v>3236</v>
      </c>
      <c r="QM1" s="844" t="s">
        <v>3236</v>
      </c>
      <c r="QN1" s="844" t="s">
        <v>3236</v>
      </c>
      <c r="QO1" s="844" t="s">
        <v>3236</v>
      </c>
      <c r="QP1" s="844" t="s">
        <v>3236</v>
      </c>
      <c r="QQ1" s="844" t="s">
        <v>3236</v>
      </c>
      <c r="QR1" s="844" t="s">
        <v>3236</v>
      </c>
      <c r="QS1" s="844" t="s">
        <v>3236</v>
      </c>
      <c r="QT1" s="844" t="s">
        <v>3236</v>
      </c>
      <c r="QU1" s="844" t="s">
        <v>3236</v>
      </c>
      <c r="QV1" s="844" t="s">
        <v>3236</v>
      </c>
      <c r="QW1" s="844" t="s">
        <v>3236</v>
      </c>
      <c r="QX1" s="844" t="s">
        <v>3236</v>
      </c>
      <c r="QY1" s="844" t="s">
        <v>3236</v>
      </c>
      <c r="QZ1" s="844" t="s">
        <v>3236</v>
      </c>
      <c r="RA1" s="844" t="s">
        <v>3236</v>
      </c>
      <c r="RB1" s="844" t="s">
        <v>3236</v>
      </c>
      <c r="RC1" s="844" t="s">
        <v>3236</v>
      </c>
      <c r="RD1" s="844" t="s">
        <v>3236</v>
      </c>
      <c r="RE1" s="844" t="s">
        <v>3236</v>
      </c>
      <c r="RF1" s="844" t="s">
        <v>3236</v>
      </c>
      <c r="RG1" s="844" t="s">
        <v>3236</v>
      </c>
      <c r="RH1" s="844" t="s">
        <v>3236</v>
      </c>
      <c r="RI1" s="844" t="s">
        <v>3236</v>
      </c>
      <c r="RJ1" s="844" t="s">
        <v>3236</v>
      </c>
      <c r="RK1" s="844" t="s">
        <v>3236</v>
      </c>
      <c r="RL1" s="844" t="s">
        <v>3236</v>
      </c>
      <c r="RM1" s="844" t="s">
        <v>3236</v>
      </c>
      <c r="RN1" s="844" t="s">
        <v>3236</v>
      </c>
      <c r="RO1" s="844" t="s">
        <v>3236</v>
      </c>
      <c r="RP1" s="847" t="s">
        <v>709</v>
      </c>
      <c r="RQ1" s="847" t="s">
        <v>709</v>
      </c>
      <c r="RR1" s="847" t="s">
        <v>709</v>
      </c>
      <c r="RS1" s="847" t="s">
        <v>709</v>
      </c>
      <c r="RT1" s="847" t="s">
        <v>709</v>
      </c>
      <c r="RU1" s="847" t="s">
        <v>709</v>
      </c>
      <c r="RV1" s="847" t="s">
        <v>709</v>
      </c>
      <c r="RW1" s="847" t="s">
        <v>709</v>
      </c>
      <c r="RX1" s="847" t="s">
        <v>709</v>
      </c>
      <c r="RY1" s="847" t="s">
        <v>709</v>
      </c>
      <c r="RZ1" s="847" t="s">
        <v>709</v>
      </c>
      <c r="SA1" s="847" t="s">
        <v>709</v>
      </c>
      <c r="SB1" s="847" t="s">
        <v>709</v>
      </c>
      <c r="SC1" s="847" t="s">
        <v>709</v>
      </c>
      <c r="SD1" s="847" t="s">
        <v>709</v>
      </c>
      <c r="SE1" s="847" t="s">
        <v>709</v>
      </c>
      <c r="SF1" s="847" t="s">
        <v>709</v>
      </c>
      <c r="SG1" s="847" t="s">
        <v>709</v>
      </c>
      <c r="SH1" s="847" t="s">
        <v>709</v>
      </c>
      <c r="SI1" s="847" t="s">
        <v>709</v>
      </c>
      <c r="SJ1" s="847" t="s">
        <v>709</v>
      </c>
      <c r="SK1" s="847" t="s">
        <v>709</v>
      </c>
      <c r="SL1" s="847" t="s">
        <v>709</v>
      </c>
      <c r="SM1" s="847" t="s">
        <v>709</v>
      </c>
      <c r="SN1" s="847" t="s">
        <v>709</v>
      </c>
      <c r="SO1" s="847" t="s">
        <v>710</v>
      </c>
      <c r="SP1" s="847" t="s">
        <v>710</v>
      </c>
      <c r="SQ1" s="847" t="s">
        <v>710</v>
      </c>
      <c r="SR1" s="847" t="s">
        <v>710</v>
      </c>
      <c r="SS1" s="847" t="s">
        <v>710</v>
      </c>
      <c r="ST1" s="847" t="s">
        <v>710</v>
      </c>
      <c r="SU1" s="847" t="s">
        <v>710</v>
      </c>
      <c r="SV1" s="847" t="s">
        <v>710</v>
      </c>
      <c r="SW1" s="847" t="s">
        <v>710</v>
      </c>
      <c r="SX1" s="847" t="s">
        <v>710</v>
      </c>
      <c r="SY1" s="847" t="s">
        <v>710</v>
      </c>
      <c r="SZ1" s="847" t="s">
        <v>710</v>
      </c>
      <c r="TA1" s="847" t="s">
        <v>710</v>
      </c>
      <c r="TB1" s="847" t="s">
        <v>710</v>
      </c>
      <c r="TC1" s="847" t="s">
        <v>710</v>
      </c>
      <c r="TD1" s="847" t="s">
        <v>710</v>
      </c>
      <c r="TE1" s="847" t="s">
        <v>710</v>
      </c>
      <c r="TF1" s="847" t="s">
        <v>710</v>
      </c>
      <c r="TG1" s="847" t="s">
        <v>710</v>
      </c>
      <c r="TH1" s="847" t="s">
        <v>710</v>
      </c>
      <c r="TI1" s="847" t="s">
        <v>710</v>
      </c>
      <c r="TJ1" s="847" t="s">
        <v>710</v>
      </c>
      <c r="TK1" s="847" t="s">
        <v>710</v>
      </c>
      <c r="TL1" s="847" t="s">
        <v>710</v>
      </c>
      <c r="TM1" s="847" t="s">
        <v>710</v>
      </c>
      <c r="TN1" s="847" t="s">
        <v>710</v>
      </c>
      <c r="TO1" s="847" t="s">
        <v>710</v>
      </c>
      <c r="TP1" s="847" t="s">
        <v>710</v>
      </c>
      <c r="TQ1" s="847" t="s">
        <v>710</v>
      </c>
      <c r="TR1" s="847" t="s">
        <v>710</v>
      </c>
      <c r="TS1" s="847" t="s">
        <v>710</v>
      </c>
      <c r="TT1" s="847" t="s">
        <v>710</v>
      </c>
      <c r="TU1" s="847" t="s">
        <v>710</v>
      </c>
      <c r="TV1" s="847" t="s">
        <v>710</v>
      </c>
      <c r="TW1" s="847" t="s">
        <v>710</v>
      </c>
      <c r="TX1" s="847" t="s">
        <v>710</v>
      </c>
      <c r="TY1" s="847" t="s">
        <v>710</v>
      </c>
      <c r="TZ1" s="847" t="s">
        <v>710</v>
      </c>
      <c r="UA1" s="847" t="s">
        <v>710</v>
      </c>
      <c r="UB1" s="847" t="s">
        <v>710</v>
      </c>
      <c r="UC1" s="847" t="s">
        <v>710</v>
      </c>
      <c r="UD1" s="847" t="s">
        <v>710</v>
      </c>
      <c r="UE1" s="847" t="s">
        <v>710</v>
      </c>
      <c r="UF1" s="847" t="s">
        <v>710</v>
      </c>
      <c r="UG1" s="847" t="s">
        <v>710</v>
      </c>
      <c r="UH1" s="847" t="s">
        <v>710</v>
      </c>
      <c r="UI1" s="847" t="s">
        <v>710</v>
      </c>
      <c r="UJ1" s="847" t="s">
        <v>710</v>
      </c>
      <c r="UK1" s="847" t="s">
        <v>710</v>
      </c>
      <c r="UL1" s="847" t="s">
        <v>710</v>
      </c>
      <c r="UM1" s="847" t="s">
        <v>710</v>
      </c>
      <c r="UN1" s="847" t="s">
        <v>710</v>
      </c>
      <c r="UO1" s="847" t="s">
        <v>710</v>
      </c>
      <c r="UP1" s="847" t="s">
        <v>710</v>
      </c>
      <c r="UQ1" s="847" t="s">
        <v>710</v>
      </c>
      <c r="UR1" s="847" t="s">
        <v>710</v>
      </c>
      <c r="US1" s="847" t="s">
        <v>710</v>
      </c>
      <c r="UT1" s="847" t="s">
        <v>710</v>
      </c>
      <c r="UU1" s="847" t="s">
        <v>710</v>
      </c>
      <c r="UV1" s="847" t="s">
        <v>710</v>
      </c>
      <c r="UW1" s="847" t="s">
        <v>710</v>
      </c>
      <c r="UX1" s="847" t="s">
        <v>710</v>
      </c>
      <c r="UY1" s="847" t="s">
        <v>710</v>
      </c>
      <c r="UZ1" s="847" t="s">
        <v>710</v>
      </c>
      <c r="VA1" s="847" t="s">
        <v>710</v>
      </c>
      <c r="VB1" s="847" t="s">
        <v>710</v>
      </c>
      <c r="VC1" s="847" t="s">
        <v>710</v>
      </c>
      <c r="VD1" s="847" t="s">
        <v>710</v>
      </c>
      <c r="VE1" s="847" t="s">
        <v>710</v>
      </c>
      <c r="VF1" s="847" t="s">
        <v>710</v>
      </c>
      <c r="VG1" s="847" t="s">
        <v>710</v>
      </c>
      <c r="VH1" s="847" t="s">
        <v>710</v>
      </c>
      <c r="VI1" s="847" t="s">
        <v>710</v>
      </c>
      <c r="VJ1" s="847" t="s">
        <v>710</v>
      </c>
      <c r="VK1" s="847" t="s">
        <v>710</v>
      </c>
      <c r="VL1" s="847" t="s">
        <v>710</v>
      </c>
      <c r="VM1" s="847" t="s">
        <v>710</v>
      </c>
      <c r="VN1" s="847" t="s">
        <v>710</v>
      </c>
      <c r="VO1" s="847" t="s">
        <v>710</v>
      </c>
      <c r="VP1" s="847" t="s">
        <v>710</v>
      </c>
      <c r="VQ1" s="847" t="s">
        <v>710</v>
      </c>
      <c r="VR1" s="847" t="s">
        <v>710</v>
      </c>
      <c r="VS1" s="847" t="s">
        <v>710</v>
      </c>
      <c r="VT1" s="847" t="s">
        <v>710</v>
      </c>
      <c r="VU1" s="847" t="s">
        <v>710</v>
      </c>
      <c r="VV1" s="847" t="s">
        <v>710</v>
      </c>
      <c r="VW1" s="847" t="s">
        <v>710</v>
      </c>
      <c r="VX1" s="847" t="s">
        <v>710</v>
      </c>
      <c r="VY1" s="847" t="s">
        <v>710</v>
      </c>
      <c r="VZ1" s="847" t="s">
        <v>710</v>
      </c>
      <c r="WA1" s="847" t="s">
        <v>710</v>
      </c>
      <c r="WB1" s="847" t="s">
        <v>710</v>
      </c>
      <c r="WC1" s="847" t="s">
        <v>710</v>
      </c>
      <c r="WD1" s="847" t="s">
        <v>710</v>
      </c>
      <c r="WE1" s="847" t="s">
        <v>710</v>
      </c>
      <c r="WF1" s="847" t="s">
        <v>710</v>
      </c>
      <c r="WG1" s="847" t="s">
        <v>710</v>
      </c>
      <c r="WH1" s="847" t="s">
        <v>710</v>
      </c>
      <c r="WI1" s="847" t="s">
        <v>710</v>
      </c>
      <c r="WJ1" s="847" t="s">
        <v>710</v>
      </c>
      <c r="WK1" s="847" t="s">
        <v>710</v>
      </c>
      <c r="WL1" s="847" t="s">
        <v>710</v>
      </c>
      <c r="WM1" s="847" t="s">
        <v>710</v>
      </c>
      <c r="WN1" s="847" t="s">
        <v>710</v>
      </c>
      <c r="WO1" s="847" t="s">
        <v>710</v>
      </c>
      <c r="WP1" s="847" t="s">
        <v>710</v>
      </c>
      <c r="WQ1" s="847" t="s">
        <v>710</v>
      </c>
      <c r="WR1" s="847" t="s">
        <v>710</v>
      </c>
      <c r="WS1" s="847" t="s">
        <v>710</v>
      </c>
      <c r="WT1" s="847" t="s">
        <v>710</v>
      </c>
      <c r="WU1" s="847" t="s">
        <v>710</v>
      </c>
      <c r="WV1" s="847" t="s">
        <v>710</v>
      </c>
      <c r="WW1" s="847" t="s">
        <v>710</v>
      </c>
      <c r="WX1" s="847" t="s">
        <v>710</v>
      </c>
      <c r="WY1" s="847" t="s">
        <v>710</v>
      </c>
      <c r="WZ1" s="847" t="s">
        <v>710</v>
      </c>
      <c r="XA1" s="847" t="s">
        <v>710</v>
      </c>
      <c r="XB1" s="847" t="s">
        <v>710</v>
      </c>
      <c r="XC1" s="847" t="s">
        <v>710</v>
      </c>
      <c r="XD1" s="847" t="s">
        <v>710</v>
      </c>
      <c r="XE1" s="847" t="s">
        <v>710</v>
      </c>
      <c r="XF1" s="847" t="s">
        <v>710</v>
      </c>
      <c r="XG1" s="847" t="s">
        <v>710</v>
      </c>
      <c r="XH1" s="847" t="s">
        <v>710</v>
      </c>
      <c r="XI1" s="847" t="s">
        <v>710</v>
      </c>
      <c r="XJ1" s="847" t="s">
        <v>710</v>
      </c>
      <c r="XK1" s="847" t="s">
        <v>710</v>
      </c>
      <c r="XL1" s="847" t="s">
        <v>710</v>
      </c>
      <c r="XM1" s="847" t="s">
        <v>710</v>
      </c>
      <c r="XN1" s="847" t="s">
        <v>710</v>
      </c>
      <c r="XO1" s="847" t="s">
        <v>710</v>
      </c>
      <c r="XP1" s="847" t="s">
        <v>710</v>
      </c>
      <c r="XQ1" s="847" t="s">
        <v>710</v>
      </c>
      <c r="XR1" s="847" t="s">
        <v>710</v>
      </c>
      <c r="XS1" s="847" t="s">
        <v>710</v>
      </c>
      <c r="XT1" s="847" t="s">
        <v>710</v>
      </c>
      <c r="XU1" s="847" t="s">
        <v>710</v>
      </c>
      <c r="XV1" s="847" t="s">
        <v>710</v>
      </c>
      <c r="XW1" s="847" t="s">
        <v>710</v>
      </c>
      <c r="XX1" s="847" t="s">
        <v>710</v>
      </c>
      <c r="XY1" s="847" t="s">
        <v>710</v>
      </c>
      <c r="XZ1" s="847" t="s">
        <v>710</v>
      </c>
      <c r="YA1" s="847" t="s">
        <v>710</v>
      </c>
      <c r="YB1" s="847" t="s">
        <v>710</v>
      </c>
      <c r="YC1" s="847" t="s">
        <v>710</v>
      </c>
      <c r="YD1" s="847" t="s">
        <v>710</v>
      </c>
      <c r="YE1" s="847" t="s">
        <v>710</v>
      </c>
      <c r="YF1" s="847" t="s">
        <v>710</v>
      </c>
      <c r="YG1" s="847" t="s">
        <v>710</v>
      </c>
      <c r="YH1" s="847" t="s">
        <v>710</v>
      </c>
      <c r="YI1" s="847" t="s">
        <v>710</v>
      </c>
      <c r="YJ1" s="847" t="s">
        <v>710</v>
      </c>
      <c r="YK1" s="847" t="s">
        <v>710</v>
      </c>
      <c r="YL1" s="847" t="s">
        <v>710</v>
      </c>
      <c r="YM1" s="847" t="s">
        <v>710</v>
      </c>
      <c r="YN1" s="847" t="s">
        <v>710</v>
      </c>
      <c r="YO1" s="847" t="s">
        <v>710</v>
      </c>
      <c r="YP1" s="847" t="s">
        <v>710</v>
      </c>
      <c r="YQ1" s="847" t="s">
        <v>710</v>
      </c>
      <c r="YR1" s="847" t="s">
        <v>710</v>
      </c>
      <c r="YS1" s="847" t="s">
        <v>710</v>
      </c>
      <c r="YT1" s="847" t="s">
        <v>710</v>
      </c>
      <c r="YU1" s="847" t="s">
        <v>710</v>
      </c>
      <c r="YV1" s="847" t="s">
        <v>710</v>
      </c>
      <c r="YW1" s="847" t="s">
        <v>710</v>
      </c>
      <c r="YX1" s="847" t="s">
        <v>710</v>
      </c>
      <c r="YY1" s="847" t="s">
        <v>710</v>
      </c>
      <c r="YZ1" s="847" t="s">
        <v>710</v>
      </c>
      <c r="ZA1" s="847" t="s">
        <v>710</v>
      </c>
      <c r="ZB1" s="847" t="s">
        <v>710</v>
      </c>
      <c r="ZC1" s="847" t="s">
        <v>710</v>
      </c>
      <c r="ZD1" s="847" t="s">
        <v>710</v>
      </c>
      <c r="ZE1" s="847" t="s">
        <v>710</v>
      </c>
      <c r="ZF1" s="847" t="s">
        <v>710</v>
      </c>
      <c r="ZG1" s="847" t="s">
        <v>710</v>
      </c>
      <c r="ZH1" s="847" t="s">
        <v>710</v>
      </c>
      <c r="ZI1" s="847" t="s">
        <v>710</v>
      </c>
      <c r="ZJ1" s="847" t="s">
        <v>710</v>
      </c>
      <c r="ZK1" s="847" t="s">
        <v>710</v>
      </c>
      <c r="ZL1" s="847" t="s">
        <v>710</v>
      </c>
      <c r="ZM1" s="847" t="s">
        <v>710</v>
      </c>
      <c r="ZN1" s="847" t="s">
        <v>710</v>
      </c>
      <c r="ZO1" s="847" t="s">
        <v>710</v>
      </c>
      <c r="ZP1" s="847" t="s">
        <v>710</v>
      </c>
      <c r="ZQ1" s="847" t="s">
        <v>710</v>
      </c>
      <c r="ZR1" s="847" t="s">
        <v>710</v>
      </c>
      <c r="ZS1" s="847" t="s">
        <v>710</v>
      </c>
      <c r="ZT1" s="847" t="s">
        <v>710</v>
      </c>
      <c r="ZU1" s="847" t="s">
        <v>710</v>
      </c>
      <c r="ZV1" s="847" t="s">
        <v>710</v>
      </c>
      <c r="ZW1" s="847" t="s">
        <v>710</v>
      </c>
      <c r="ZX1" s="847" t="s">
        <v>710</v>
      </c>
      <c r="ZY1" s="847" t="s">
        <v>710</v>
      </c>
      <c r="ZZ1" s="847" t="s">
        <v>710</v>
      </c>
      <c r="AAA1" s="847" t="s">
        <v>710</v>
      </c>
      <c r="AAB1" s="847" t="s">
        <v>710</v>
      </c>
      <c r="AAC1" s="847" t="s">
        <v>710</v>
      </c>
      <c r="AAD1" s="847" t="s">
        <v>710</v>
      </c>
      <c r="AAE1" s="847" t="s">
        <v>710</v>
      </c>
      <c r="AAF1" s="847" t="s">
        <v>710</v>
      </c>
      <c r="AAG1" s="847" t="s">
        <v>710</v>
      </c>
      <c r="AAH1" s="847" t="s">
        <v>710</v>
      </c>
      <c r="AAI1" s="847" t="s">
        <v>710</v>
      </c>
      <c r="AAJ1" s="847" t="s">
        <v>710</v>
      </c>
      <c r="AAK1" s="847" t="s">
        <v>710</v>
      </c>
      <c r="AAL1" s="847" t="s">
        <v>710</v>
      </c>
      <c r="AAM1" s="847" t="s">
        <v>710</v>
      </c>
      <c r="AAN1" s="847" t="s">
        <v>710</v>
      </c>
      <c r="AAO1" s="847" t="s">
        <v>710</v>
      </c>
      <c r="AAP1" s="847" t="s">
        <v>710</v>
      </c>
      <c r="AAQ1" s="847" t="s">
        <v>710</v>
      </c>
      <c r="AAR1" s="847" t="s">
        <v>710</v>
      </c>
      <c r="AAS1" s="847" t="s">
        <v>710</v>
      </c>
      <c r="AAT1" s="847" t="s">
        <v>710</v>
      </c>
      <c r="AAU1" s="847" t="s">
        <v>710</v>
      </c>
      <c r="AAV1" s="847" t="s">
        <v>710</v>
      </c>
      <c r="AAW1" s="847" t="s">
        <v>710</v>
      </c>
      <c r="AAX1" s="847" t="s">
        <v>710</v>
      </c>
      <c r="AAY1" s="847" t="s">
        <v>710</v>
      </c>
      <c r="AAZ1" s="847" t="s">
        <v>710</v>
      </c>
      <c r="ABA1" s="847" t="s">
        <v>710</v>
      </c>
      <c r="ABB1" s="847" t="s">
        <v>710</v>
      </c>
      <c r="ABC1" s="847" t="s">
        <v>710</v>
      </c>
      <c r="ABD1" s="847" t="s">
        <v>710</v>
      </c>
      <c r="ABE1" s="847" t="s">
        <v>710</v>
      </c>
      <c r="ABF1" s="847" t="s">
        <v>710</v>
      </c>
      <c r="ABG1" s="847" t="s">
        <v>710</v>
      </c>
      <c r="ABH1" s="847" t="s">
        <v>710</v>
      </c>
      <c r="ABI1" s="847" t="s">
        <v>710</v>
      </c>
      <c r="ABJ1" s="847" t="s">
        <v>710</v>
      </c>
      <c r="ABK1" s="847" t="s">
        <v>710</v>
      </c>
      <c r="ABL1" s="847" t="s">
        <v>710</v>
      </c>
      <c r="ABM1" s="847" t="s">
        <v>710</v>
      </c>
      <c r="ABN1" s="847" t="s">
        <v>710</v>
      </c>
      <c r="ABO1" s="847" t="s">
        <v>710</v>
      </c>
      <c r="ABP1" s="847" t="s">
        <v>710</v>
      </c>
      <c r="ABQ1" s="847" t="s">
        <v>710</v>
      </c>
      <c r="ABR1" s="847" t="s">
        <v>710</v>
      </c>
      <c r="ABS1" s="847" t="s">
        <v>710</v>
      </c>
      <c r="ABT1" s="847" t="s">
        <v>710</v>
      </c>
      <c r="ABU1" s="847" t="s">
        <v>710</v>
      </c>
      <c r="ABV1" s="847" t="s">
        <v>710</v>
      </c>
      <c r="ABW1" s="847" t="s">
        <v>710</v>
      </c>
      <c r="ABX1" s="847" t="s">
        <v>710</v>
      </c>
      <c r="ABY1" s="847" t="s">
        <v>710</v>
      </c>
      <c r="ABZ1" s="847" t="s">
        <v>710</v>
      </c>
      <c r="ACA1" s="847" t="s">
        <v>710</v>
      </c>
      <c r="ACB1" s="847" t="s">
        <v>710</v>
      </c>
      <c r="ACC1" s="847" t="s">
        <v>710</v>
      </c>
      <c r="ACD1" s="847" t="s">
        <v>710</v>
      </c>
      <c r="ACE1" s="847" t="s">
        <v>710</v>
      </c>
      <c r="ACF1" s="847" t="s">
        <v>710</v>
      </c>
      <c r="ACG1" s="847" t="s">
        <v>710</v>
      </c>
      <c r="ACH1" s="847" t="s">
        <v>710</v>
      </c>
      <c r="ACI1" s="847" t="s">
        <v>710</v>
      </c>
      <c r="ACJ1" s="847" t="s">
        <v>710</v>
      </c>
      <c r="ACK1" s="847" t="s">
        <v>710</v>
      </c>
      <c r="ACL1" s="847" t="s">
        <v>710</v>
      </c>
      <c r="ACM1" s="847" t="s">
        <v>710</v>
      </c>
      <c r="ACN1" s="847" t="s">
        <v>710</v>
      </c>
      <c r="ACO1" s="847" t="s">
        <v>710</v>
      </c>
      <c r="ACP1" s="847" t="s">
        <v>710</v>
      </c>
      <c r="ACQ1" s="847" t="s">
        <v>710</v>
      </c>
      <c r="ACR1" s="847" t="s">
        <v>710</v>
      </c>
      <c r="ACS1" s="847" t="s">
        <v>710</v>
      </c>
      <c r="ACT1" s="847" t="s">
        <v>710</v>
      </c>
      <c r="ACU1" s="847" t="s">
        <v>710</v>
      </c>
      <c r="ACV1" s="847" t="s">
        <v>710</v>
      </c>
      <c r="ACW1" s="847" t="s">
        <v>710</v>
      </c>
      <c r="ACX1" s="847" t="s">
        <v>710</v>
      </c>
      <c r="ACY1" s="847" t="s">
        <v>710</v>
      </c>
      <c r="ACZ1" s="847" t="s">
        <v>710</v>
      </c>
      <c r="ADA1" s="847" t="s">
        <v>710</v>
      </c>
      <c r="ADB1" s="847" t="s">
        <v>710</v>
      </c>
      <c r="ADC1" s="847" t="s">
        <v>710</v>
      </c>
      <c r="ADD1" s="847" t="s">
        <v>710</v>
      </c>
      <c r="ADE1" s="847" t="s">
        <v>710</v>
      </c>
      <c r="ADF1" s="847" t="s">
        <v>710</v>
      </c>
      <c r="ADG1" s="847" t="s">
        <v>710</v>
      </c>
      <c r="ADH1" s="847" t="s">
        <v>710</v>
      </c>
      <c r="ADI1" s="847" t="s">
        <v>710</v>
      </c>
      <c r="ADJ1" s="847" t="s">
        <v>710</v>
      </c>
      <c r="ADK1" s="847" t="s">
        <v>710</v>
      </c>
      <c r="ADL1" s="847" t="s">
        <v>710</v>
      </c>
      <c r="ADM1" s="847" t="s">
        <v>710</v>
      </c>
      <c r="ADN1" s="847" t="s">
        <v>710</v>
      </c>
      <c r="ADO1" s="847" t="s">
        <v>710</v>
      </c>
      <c r="ADP1" s="847" t="s">
        <v>710</v>
      </c>
      <c r="ADQ1" s="847" t="s">
        <v>710</v>
      </c>
      <c r="ADR1" s="847" t="s">
        <v>710</v>
      </c>
      <c r="ADS1" s="847" t="s">
        <v>710</v>
      </c>
      <c r="ADT1" s="847" t="s">
        <v>710</v>
      </c>
      <c r="ADU1" s="847" t="s">
        <v>710</v>
      </c>
      <c r="ADV1" s="847" t="s">
        <v>710</v>
      </c>
      <c r="ADW1" s="847" t="s">
        <v>710</v>
      </c>
      <c r="ADX1" s="847" t="s">
        <v>710</v>
      </c>
      <c r="ADY1" s="847" t="s">
        <v>710</v>
      </c>
      <c r="ADZ1" s="847" t="s">
        <v>710</v>
      </c>
      <c r="AEA1" s="847" t="s">
        <v>710</v>
      </c>
      <c r="AEB1" s="847" t="s">
        <v>710</v>
      </c>
      <c r="AEC1" s="847" t="s">
        <v>710</v>
      </c>
      <c r="AED1" s="847" t="s">
        <v>710</v>
      </c>
      <c r="AEE1" s="847" t="s">
        <v>710</v>
      </c>
      <c r="AEF1" s="847" t="s">
        <v>710</v>
      </c>
      <c r="AEG1" s="847" t="s">
        <v>710</v>
      </c>
      <c r="AEH1" s="847" t="s">
        <v>710</v>
      </c>
      <c r="AEI1" s="847" t="s">
        <v>710</v>
      </c>
      <c r="AEJ1" s="847" t="s">
        <v>710</v>
      </c>
      <c r="AEK1" s="847" t="s">
        <v>710</v>
      </c>
      <c r="AEL1" s="847" t="s">
        <v>710</v>
      </c>
      <c r="AEM1" s="847" t="s">
        <v>710</v>
      </c>
      <c r="AEN1" s="847" t="s">
        <v>710</v>
      </c>
      <c r="AEO1" s="847" t="s">
        <v>710</v>
      </c>
      <c r="AEP1" s="847" t="s">
        <v>710</v>
      </c>
      <c r="AEQ1" s="847" t="s">
        <v>710</v>
      </c>
      <c r="AER1" s="847" t="s">
        <v>710</v>
      </c>
      <c r="AES1" s="847" t="s">
        <v>710</v>
      </c>
      <c r="AET1" s="847" t="s">
        <v>710</v>
      </c>
      <c r="AEU1" s="847" t="s">
        <v>710</v>
      </c>
      <c r="AEV1" s="847" t="s">
        <v>710</v>
      </c>
      <c r="AEW1" s="847" t="s">
        <v>710</v>
      </c>
      <c r="AEX1" s="847" t="s">
        <v>710</v>
      </c>
      <c r="AEY1" s="847" t="s">
        <v>710</v>
      </c>
      <c r="AEZ1" s="847" t="s">
        <v>710</v>
      </c>
      <c r="AFA1" s="847" t="s">
        <v>710</v>
      </c>
      <c r="AFB1" s="847" t="s">
        <v>710</v>
      </c>
      <c r="AFC1" s="847" t="s">
        <v>710</v>
      </c>
      <c r="AFD1" s="847" t="s">
        <v>710</v>
      </c>
      <c r="AFE1" s="847" t="s">
        <v>710</v>
      </c>
      <c r="AFF1" s="847" t="s">
        <v>710</v>
      </c>
      <c r="AFG1" s="847" t="s">
        <v>710</v>
      </c>
      <c r="AFH1" s="847" t="s">
        <v>710</v>
      </c>
      <c r="AFI1" s="847" t="s">
        <v>710</v>
      </c>
      <c r="AFJ1" s="847" t="s">
        <v>710</v>
      </c>
      <c r="AFK1" s="847" t="s">
        <v>710</v>
      </c>
      <c r="AFL1" s="847" t="s">
        <v>710</v>
      </c>
      <c r="AFM1" s="847" t="s">
        <v>710</v>
      </c>
      <c r="AFN1" s="847" t="s">
        <v>710</v>
      </c>
      <c r="AFO1" s="847" t="s">
        <v>710</v>
      </c>
      <c r="AFP1" s="847" t="s">
        <v>710</v>
      </c>
      <c r="AFQ1" s="847" t="s">
        <v>710</v>
      </c>
      <c r="AFR1" s="847" t="s">
        <v>710</v>
      </c>
      <c r="AFS1" s="847" t="s">
        <v>710</v>
      </c>
      <c r="AFT1" s="847" t="s">
        <v>710</v>
      </c>
      <c r="AFU1" s="847" t="s">
        <v>710</v>
      </c>
      <c r="AFV1" s="847" t="s">
        <v>710</v>
      </c>
      <c r="AFW1" s="847" t="s">
        <v>710</v>
      </c>
      <c r="AFX1" s="847" t="s">
        <v>710</v>
      </c>
      <c r="AFY1" s="847" t="s">
        <v>710</v>
      </c>
      <c r="AFZ1" s="847" t="s">
        <v>710</v>
      </c>
      <c r="AGA1" s="847" t="s">
        <v>710</v>
      </c>
      <c r="AGB1" s="847" t="s">
        <v>710</v>
      </c>
      <c r="AGC1" s="847" t="s">
        <v>710</v>
      </c>
      <c r="AGD1" s="847" t="s">
        <v>710</v>
      </c>
      <c r="AGE1" s="847" t="s">
        <v>710</v>
      </c>
      <c r="AGF1" s="847" t="s">
        <v>710</v>
      </c>
      <c r="AGG1" s="847" t="s">
        <v>710</v>
      </c>
      <c r="AGH1" s="847" t="s">
        <v>710</v>
      </c>
      <c r="AGI1" s="847" t="s">
        <v>710</v>
      </c>
      <c r="AGJ1" s="847" t="s">
        <v>710</v>
      </c>
      <c r="AGK1" s="847" t="s">
        <v>710</v>
      </c>
      <c r="AGL1" s="847" t="s">
        <v>710</v>
      </c>
      <c r="AGM1" s="847" t="s">
        <v>710</v>
      </c>
      <c r="AGN1" s="847" t="s">
        <v>710</v>
      </c>
      <c r="AGO1" s="847" t="s">
        <v>710</v>
      </c>
      <c r="AGP1" s="847" t="s">
        <v>710</v>
      </c>
      <c r="AGQ1" s="847" t="s">
        <v>710</v>
      </c>
      <c r="AGR1" s="847" t="s">
        <v>710</v>
      </c>
      <c r="AGS1" s="847" t="s">
        <v>710</v>
      </c>
      <c r="AGT1" s="847" t="s">
        <v>710</v>
      </c>
      <c r="AGU1" s="847" t="s">
        <v>710</v>
      </c>
      <c r="AGV1" s="847" t="s">
        <v>710</v>
      </c>
      <c r="AGW1" s="847" t="s">
        <v>710</v>
      </c>
      <c r="AGX1" s="847" t="s">
        <v>710</v>
      </c>
      <c r="AGY1" s="847" t="s">
        <v>710</v>
      </c>
      <c r="AGZ1" s="847" t="s">
        <v>710</v>
      </c>
      <c r="AHA1" s="847" t="s">
        <v>710</v>
      </c>
      <c r="AHB1" s="847" t="s">
        <v>710</v>
      </c>
      <c r="AHC1" s="847" t="s">
        <v>710</v>
      </c>
      <c r="AHD1" s="847" t="s">
        <v>710</v>
      </c>
      <c r="AHE1" s="847" t="s">
        <v>710</v>
      </c>
      <c r="AHF1" s="847" t="s">
        <v>710</v>
      </c>
      <c r="AHG1" s="847" t="s">
        <v>710</v>
      </c>
      <c r="AHH1" s="847" t="s">
        <v>710</v>
      </c>
      <c r="AHI1" s="847" t="s">
        <v>710</v>
      </c>
      <c r="AHJ1" s="847" t="s">
        <v>710</v>
      </c>
      <c r="AHK1" s="847" t="s">
        <v>710</v>
      </c>
      <c r="AHL1" s="847" t="s">
        <v>710</v>
      </c>
      <c r="AHM1" s="847" t="s">
        <v>710</v>
      </c>
      <c r="AHN1" s="847" t="s">
        <v>710</v>
      </c>
      <c r="AHO1" s="847" t="s">
        <v>710</v>
      </c>
      <c r="AHP1" s="847" t="s">
        <v>710</v>
      </c>
      <c r="AHQ1" s="847" t="s">
        <v>710</v>
      </c>
      <c r="AHR1" s="847" t="s">
        <v>710</v>
      </c>
      <c r="AHS1" s="847" t="s">
        <v>710</v>
      </c>
      <c r="AHT1" s="847" t="s">
        <v>710</v>
      </c>
      <c r="AHU1" s="847" t="s">
        <v>710</v>
      </c>
      <c r="AHV1" s="847" t="s">
        <v>710</v>
      </c>
      <c r="AHW1" s="847" t="s">
        <v>710</v>
      </c>
      <c r="AHX1" s="847" t="s">
        <v>710</v>
      </c>
      <c r="AHY1" s="847" t="s">
        <v>711</v>
      </c>
      <c r="AHZ1" s="847" t="s">
        <v>712</v>
      </c>
      <c r="AIA1" s="847" t="s">
        <v>713</v>
      </c>
      <c r="AIB1" s="847" t="s">
        <v>713</v>
      </c>
      <c r="AIC1" s="847" t="s">
        <v>714</v>
      </c>
      <c r="AID1" s="847" t="s">
        <v>713</v>
      </c>
      <c r="AIE1" s="847" t="s">
        <v>713</v>
      </c>
      <c r="AIF1" s="847" t="s">
        <v>713</v>
      </c>
      <c r="AIG1" s="847" t="s">
        <v>712</v>
      </c>
      <c r="AIH1" s="847" t="s">
        <v>712</v>
      </c>
      <c r="AII1" s="847" t="s">
        <v>712</v>
      </c>
      <c r="AIJ1" s="847" t="s">
        <v>713</v>
      </c>
      <c r="AIK1" s="847" t="s">
        <v>713</v>
      </c>
      <c r="AIL1" s="847" t="s">
        <v>713</v>
      </c>
      <c r="AIM1" s="847" t="s">
        <v>715</v>
      </c>
      <c r="AIN1" s="847" t="s">
        <v>715</v>
      </c>
      <c r="AIO1" s="847" t="s">
        <v>715</v>
      </c>
      <c r="AIP1" s="847" t="s">
        <v>715</v>
      </c>
      <c r="AIQ1" s="847" t="s">
        <v>715</v>
      </c>
      <c r="AIR1" s="847" t="s">
        <v>715</v>
      </c>
      <c r="AIS1" s="847" t="s">
        <v>715</v>
      </c>
      <c r="AIT1" s="847" t="s">
        <v>715</v>
      </c>
      <c r="AIU1" s="847" t="s">
        <v>715</v>
      </c>
      <c r="AIV1" s="847" t="s">
        <v>715</v>
      </c>
      <c r="AIW1" s="847" t="s">
        <v>715</v>
      </c>
      <c r="AIX1" s="847" t="s">
        <v>715</v>
      </c>
      <c r="AIY1" s="847" t="s">
        <v>715</v>
      </c>
      <c r="AIZ1" s="847" t="s">
        <v>715</v>
      </c>
      <c r="AJA1" s="847" t="s">
        <v>715</v>
      </c>
      <c r="AJB1" s="847" t="s">
        <v>715</v>
      </c>
      <c r="AJC1" s="847" t="s">
        <v>716</v>
      </c>
      <c r="AJD1" s="847" t="s">
        <v>716</v>
      </c>
      <c r="AJE1" s="847" t="s">
        <v>716</v>
      </c>
      <c r="AJF1" s="847" t="s">
        <v>716</v>
      </c>
      <c r="AJG1" s="847" t="s">
        <v>716</v>
      </c>
      <c r="AJH1" s="847" t="s">
        <v>716</v>
      </c>
      <c r="AJI1" s="847" t="s">
        <v>716</v>
      </c>
      <c r="AJJ1" s="847" t="s">
        <v>716</v>
      </c>
      <c r="AJK1" s="847" t="s">
        <v>716</v>
      </c>
      <c r="AJL1" s="847" t="s">
        <v>716</v>
      </c>
      <c r="AJM1" s="847" t="s">
        <v>716</v>
      </c>
      <c r="AJN1" s="847" t="s">
        <v>716</v>
      </c>
      <c r="AJO1" s="847" t="s">
        <v>716</v>
      </c>
      <c r="AJP1" s="847" t="s">
        <v>716</v>
      </c>
      <c r="AJQ1" s="847" t="s">
        <v>716</v>
      </c>
      <c r="AJR1" s="847" t="s">
        <v>716</v>
      </c>
      <c r="AJS1" s="847" t="s">
        <v>717</v>
      </c>
      <c r="AJT1" s="847" t="s">
        <v>717</v>
      </c>
      <c r="AJU1" s="847" t="s">
        <v>717</v>
      </c>
      <c r="AJV1" s="847" t="s">
        <v>717</v>
      </c>
      <c r="AJW1" s="847" t="s">
        <v>717</v>
      </c>
      <c r="AJX1" s="847" t="s">
        <v>717</v>
      </c>
      <c r="AJY1" s="847" t="s">
        <v>717</v>
      </c>
      <c r="AJZ1" s="847" t="s">
        <v>717</v>
      </c>
      <c r="AKA1" s="847" t="s">
        <v>717</v>
      </c>
      <c r="AKB1" s="847" t="s">
        <v>717</v>
      </c>
      <c r="AKC1" s="847" t="s">
        <v>717</v>
      </c>
      <c r="AKD1" s="847" t="s">
        <v>717</v>
      </c>
      <c r="AKE1" s="847" t="s">
        <v>717</v>
      </c>
      <c r="AKF1" s="847" t="s">
        <v>717</v>
      </c>
      <c r="AKG1" s="847" t="s">
        <v>717</v>
      </c>
      <c r="AKH1" s="847" t="s">
        <v>717</v>
      </c>
      <c r="AKI1" s="847" t="s">
        <v>717</v>
      </c>
      <c r="AKJ1" s="847" t="s">
        <v>717</v>
      </c>
      <c r="AKK1" s="847" t="s">
        <v>717</v>
      </c>
      <c r="AKL1" s="847" t="s">
        <v>717</v>
      </c>
      <c r="AKM1" s="847" t="s">
        <v>717</v>
      </c>
      <c r="AKN1" s="847" t="s">
        <v>717</v>
      </c>
      <c r="AKO1" s="847" t="s">
        <v>717</v>
      </c>
      <c r="AKP1" s="847" t="s">
        <v>717</v>
      </c>
      <c r="AKQ1" s="847" t="s">
        <v>717</v>
      </c>
      <c r="AKR1" s="847" t="s">
        <v>717</v>
      </c>
      <c r="AKS1" s="847" t="s">
        <v>717</v>
      </c>
      <c r="AKT1" s="847" t="s">
        <v>717</v>
      </c>
      <c r="AKU1" s="847" t="s">
        <v>717</v>
      </c>
      <c r="AKV1" s="847" t="s">
        <v>717</v>
      </c>
      <c r="AKW1" s="847" t="s">
        <v>717</v>
      </c>
      <c r="AKX1" s="847" t="s">
        <v>717</v>
      </c>
      <c r="AKY1" s="847" t="s">
        <v>717</v>
      </c>
      <c r="AKZ1" s="847" t="s">
        <v>717</v>
      </c>
      <c r="ALA1" s="847" t="s">
        <v>717</v>
      </c>
      <c r="ALB1" s="847" t="s">
        <v>717</v>
      </c>
      <c r="ALC1" s="847" t="s">
        <v>717</v>
      </c>
      <c r="ALD1" s="847" t="s">
        <v>717</v>
      </c>
      <c r="ALE1" s="847" t="s">
        <v>717</v>
      </c>
      <c r="ALF1" s="847" t="s">
        <v>717</v>
      </c>
      <c r="ALG1" s="847" t="s">
        <v>717</v>
      </c>
      <c r="ALH1" s="847" t="s">
        <v>717</v>
      </c>
      <c r="ALI1" s="847" t="s">
        <v>717</v>
      </c>
      <c r="ALJ1" s="847" t="s">
        <v>717</v>
      </c>
      <c r="ALK1" s="847" t="s">
        <v>717</v>
      </c>
      <c r="ALL1" s="847" t="s">
        <v>717</v>
      </c>
      <c r="ALM1" s="847" t="s">
        <v>717</v>
      </c>
      <c r="ALN1" s="847" t="s">
        <v>717</v>
      </c>
      <c r="ALO1" s="847" t="s">
        <v>717</v>
      </c>
      <c r="ALP1" s="847" t="s">
        <v>717</v>
      </c>
      <c r="ALQ1" s="847" t="s">
        <v>717</v>
      </c>
      <c r="ALR1" s="847" t="s">
        <v>717</v>
      </c>
      <c r="ALS1" s="847" t="s">
        <v>717</v>
      </c>
      <c r="ALT1" s="847" t="s">
        <v>717</v>
      </c>
      <c r="ALU1" s="847" t="s">
        <v>717</v>
      </c>
      <c r="ALV1" s="847" t="s">
        <v>717</v>
      </c>
      <c r="ALW1" s="847" t="s">
        <v>717</v>
      </c>
      <c r="ALX1" s="847" t="s">
        <v>717</v>
      </c>
      <c r="ALY1" s="847" t="s">
        <v>717</v>
      </c>
      <c r="ALZ1" s="847" t="s">
        <v>717</v>
      </c>
      <c r="AMA1" s="847" t="s">
        <v>717</v>
      </c>
      <c r="AMB1" s="847" t="s">
        <v>717</v>
      </c>
      <c r="AMC1" s="847" t="s">
        <v>717</v>
      </c>
      <c r="AMD1" s="847" t="s">
        <v>717</v>
      </c>
      <c r="AME1" s="847" t="s">
        <v>717</v>
      </c>
      <c r="AMF1" s="847" t="s">
        <v>718</v>
      </c>
      <c r="AMG1" s="847" t="s">
        <v>718</v>
      </c>
      <c r="AMH1" s="847" t="s">
        <v>718</v>
      </c>
      <c r="AMI1" s="847" t="s">
        <v>718</v>
      </c>
      <c r="AMJ1" s="847" t="s">
        <v>718</v>
      </c>
      <c r="AMK1" s="847" t="s">
        <v>718</v>
      </c>
      <c r="AML1" s="847" t="s">
        <v>718</v>
      </c>
      <c r="AMM1" s="847" t="s">
        <v>718</v>
      </c>
      <c r="AMN1" s="847" t="s">
        <v>718</v>
      </c>
      <c r="AMO1" s="847" t="s">
        <v>718</v>
      </c>
      <c r="AMP1" s="847" t="s">
        <v>718</v>
      </c>
      <c r="AMQ1" s="847" t="s">
        <v>718</v>
      </c>
      <c r="AMR1" s="847" t="s">
        <v>718</v>
      </c>
      <c r="AMS1" s="847" t="s">
        <v>718</v>
      </c>
      <c r="AMT1" s="847" t="s">
        <v>718</v>
      </c>
      <c r="AMU1" s="847" t="s">
        <v>718</v>
      </c>
      <c r="AMV1" s="847" t="s">
        <v>718</v>
      </c>
      <c r="AMW1" s="847" t="s">
        <v>718</v>
      </c>
      <c r="AMX1" s="847" t="s">
        <v>718</v>
      </c>
      <c r="AMY1" s="847" t="s">
        <v>718</v>
      </c>
      <c r="AMZ1" s="847" t="s">
        <v>718</v>
      </c>
      <c r="ANA1" s="847" t="s">
        <v>718</v>
      </c>
      <c r="ANB1" s="847" t="s">
        <v>718</v>
      </c>
      <c r="ANC1" s="847" t="s">
        <v>718</v>
      </c>
      <c r="AND1" s="847" t="s">
        <v>718</v>
      </c>
      <c r="ANE1" s="847" t="s">
        <v>718</v>
      </c>
      <c r="ANF1" s="847" t="s">
        <v>718</v>
      </c>
      <c r="ANG1" s="847" t="s">
        <v>718</v>
      </c>
      <c r="ANH1" s="847" t="s">
        <v>718</v>
      </c>
      <c r="ANI1" s="847" t="s">
        <v>718</v>
      </c>
      <c r="ANJ1" s="847" t="s">
        <v>718</v>
      </c>
      <c r="ANK1" s="847" t="s">
        <v>718</v>
      </c>
      <c r="ANL1" s="847" t="s">
        <v>718</v>
      </c>
      <c r="ANM1" s="847" t="s">
        <v>718</v>
      </c>
      <c r="ANN1" s="847" t="s">
        <v>718</v>
      </c>
      <c r="ANO1" s="847" t="s">
        <v>718</v>
      </c>
      <c r="ANP1" s="847" t="s">
        <v>718</v>
      </c>
      <c r="ANQ1" s="847" t="s">
        <v>718</v>
      </c>
      <c r="ANR1" s="847" t="s">
        <v>718</v>
      </c>
      <c r="ANS1" s="847" t="s">
        <v>718</v>
      </c>
      <c r="ANT1" s="847" t="s">
        <v>718</v>
      </c>
      <c r="ANU1" s="847" t="s">
        <v>718</v>
      </c>
      <c r="ANV1" s="847" t="s">
        <v>718</v>
      </c>
      <c r="ANW1" s="847" t="s">
        <v>718</v>
      </c>
      <c r="ANX1" s="847" t="s">
        <v>718</v>
      </c>
      <c r="ANY1" s="847" t="s">
        <v>718</v>
      </c>
      <c r="ANZ1" s="847" t="s">
        <v>718</v>
      </c>
      <c r="AOA1" s="847" t="s">
        <v>718</v>
      </c>
      <c r="AOB1" s="847" t="s">
        <v>718</v>
      </c>
      <c r="AOC1" s="847" t="s">
        <v>718</v>
      </c>
      <c r="AOD1" s="847" t="s">
        <v>718</v>
      </c>
      <c r="AOE1" s="847" t="s">
        <v>718</v>
      </c>
      <c r="AOF1" s="847" t="s">
        <v>718</v>
      </c>
      <c r="AOG1" s="847" t="s">
        <v>719</v>
      </c>
      <c r="AOH1" s="847" t="s">
        <v>719</v>
      </c>
      <c r="AOI1" s="847" t="s">
        <v>719</v>
      </c>
      <c r="AOJ1" s="847" t="s">
        <v>719</v>
      </c>
      <c r="AOK1" s="847" t="s">
        <v>719</v>
      </c>
      <c r="AOL1" s="847" t="s">
        <v>719</v>
      </c>
      <c r="AOM1" s="847" t="s">
        <v>719</v>
      </c>
      <c r="AON1" s="847" t="s">
        <v>720</v>
      </c>
      <c r="AOO1" s="847" t="s">
        <v>720</v>
      </c>
      <c r="AOP1" s="847" t="s">
        <v>720</v>
      </c>
      <c r="AOQ1" s="847" t="s">
        <v>720</v>
      </c>
      <c r="AOR1" s="847" t="s">
        <v>720</v>
      </c>
      <c r="AOS1" s="847" t="s">
        <v>720</v>
      </c>
      <c r="AOT1" s="847" t="s">
        <v>720</v>
      </c>
      <c r="AOU1" s="847" t="s">
        <v>720</v>
      </c>
      <c r="AOV1" s="847" t="s">
        <v>720</v>
      </c>
      <c r="AOW1" s="847" t="s">
        <v>721</v>
      </c>
      <c r="AOX1" s="847" t="s">
        <v>721</v>
      </c>
      <c r="AOY1" s="847" t="s">
        <v>721</v>
      </c>
      <c r="AOZ1" s="847" t="s">
        <v>721</v>
      </c>
      <c r="APA1" s="847" t="s">
        <v>721</v>
      </c>
      <c r="APB1" s="847" t="s">
        <v>721</v>
      </c>
      <c r="APC1" s="847" t="s">
        <v>721</v>
      </c>
      <c r="APD1" s="847" t="s">
        <v>721</v>
      </c>
      <c r="APE1" s="847" t="s">
        <v>721</v>
      </c>
      <c r="APF1" s="848" t="s">
        <v>722</v>
      </c>
      <c r="APG1" s="848" t="s">
        <v>722</v>
      </c>
      <c r="APH1" s="848" t="s">
        <v>722</v>
      </c>
      <c r="API1" s="848" t="s">
        <v>722</v>
      </c>
      <c r="APJ1" s="848" t="s">
        <v>722</v>
      </c>
      <c r="APK1" s="848" t="s">
        <v>722</v>
      </c>
      <c r="APL1" s="848" t="s">
        <v>722</v>
      </c>
      <c r="APM1" s="848" t="s">
        <v>722</v>
      </c>
      <c r="APN1" s="848" t="s">
        <v>722</v>
      </c>
      <c r="APO1" s="848" t="s">
        <v>722</v>
      </c>
      <c r="APP1" s="848" t="s">
        <v>722</v>
      </c>
      <c r="APQ1" s="848" t="s">
        <v>722</v>
      </c>
      <c r="APR1" s="848" t="s">
        <v>722</v>
      </c>
      <c r="APS1" s="848" t="s">
        <v>722</v>
      </c>
      <c r="APT1" s="848" t="s">
        <v>723</v>
      </c>
      <c r="APU1" s="848" t="s">
        <v>723</v>
      </c>
      <c r="APV1" s="848" t="s">
        <v>723</v>
      </c>
      <c r="APW1" s="848" t="s">
        <v>723</v>
      </c>
      <c r="APX1" s="848" t="s">
        <v>723</v>
      </c>
      <c r="APY1" s="848" t="s">
        <v>723</v>
      </c>
      <c r="APZ1" s="848" t="s">
        <v>723</v>
      </c>
      <c r="AQA1" s="848" t="s">
        <v>724</v>
      </c>
      <c r="AQB1" s="848" t="s">
        <v>724</v>
      </c>
      <c r="AQC1" s="848" t="s">
        <v>724</v>
      </c>
      <c r="AQD1" s="848" t="s">
        <v>724</v>
      </c>
      <c r="AQE1" s="848" t="s">
        <v>724</v>
      </c>
      <c r="AQF1" s="848" t="s">
        <v>724</v>
      </c>
      <c r="AQG1" s="848" t="s">
        <v>724</v>
      </c>
      <c r="AQH1" s="848" t="s">
        <v>725</v>
      </c>
      <c r="AQI1" s="848" t="s">
        <v>725</v>
      </c>
      <c r="AQJ1" s="848" t="s">
        <v>725</v>
      </c>
      <c r="AQK1" s="848" t="s">
        <v>725</v>
      </c>
      <c r="AQL1" s="848" t="s">
        <v>725</v>
      </c>
      <c r="AQM1" s="848" t="s">
        <v>725</v>
      </c>
      <c r="AQN1" s="848" t="s">
        <v>725</v>
      </c>
      <c r="AQO1" s="848" t="s">
        <v>726</v>
      </c>
      <c r="AQP1" s="848" t="s">
        <v>726</v>
      </c>
      <c r="AQQ1" s="848" t="s">
        <v>726</v>
      </c>
      <c r="AQR1" s="848" t="s">
        <v>726</v>
      </c>
      <c r="AQS1" s="848" t="s">
        <v>726</v>
      </c>
      <c r="AQT1" s="848" t="s">
        <v>726</v>
      </c>
      <c r="AQU1" s="848" t="s">
        <v>726</v>
      </c>
      <c r="AQV1" s="849" t="s">
        <v>727</v>
      </c>
      <c r="AQW1" s="849" t="s">
        <v>727</v>
      </c>
      <c r="AQX1" s="849" t="s">
        <v>727</v>
      </c>
      <c r="AQY1" s="849" t="s">
        <v>727</v>
      </c>
      <c r="AQZ1" s="849" t="s">
        <v>727</v>
      </c>
      <c r="ARA1" s="849" t="s">
        <v>727</v>
      </c>
      <c r="ARB1" s="849" t="s">
        <v>727</v>
      </c>
      <c r="ARC1" s="849" t="s">
        <v>727</v>
      </c>
      <c r="ARD1" s="849" t="s">
        <v>727</v>
      </c>
      <c r="ARE1" s="849" t="s">
        <v>727</v>
      </c>
      <c r="ARF1" s="849" t="s">
        <v>727</v>
      </c>
      <c r="ARG1" s="849" t="s">
        <v>727</v>
      </c>
      <c r="ARH1" s="849" t="s">
        <v>727</v>
      </c>
      <c r="ARI1" s="849" t="s">
        <v>727</v>
      </c>
      <c r="ARJ1" s="849" t="s">
        <v>727</v>
      </c>
      <c r="ARK1" s="849" t="s">
        <v>727</v>
      </c>
      <c r="ARL1" s="849" t="s">
        <v>727</v>
      </c>
      <c r="ARM1" s="849" t="s">
        <v>727</v>
      </c>
      <c r="ARN1" s="849" t="s">
        <v>727</v>
      </c>
      <c r="ARO1" s="849" t="s">
        <v>727</v>
      </c>
      <c r="ARP1" s="849" t="s">
        <v>727</v>
      </c>
      <c r="ARQ1" s="849" t="s">
        <v>727</v>
      </c>
      <c r="ARR1" s="849" t="s">
        <v>727</v>
      </c>
      <c r="ARS1" s="849" t="s">
        <v>727</v>
      </c>
      <c r="ART1" s="849" t="s">
        <v>727</v>
      </c>
      <c r="ARU1" s="849" t="s">
        <v>727</v>
      </c>
      <c r="ARV1" s="849" t="s">
        <v>727</v>
      </c>
      <c r="ARW1" s="849" t="s">
        <v>727</v>
      </c>
      <c r="ARX1" s="849" t="s">
        <v>727</v>
      </c>
      <c r="ARY1" s="849" t="s">
        <v>727</v>
      </c>
      <c r="ARZ1" s="849" t="s">
        <v>727</v>
      </c>
      <c r="ASA1" s="849" t="s">
        <v>727</v>
      </c>
      <c r="ASB1" s="849" t="s">
        <v>727</v>
      </c>
      <c r="ASC1" s="849" t="s">
        <v>727</v>
      </c>
      <c r="ASD1" s="849" t="s">
        <v>727</v>
      </c>
      <c r="ASE1" s="849" t="s">
        <v>727</v>
      </c>
      <c r="ASF1" s="849" t="s">
        <v>727</v>
      </c>
      <c r="ASG1" s="849" t="s">
        <v>727</v>
      </c>
      <c r="ASH1" s="849" t="s">
        <v>727</v>
      </c>
      <c r="ASI1" s="849" t="s">
        <v>727</v>
      </c>
      <c r="ASJ1" s="849" t="s">
        <v>727</v>
      </c>
      <c r="ASK1" s="849" t="s">
        <v>727</v>
      </c>
      <c r="ASL1" s="849" t="s">
        <v>727</v>
      </c>
      <c r="ASM1" s="849" t="s">
        <v>727</v>
      </c>
      <c r="ASN1" s="849" t="s">
        <v>727</v>
      </c>
      <c r="ASO1" s="849" t="s">
        <v>727</v>
      </c>
      <c r="ASP1" s="849" t="s">
        <v>727</v>
      </c>
      <c r="ASQ1" s="849" t="s">
        <v>727</v>
      </c>
      <c r="ASR1" s="849" t="s">
        <v>727</v>
      </c>
      <c r="ASS1" s="849" t="s">
        <v>727</v>
      </c>
      <c r="AST1" s="849" t="s">
        <v>727</v>
      </c>
      <c r="ASU1" s="849" t="s">
        <v>727</v>
      </c>
      <c r="ASV1" s="849" t="s">
        <v>727</v>
      </c>
      <c r="ASW1" s="849" t="s">
        <v>727</v>
      </c>
      <c r="ASX1" s="849" t="s">
        <v>727</v>
      </c>
      <c r="ASY1" s="849" t="s">
        <v>727</v>
      </c>
      <c r="ASZ1" s="849" t="s">
        <v>727</v>
      </c>
      <c r="ATA1" s="849" t="s">
        <v>727</v>
      </c>
      <c r="ATB1" s="849" t="s">
        <v>727</v>
      </c>
      <c r="ATC1" s="849" t="s">
        <v>727</v>
      </c>
      <c r="ATD1" s="849" t="s">
        <v>727</v>
      </c>
      <c r="ATE1" s="849" t="s">
        <v>727</v>
      </c>
      <c r="ATF1" s="849" t="s">
        <v>727</v>
      </c>
      <c r="ATG1" s="849" t="s">
        <v>727</v>
      </c>
      <c r="ATH1" s="849" t="s">
        <v>727</v>
      </c>
      <c r="ATI1" s="849" t="s">
        <v>727</v>
      </c>
      <c r="ATJ1" s="849" t="s">
        <v>727</v>
      </c>
      <c r="ATK1" s="849" t="s">
        <v>727</v>
      </c>
      <c r="ATL1" s="849" t="s">
        <v>727</v>
      </c>
      <c r="ATM1" s="849" t="s">
        <v>727</v>
      </c>
      <c r="ATN1" s="849" t="s">
        <v>727</v>
      </c>
      <c r="ATO1" s="849" t="s">
        <v>727</v>
      </c>
      <c r="ATP1" s="849" t="s">
        <v>727</v>
      </c>
      <c r="ATQ1" s="849" t="s">
        <v>727</v>
      </c>
      <c r="ATR1" s="849" t="s">
        <v>727</v>
      </c>
      <c r="ATS1" s="849" t="s">
        <v>727</v>
      </c>
      <c r="ATT1" s="849" t="s">
        <v>728</v>
      </c>
      <c r="ATU1" s="849" t="s">
        <v>728</v>
      </c>
      <c r="ATV1" s="849" t="s">
        <v>728</v>
      </c>
      <c r="ATW1" s="849" t="s">
        <v>728</v>
      </c>
      <c r="ATX1" s="849" t="s">
        <v>728</v>
      </c>
      <c r="ATY1" s="849" t="s">
        <v>728</v>
      </c>
      <c r="ATZ1" s="849" t="s">
        <v>728</v>
      </c>
      <c r="AUA1" s="849" t="s">
        <v>728</v>
      </c>
      <c r="AUB1" s="849" t="s">
        <v>728</v>
      </c>
      <c r="AUC1" s="849" t="s">
        <v>728</v>
      </c>
      <c r="AUD1" s="849" t="s">
        <v>728</v>
      </c>
      <c r="AUE1" s="849" t="s">
        <v>728</v>
      </c>
      <c r="AUF1" s="849" t="s">
        <v>728</v>
      </c>
      <c r="AUG1" s="849" t="s">
        <v>728</v>
      </c>
      <c r="AUH1" s="849" t="s">
        <v>728</v>
      </c>
      <c r="AUI1" s="849" t="s">
        <v>728</v>
      </c>
      <c r="AUJ1" s="849" t="s">
        <v>728</v>
      </c>
      <c r="AUK1" s="849" t="s">
        <v>728</v>
      </c>
      <c r="AUL1" s="849" t="s">
        <v>728</v>
      </c>
      <c r="AUM1" s="849" t="s">
        <v>728</v>
      </c>
      <c r="AUN1" s="849" t="s">
        <v>728</v>
      </c>
      <c r="AUO1" s="849" t="s">
        <v>729</v>
      </c>
      <c r="AUP1" s="849" t="s">
        <v>730</v>
      </c>
      <c r="AUQ1" s="849" t="s">
        <v>730</v>
      </c>
      <c r="AUR1" s="849" t="s">
        <v>730</v>
      </c>
      <c r="AUS1" s="849" t="s">
        <v>730</v>
      </c>
      <c r="AUT1" s="849" t="s">
        <v>731</v>
      </c>
      <c r="AUU1" s="849" t="s">
        <v>731</v>
      </c>
      <c r="AUV1" s="849" t="s">
        <v>731</v>
      </c>
      <c r="AUW1" s="849" t="s">
        <v>731</v>
      </c>
      <c r="AUX1" s="849" t="s">
        <v>731</v>
      </c>
      <c r="AUY1" s="849" t="s">
        <v>731</v>
      </c>
      <c r="AUZ1" s="849" t="s">
        <v>731</v>
      </c>
      <c r="AVA1" s="849" t="s">
        <v>731</v>
      </c>
      <c r="AVB1" s="849" t="s">
        <v>731</v>
      </c>
      <c r="AVC1" s="849" t="s">
        <v>731</v>
      </c>
      <c r="AVD1" s="849" t="s">
        <v>731</v>
      </c>
      <c r="AVE1" s="849" t="s">
        <v>731</v>
      </c>
      <c r="AVF1" s="849" t="s">
        <v>731</v>
      </c>
      <c r="AVG1" s="849" t="s">
        <v>731</v>
      </c>
      <c r="AVH1" s="849" t="s">
        <v>731</v>
      </c>
      <c r="AVI1" s="849" t="s">
        <v>732</v>
      </c>
      <c r="AVJ1" s="849" t="s">
        <v>732</v>
      </c>
      <c r="AVK1" s="849" t="s">
        <v>732</v>
      </c>
      <c r="AVL1" s="849" t="s">
        <v>732</v>
      </c>
      <c r="AVM1" s="849" t="s">
        <v>732</v>
      </c>
      <c r="AVN1" s="849" t="s">
        <v>732</v>
      </c>
      <c r="AVO1" s="849" t="s">
        <v>732</v>
      </c>
      <c r="AVP1" s="849" t="s">
        <v>732</v>
      </c>
      <c r="AVQ1" s="849" t="s">
        <v>732</v>
      </c>
      <c r="AVR1" s="849" t="s">
        <v>733</v>
      </c>
      <c r="AVS1" s="849" t="s">
        <v>733</v>
      </c>
      <c r="AVT1" s="849" t="s">
        <v>733</v>
      </c>
      <c r="AVU1" s="849" t="s">
        <v>733</v>
      </c>
      <c r="AVV1" s="849" t="s">
        <v>733</v>
      </c>
      <c r="AVW1" s="849" t="s">
        <v>733</v>
      </c>
      <c r="AVX1" s="849" t="s">
        <v>733</v>
      </c>
      <c r="AVY1" s="849" t="s">
        <v>733</v>
      </c>
      <c r="AVZ1" s="849" t="s">
        <v>733</v>
      </c>
      <c r="AWA1" s="850" t="s">
        <v>734</v>
      </c>
      <c r="AWB1" s="850" t="s">
        <v>734</v>
      </c>
      <c r="AWC1" s="850" t="s">
        <v>734</v>
      </c>
      <c r="AWD1" s="850" t="s">
        <v>734</v>
      </c>
      <c r="AWE1" s="850" t="s">
        <v>734</v>
      </c>
      <c r="AWF1" s="850" t="s">
        <v>734</v>
      </c>
      <c r="AWG1" s="850" t="s">
        <v>734</v>
      </c>
      <c r="AWH1" s="850" t="s">
        <v>734</v>
      </c>
      <c r="AWI1" s="850" t="s">
        <v>734</v>
      </c>
      <c r="AWJ1" s="850" t="s">
        <v>734</v>
      </c>
      <c r="AWK1" s="850" t="s">
        <v>734</v>
      </c>
      <c r="AWL1" s="850" t="s">
        <v>734</v>
      </c>
      <c r="AWM1" s="850" t="s">
        <v>734</v>
      </c>
      <c r="AWN1" s="850" t="s">
        <v>734</v>
      </c>
      <c r="AWO1" s="850" t="s">
        <v>734</v>
      </c>
      <c r="AWP1" s="850" t="s">
        <v>734</v>
      </c>
      <c r="AWQ1" s="850" t="s">
        <v>734</v>
      </c>
      <c r="AWR1" s="850" t="s">
        <v>734</v>
      </c>
      <c r="AWS1" s="850" t="s">
        <v>734</v>
      </c>
      <c r="AWT1" s="850" t="s">
        <v>734</v>
      </c>
      <c r="AWU1" s="850" t="s">
        <v>734</v>
      </c>
      <c r="AWV1" s="850" t="s">
        <v>734</v>
      </c>
      <c r="AWW1" s="850" t="s">
        <v>734</v>
      </c>
      <c r="AWX1" s="850" t="s">
        <v>734</v>
      </c>
      <c r="AWY1" s="850" t="s">
        <v>734</v>
      </c>
      <c r="AWZ1" s="850" t="s">
        <v>734</v>
      </c>
      <c r="AXA1" s="850" t="s">
        <v>734</v>
      </c>
      <c r="AXB1" s="850" t="s">
        <v>734</v>
      </c>
      <c r="AXC1" s="850" t="s">
        <v>734</v>
      </c>
      <c r="AXD1" s="850" t="s">
        <v>734</v>
      </c>
      <c r="AXE1" s="850" t="s">
        <v>734</v>
      </c>
      <c r="AXF1" s="850" t="s">
        <v>734</v>
      </c>
      <c r="AXG1" s="850" t="s">
        <v>734</v>
      </c>
      <c r="AXH1" s="850" t="s">
        <v>734</v>
      </c>
      <c r="AXI1" s="850" t="s">
        <v>734</v>
      </c>
      <c r="AXJ1" s="850" t="s">
        <v>734</v>
      </c>
      <c r="AXK1" s="850" t="s">
        <v>734</v>
      </c>
      <c r="AXL1" s="850" t="s">
        <v>734</v>
      </c>
      <c r="AXM1" s="850" t="s">
        <v>734</v>
      </c>
      <c r="AXN1" s="850" t="s">
        <v>734</v>
      </c>
      <c r="AXO1" s="850" t="s">
        <v>734</v>
      </c>
      <c r="AXP1" s="850" t="s">
        <v>734</v>
      </c>
      <c r="AXQ1" s="850" t="s">
        <v>734</v>
      </c>
      <c r="AXR1" s="850" t="s">
        <v>734</v>
      </c>
      <c r="AXS1" s="850" t="s">
        <v>734</v>
      </c>
      <c r="AXT1" s="850" t="s">
        <v>734</v>
      </c>
      <c r="AXU1" s="850" t="s">
        <v>734</v>
      </c>
      <c r="AXV1" s="850" t="s">
        <v>734</v>
      </c>
      <c r="AXW1" s="850" t="s">
        <v>734</v>
      </c>
      <c r="AXX1" s="850" t="s">
        <v>734</v>
      </c>
      <c r="AXY1" s="850" t="s">
        <v>734</v>
      </c>
      <c r="AXZ1" s="850" t="s">
        <v>734</v>
      </c>
      <c r="AYA1" s="850" t="s">
        <v>734</v>
      </c>
      <c r="AYB1" s="850" t="s">
        <v>734</v>
      </c>
      <c r="AYC1" s="850" t="s">
        <v>734</v>
      </c>
      <c r="AYD1" s="850" t="s">
        <v>734</v>
      </c>
      <c r="AYE1" s="850" t="s">
        <v>734</v>
      </c>
      <c r="AYF1" s="850" t="s">
        <v>734</v>
      </c>
      <c r="AYG1" s="850" t="s">
        <v>734</v>
      </c>
      <c r="AYH1" s="850" t="s">
        <v>734</v>
      </c>
      <c r="AYI1" s="850" t="s">
        <v>734</v>
      </c>
      <c r="AYJ1" s="850" t="s">
        <v>734</v>
      </c>
      <c r="AYK1" s="850" t="s">
        <v>734</v>
      </c>
      <c r="AYL1" s="850" t="s">
        <v>734</v>
      </c>
      <c r="AYM1" s="850" t="s">
        <v>734</v>
      </c>
      <c r="AYN1" s="850" t="s">
        <v>734</v>
      </c>
      <c r="AYO1" s="850" t="s">
        <v>734</v>
      </c>
      <c r="AYP1" s="850" t="s">
        <v>734</v>
      </c>
      <c r="AYQ1" s="850" t="s">
        <v>734</v>
      </c>
      <c r="AYR1" s="850" t="s">
        <v>734</v>
      </c>
      <c r="AYS1" s="850" t="s">
        <v>734</v>
      </c>
      <c r="AYT1" s="850" t="s">
        <v>734</v>
      </c>
      <c r="AYU1" s="850" t="s">
        <v>734</v>
      </c>
      <c r="AYV1" s="850" t="s">
        <v>734</v>
      </c>
      <c r="AYW1" s="850" t="s">
        <v>734</v>
      </c>
      <c r="AYX1" s="850" t="s">
        <v>734</v>
      </c>
      <c r="AYY1" s="850" t="s">
        <v>734</v>
      </c>
      <c r="AYZ1" s="850" t="s">
        <v>734</v>
      </c>
      <c r="AZA1" s="850" t="s">
        <v>734</v>
      </c>
      <c r="AZB1" s="850" t="s">
        <v>734</v>
      </c>
      <c r="AZC1" s="850" t="s">
        <v>734</v>
      </c>
      <c r="AZD1" s="850" t="s">
        <v>734</v>
      </c>
      <c r="AZE1" s="850" t="s">
        <v>734</v>
      </c>
      <c r="AZF1" s="850" t="s">
        <v>734</v>
      </c>
      <c r="AZG1" s="850" t="s">
        <v>734</v>
      </c>
      <c r="AZH1" s="850" t="s">
        <v>734</v>
      </c>
      <c r="AZI1" s="850" t="s">
        <v>734</v>
      </c>
      <c r="AZJ1" s="850" t="s">
        <v>734</v>
      </c>
      <c r="AZK1" s="850" t="s">
        <v>734</v>
      </c>
      <c r="AZL1" s="850" t="s">
        <v>734</v>
      </c>
      <c r="AZM1" s="850" t="s">
        <v>734</v>
      </c>
      <c r="AZN1" s="850" t="s">
        <v>734</v>
      </c>
      <c r="AZO1" s="850" t="s">
        <v>734</v>
      </c>
      <c r="AZP1" s="850" t="s">
        <v>734</v>
      </c>
      <c r="AZQ1" s="850" t="s">
        <v>734</v>
      </c>
      <c r="AZR1" s="850" t="s">
        <v>734</v>
      </c>
      <c r="AZS1" s="850" t="s">
        <v>734</v>
      </c>
      <c r="AZT1" s="850" t="s">
        <v>734</v>
      </c>
      <c r="AZU1" s="850" t="s">
        <v>734</v>
      </c>
      <c r="AZV1" s="850" t="s">
        <v>734</v>
      </c>
      <c r="AZW1" s="850" t="s">
        <v>734</v>
      </c>
      <c r="AZX1" s="850" t="s">
        <v>734</v>
      </c>
      <c r="AZY1" s="850" t="s">
        <v>734</v>
      </c>
      <c r="AZZ1" s="850" t="s">
        <v>734</v>
      </c>
      <c r="BAA1" s="850" t="s">
        <v>734</v>
      </c>
      <c r="BAB1" s="850" t="s">
        <v>734</v>
      </c>
      <c r="BAC1" s="850" t="s">
        <v>734</v>
      </c>
      <c r="BAD1" s="850" t="s">
        <v>734</v>
      </c>
      <c r="BAE1" s="850" t="s">
        <v>734</v>
      </c>
      <c r="BAF1" s="850" t="s">
        <v>734</v>
      </c>
      <c r="BAG1" s="850" t="s">
        <v>734</v>
      </c>
      <c r="BAH1" s="850" t="s">
        <v>734</v>
      </c>
      <c r="BAI1" s="850" t="s">
        <v>734</v>
      </c>
      <c r="BAJ1" s="850" t="s">
        <v>734</v>
      </c>
      <c r="BAK1" s="850" t="s">
        <v>734</v>
      </c>
      <c r="BAL1" s="850" t="s">
        <v>734</v>
      </c>
      <c r="BAM1" s="850" t="s">
        <v>734</v>
      </c>
      <c r="BAN1" s="850" t="s">
        <v>734</v>
      </c>
      <c r="BAO1" s="850" t="s">
        <v>734</v>
      </c>
      <c r="BAP1" s="850" t="s">
        <v>734</v>
      </c>
      <c r="BAQ1" s="850" t="s">
        <v>734</v>
      </c>
      <c r="BAR1" s="850" t="s">
        <v>734</v>
      </c>
      <c r="BAS1" s="850" t="s">
        <v>734</v>
      </c>
      <c r="BAT1" s="850" t="s">
        <v>734</v>
      </c>
      <c r="BAU1" s="850" t="s">
        <v>734</v>
      </c>
      <c r="BAV1" s="850" t="s">
        <v>734</v>
      </c>
      <c r="BAW1" s="850" t="s">
        <v>734</v>
      </c>
      <c r="BAX1" s="850" t="s">
        <v>734</v>
      </c>
      <c r="BAY1" s="850" t="s">
        <v>734</v>
      </c>
      <c r="BAZ1" s="850" t="s">
        <v>734</v>
      </c>
      <c r="BBA1" s="850" t="s">
        <v>734</v>
      </c>
      <c r="BBB1" s="850" t="s">
        <v>734</v>
      </c>
      <c r="BBC1" s="850" t="s">
        <v>734</v>
      </c>
      <c r="BBD1" s="850" t="s">
        <v>734</v>
      </c>
      <c r="BBE1" s="850" t="s">
        <v>734</v>
      </c>
      <c r="BBF1" s="850" t="s">
        <v>734</v>
      </c>
      <c r="BBG1" s="850" t="s">
        <v>734</v>
      </c>
      <c r="BBH1" s="850" t="s">
        <v>734</v>
      </c>
      <c r="BBI1" s="850" t="s">
        <v>734</v>
      </c>
      <c r="BBJ1" s="850" t="s">
        <v>734</v>
      </c>
      <c r="BBK1" s="850" t="s">
        <v>734</v>
      </c>
      <c r="BBL1" s="850" t="s">
        <v>734</v>
      </c>
      <c r="BBM1" s="850" t="s">
        <v>734</v>
      </c>
      <c r="BBN1" s="850" t="s">
        <v>734</v>
      </c>
      <c r="BBO1" s="850" t="s">
        <v>734</v>
      </c>
      <c r="BBP1" s="850" t="s">
        <v>734</v>
      </c>
      <c r="BBQ1" s="850" t="s">
        <v>734</v>
      </c>
      <c r="BBR1" s="850" t="s">
        <v>734</v>
      </c>
      <c r="BBS1" s="850" t="s">
        <v>734</v>
      </c>
      <c r="BBT1" s="850" t="s">
        <v>734</v>
      </c>
      <c r="BBU1" s="850" t="s">
        <v>734</v>
      </c>
      <c r="BBV1" s="850" t="s">
        <v>734</v>
      </c>
      <c r="BBW1" s="850" t="s">
        <v>734</v>
      </c>
      <c r="BBX1" s="850" t="s">
        <v>734</v>
      </c>
      <c r="BBY1" s="850" t="s">
        <v>734</v>
      </c>
      <c r="BBZ1" s="850" t="s">
        <v>734</v>
      </c>
      <c r="BCA1" s="850" t="s">
        <v>734</v>
      </c>
      <c r="BCB1" s="850" t="s">
        <v>734</v>
      </c>
      <c r="BCC1" s="850" t="s">
        <v>734</v>
      </c>
      <c r="BCD1" s="850" t="s">
        <v>734</v>
      </c>
      <c r="BCE1" s="850" t="s">
        <v>734</v>
      </c>
      <c r="BCF1" s="850" t="s">
        <v>734</v>
      </c>
      <c r="BCG1" s="850" t="s">
        <v>734</v>
      </c>
      <c r="BCH1" s="850" t="s">
        <v>734</v>
      </c>
      <c r="BCI1" s="850" t="s">
        <v>734</v>
      </c>
      <c r="BCJ1" s="850" t="s">
        <v>734</v>
      </c>
      <c r="BCK1" s="850" t="s">
        <v>735</v>
      </c>
      <c r="BCL1" s="850" t="s">
        <v>735</v>
      </c>
      <c r="BCM1" s="850" t="s">
        <v>735</v>
      </c>
      <c r="BCN1" s="850" t="s">
        <v>735</v>
      </c>
      <c r="BCO1" s="850" t="s">
        <v>735</v>
      </c>
      <c r="BCP1" s="850" t="s">
        <v>735</v>
      </c>
      <c r="BCQ1" s="850" t="s">
        <v>735</v>
      </c>
      <c r="BCR1" s="850" t="s">
        <v>735</v>
      </c>
      <c r="BCS1" s="850" t="s">
        <v>735</v>
      </c>
      <c r="BCT1" s="850" t="s">
        <v>735</v>
      </c>
      <c r="BCU1" s="850" t="s">
        <v>735</v>
      </c>
      <c r="BCV1" s="850" t="s">
        <v>735</v>
      </c>
      <c r="BCW1" s="850" t="s">
        <v>735</v>
      </c>
      <c r="BCX1" s="850" t="s">
        <v>735</v>
      </c>
      <c r="BCY1" s="850" t="s">
        <v>735</v>
      </c>
      <c r="BCZ1" s="850" t="s">
        <v>735</v>
      </c>
      <c r="BDA1" s="850" t="s">
        <v>735</v>
      </c>
      <c r="BDB1" s="850" t="s">
        <v>735</v>
      </c>
      <c r="BDC1" s="850" t="s">
        <v>735</v>
      </c>
      <c r="BDD1" s="850" t="s">
        <v>735</v>
      </c>
      <c r="BDE1" s="850" t="s">
        <v>735</v>
      </c>
      <c r="BDF1" s="850" t="s">
        <v>735</v>
      </c>
      <c r="BDG1" s="850" t="s">
        <v>735</v>
      </c>
      <c r="BDH1" s="850" t="s">
        <v>735</v>
      </c>
      <c r="BDI1" s="850" t="s">
        <v>735</v>
      </c>
      <c r="BDJ1" s="850" t="s">
        <v>735</v>
      </c>
      <c r="BDK1" s="850" t="s">
        <v>735</v>
      </c>
      <c r="BDL1" s="850" t="s">
        <v>735</v>
      </c>
      <c r="BDM1" s="850" t="s">
        <v>735</v>
      </c>
      <c r="BDN1" s="850" t="s">
        <v>735</v>
      </c>
      <c r="BDO1" s="850" t="s">
        <v>735</v>
      </c>
      <c r="BDP1" s="850" t="s">
        <v>735</v>
      </c>
      <c r="BDQ1" s="850" t="s">
        <v>735</v>
      </c>
      <c r="BDR1" s="850" t="s">
        <v>735</v>
      </c>
      <c r="BDS1" s="850" t="s">
        <v>735</v>
      </c>
      <c r="BDT1" s="850" t="s">
        <v>735</v>
      </c>
      <c r="BDU1" s="850" t="s">
        <v>735</v>
      </c>
      <c r="BDV1" s="850" t="s">
        <v>735</v>
      </c>
      <c r="BDW1" s="850" t="s">
        <v>735</v>
      </c>
      <c r="BDX1" s="850" t="s">
        <v>735</v>
      </c>
      <c r="BDY1" s="850" t="s">
        <v>735</v>
      </c>
      <c r="BDZ1" s="850" t="s">
        <v>735</v>
      </c>
      <c r="BEA1" s="850" t="s">
        <v>735</v>
      </c>
      <c r="BEB1" s="850" t="s">
        <v>735</v>
      </c>
      <c r="BEC1" s="850" t="s">
        <v>735</v>
      </c>
      <c r="BED1" s="850" t="s">
        <v>735</v>
      </c>
      <c r="BEE1" s="850" t="s">
        <v>735</v>
      </c>
      <c r="BEF1" s="850" t="s">
        <v>735</v>
      </c>
      <c r="BEG1" s="850" t="s">
        <v>735</v>
      </c>
      <c r="BEH1" s="850" t="s">
        <v>735</v>
      </c>
      <c r="BEI1" s="850" t="s">
        <v>735</v>
      </c>
      <c r="BEJ1" s="850" t="s">
        <v>735</v>
      </c>
      <c r="BEK1" s="850" t="s">
        <v>735</v>
      </c>
      <c r="BEL1" s="850" t="s">
        <v>735</v>
      </c>
      <c r="BEM1" s="850" t="s">
        <v>735</v>
      </c>
      <c r="BEN1" s="850" t="s">
        <v>735</v>
      </c>
      <c r="BEO1" s="851" t="s">
        <v>736</v>
      </c>
      <c r="BEP1" s="851" t="s">
        <v>736</v>
      </c>
      <c r="BEQ1" s="851" t="s">
        <v>736</v>
      </c>
      <c r="BER1" s="851" t="s">
        <v>736</v>
      </c>
      <c r="BES1" s="851" t="s">
        <v>736</v>
      </c>
      <c r="BET1" s="851" t="s">
        <v>736</v>
      </c>
      <c r="BEU1" s="851" t="s">
        <v>736</v>
      </c>
      <c r="BEV1" s="851" t="s">
        <v>736</v>
      </c>
      <c r="BEW1" s="851" t="s">
        <v>736</v>
      </c>
      <c r="BEX1" s="851" t="s">
        <v>736</v>
      </c>
      <c r="BEY1" s="851" t="s">
        <v>736</v>
      </c>
      <c r="BEZ1" s="851" t="s">
        <v>736</v>
      </c>
      <c r="BFA1" s="851" t="s">
        <v>736</v>
      </c>
      <c r="BFB1" s="851" t="s">
        <v>736</v>
      </c>
      <c r="BFC1" s="851" t="s">
        <v>736</v>
      </c>
      <c r="BFD1" s="851" t="s">
        <v>736</v>
      </c>
      <c r="BFE1" s="851" t="s">
        <v>736</v>
      </c>
      <c r="BFF1" s="851" t="s">
        <v>736</v>
      </c>
      <c r="BFG1" s="851" t="s">
        <v>736</v>
      </c>
      <c r="BFH1" s="851" t="s">
        <v>736</v>
      </c>
      <c r="BFI1" s="851" t="s">
        <v>736</v>
      </c>
      <c r="BFJ1" s="851" t="s">
        <v>736</v>
      </c>
      <c r="BFK1" s="851" t="s">
        <v>736</v>
      </c>
      <c r="BFL1" s="851" t="s">
        <v>736</v>
      </c>
      <c r="BFM1" s="851" t="s">
        <v>736</v>
      </c>
      <c r="BFN1" s="851" t="s">
        <v>736</v>
      </c>
      <c r="BFO1" s="851" t="s">
        <v>736</v>
      </c>
      <c r="BFP1" s="851" t="s">
        <v>736</v>
      </c>
      <c r="BFQ1" s="851" t="s">
        <v>736</v>
      </c>
      <c r="BFR1" s="851" t="s">
        <v>736</v>
      </c>
      <c r="BFS1" s="851" t="s">
        <v>736</v>
      </c>
      <c r="BFT1" s="851" t="s">
        <v>736</v>
      </c>
      <c r="BFU1" s="851" t="s">
        <v>736</v>
      </c>
      <c r="BFV1" s="851" t="s">
        <v>736</v>
      </c>
      <c r="BFW1" s="851" t="s">
        <v>736</v>
      </c>
      <c r="BFX1" s="851" t="s">
        <v>736</v>
      </c>
      <c r="BFY1" s="851" t="s">
        <v>736</v>
      </c>
      <c r="BFZ1" s="851" t="s">
        <v>736</v>
      </c>
      <c r="BGA1" s="851" t="s">
        <v>736</v>
      </c>
      <c r="BGB1" s="851" t="s">
        <v>736</v>
      </c>
      <c r="BGC1" s="851" t="s">
        <v>736</v>
      </c>
      <c r="BGD1" s="851" t="s">
        <v>736</v>
      </c>
      <c r="BGE1" s="851" t="s">
        <v>736</v>
      </c>
      <c r="BGF1" s="851" t="s">
        <v>736</v>
      </c>
      <c r="BGG1" s="851" t="s">
        <v>736</v>
      </c>
      <c r="BGH1" s="851" t="s">
        <v>736</v>
      </c>
      <c r="BGI1" s="851" t="s">
        <v>736</v>
      </c>
      <c r="BGJ1" s="851" t="s">
        <v>736</v>
      </c>
      <c r="BGK1" s="851" t="s">
        <v>736</v>
      </c>
      <c r="BGL1" s="851" t="s">
        <v>736</v>
      </c>
      <c r="BGM1" s="851" t="s">
        <v>736</v>
      </c>
      <c r="BGN1" s="851" t="s">
        <v>736</v>
      </c>
      <c r="BGO1" s="851" t="s">
        <v>736</v>
      </c>
      <c r="BGP1" s="851" t="s">
        <v>736</v>
      </c>
      <c r="BGQ1" s="851" t="s">
        <v>736</v>
      </c>
      <c r="BGR1" s="851" t="s">
        <v>736</v>
      </c>
      <c r="BGS1" s="851" t="s">
        <v>736</v>
      </c>
      <c r="BGT1" s="851" t="s">
        <v>736</v>
      </c>
      <c r="BGU1" s="851" t="s">
        <v>736</v>
      </c>
      <c r="BGV1" s="851" t="s">
        <v>736</v>
      </c>
      <c r="BGW1" s="851" t="s">
        <v>736</v>
      </c>
      <c r="BGX1" s="851" t="s">
        <v>736</v>
      </c>
      <c r="BGY1" s="851" t="s">
        <v>736</v>
      </c>
      <c r="BGZ1" s="851" t="s">
        <v>736</v>
      </c>
      <c r="BHA1" s="851" t="s">
        <v>736</v>
      </c>
      <c r="BHB1" s="851" t="s">
        <v>736</v>
      </c>
      <c r="BHC1" s="851" t="s">
        <v>736</v>
      </c>
      <c r="BHD1" s="851" t="s">
        <v>736</v>
      </c>
      <c r="BHE1" s="851" t="s">
        <v>736</v>
      </c>
      <c r="BHF1" s="851" t="s">
        <v>736</v>
      </c>
      <c r="BHG1" s="851" t="s">
        <v>736</v>
      </c>
      <c r="BHH1" s="851" t="s">
        <v>736</v>
      </c>
      <c r="BHI1" s="851" t="s">
        <v>736</v>
      </c>
      <c r="BHJ1" s="851" t="s">
        <v>736</v>
      </c>
      <c r="BHK1" s="851" t="s">
        <v>736</v>
      </c>
      <c r="BHL1" s="851" t="s">
        <v>736</v>
      </c>
      <c r="BHM1" s="851" t="s">
        <v>736</v>
      </c>
      <c r="BHN1" s="851" t="s">
        <v>736</v>
      </c>
      <c r="BHO1" s="851" t="s">
        <v>736</v>
      </c>
      <c r="BHP1" s="851" t="s">
        <v>736</v>
      </c>
      <c r="BHQ1" s="851" t="s">
        <v>736</v>
      </c>
      <c r="BHR1" s="851" t="s">
        <v>736</v>
      </c>
      <c r="BHS1" s="851" t="s">
        <v>736</v>
      </c>
      <c r="BHT1" s="851" t="s">
        <v>736</v>
      </c>
      <c r="BHU1" s="851" t="s">
        <v>736</v>
      </c>
      <c r="BHV1" s="851" t="s">
        <v>736</v>
      </c>
      <c r="BHW1" s="851" t="s">
        <v>736</v>
      </c>
      <c r="BHX1" s="851" t="s">
        <v>736</v>
      </c>
      <c r="BHY1" s="851" t="s">
        <v>736</v>
      </c>
      <c r="BHZ1" s="851" t="s">
        <v>736</v>
      </c>
      <c r="BIA1" s="851" t="s">
        <v>736</v>
      </c>
      <c r="BIB1" s="851" t="s">
        <v>736</v>
      </c>
      <c r="BIC1" s="851" t="s">
        <v>736</v>
      </c>
      <c r="BID1" s="851" t="s">
        <v>736</v>
      </c>
      <c r="BIE1" s="851" t="s">
        <v>736</v>
      </c>
      <c r="BIF1" s="851" t="s">
        <v>736</v>
      </c>
      <c r="BIG1" s="851" t="s">
        <v>736</v>
      </c>
      <c r="BIH1" s="851" t="s">
        <v>736</v>
      </c>
      <c r="BII1" s="851" t="s">
        <v>736</v>
      </c>
      <c r="BIJ1" s="851" t="s">
        <v>736</v>
      </c>
      <c r="BIK1" s="851" t="s">
        <v>736</v>
      </c>
      <c r="BIL1" s="851" t="s">
        <v>736</v>
      </c>
      <c r="BIM1" s="851" t="s">
        <v>736</v>
      </c>
      <c r="BIN1" s="851" t="s">
        <v>736</v>
      </c>
      <c r="BIO1" s="851" t="s">
        <v>736</v>
      </c>
      <c r="BIP1" s="851" t="s">
        <v>736</v>
      </c>
      <c r="BIQ1" s="851" t="s">
        <v>736</v>
      </c>
      <c r="BIR1" s="851" t="s">
        <v>736</v>
      </c>
      <c r="BIS1" s="851" t="s">
        <v>736</v>
      </c>
      <c r="BIT1" s="851" t="s">
        <v>736</v>
      </c>
      <c r="BIU1" s="851" t="s">
        <v>736</v>
      </c>
      <c r="BIV1" s="851" t="s">
        <v>736</v>
      </c>
      <c r="BIW1" s="851" t="s">
        <v>736</v>
      </c>
      <c r="BIX1" s="851" t="s">
        <v>736</v>
      </c>
      <c r="BIY1" s="851" t="s">
        <v>736</v>
      </c>
      <c r="BIZ1" s="851" t="s">
        <v>736</v>
      </c>
      <c r="BJA1" s="851" t="s">
        <v>736</v>
      </c>
      <c r="BJB1" s="851" t="s">
        <v>736</v>
      </c>
      <c r="BJC1" s="851" t="s">
        <v>736</v>
      </c>
      <c r="BJD1" s="851" t="s">
        <v>736</v>
      </c>
      <c r="BJE1" s="851" t="s">
        <v>736</v>
      </c>
      <c r="BJF1" s="851" t="s">
        <v>736</v>
      </c>
      <c r="BJG1" s="851" t="s">
        <v>736</v>
      </c>
      <c r="BJH1" s="851" t="s">
        <v>736</v>
      </c>
      <c r="BJI1" s="851" t="s">
        <v>736</v>
      </c>
      <c r="BJJ1" s="851" t="s">
        <v>736</v>
      </c>
      <c r="BJK1" s="852" t="s">
        <v>737</v>
      </c>
      <c r="BJL1" s="852" t="s">
        <v>737</v>
      </c>
      <c r="BJM1" s="852" t="s">
        <v>737</v>
      </c>
      <c r="BJN1" s="852" t="s">
        <v>737</v>
      </c>
      <c r="BJO1" s="852" t="s">
        <v>737</v>
      </c>
      <c r="BJP1" s="852" t="s">
        <v>737</v>
      </c>
      <c r="BJQ1" s="852" t="s">
        <v>737</v>
      </c>
      <c r="BJR1" s="852" t="s">
        <v>737</v>
      </c>
      <c r="BJS1" s="852" t="s">
        <v>737</v>
      </c>
      <c r="BJT1" s="852" t="s">
        <v>737</v>
      </c>
      <c r="BJU1" s="852" t="s">
        <v>737</v>
      </c>
      <c r="BJV1" s="852" t="s">
        <v>737</v>
      </c>
      <c r="BJW1" s="852" t="s">
        <v>737</v>
      </c>
      <c r="BJX1" s="852" t="s">
        <v>737</v>
      </c>
      <c r="BJY1" s="852" t="s">
        <v>737</v>
      </c>
      <c r="BJZ1" s="852" t="s">
        <v>737</v>
      </c>
      <c r="BKA1" s="852" t="s">
        <v>737</v>
      </c>
      <c r="BKB1" s="852" t="s">
        <v>737</v>
      </c>
      <c r="BKC1" s="852" t="s">
        <v>737</v>
      </c>
      <c r="BKD1" s="852" t="s">
        <v>737</v>
      </c>
      <c r="BKE1" s="852" t="s">
        <v>737</v>
      </c>
      <c r="BKF1" s="852" t="s">
        <v>737</v>
      </c>
      <c r="BKG1" s="852" t="s">
        <v>737</v>
      </c>
      <c r="BKH1" s="852" t="s">
        <v>737</v>
      </c>
      <c r="BKI1" s="852" t="s">
        <v>737</v>
      </c>
      <c r="BKJ1" s="852" t="s">
        <v>737</v>
      </c>
      <c r="BKK1" s="852" t="s">
        <v>737</v>
      </c>
      <c r="BKL1" s="852" t="s">
        <v>737</v>
      </c>
      <c r="BKM1" s="852" t="s">
        <v>737</v>
      </c>
      <c r="BKN1" s="852" t="s">
        <v>737</v>
      </c>
      <c r="BKO1" s="852" t="s">
        <v>737</v>
      </c>
      <c r="BKP1" s="852" t="s">
        <v>737</v>
      </c>
      <c r="BKQ1" s="852" t="s">
        <v>737</v>
      </c>
      <c r="BKR1" s="852" t="s">
        <v>737</v>
      </c>
      <c r="BKS1" s="852" t="s">
        <v>737</v>
      </c>
      <c r="BKT1" s="852" t="s">
        <v>737</v>
      </c>
      <c r="BKU1" s="852" t="s">
        <v>737</v>
      </c>
      <c r="BKV1" s="852" t="s">
        <v>737</v>
      </c>
      <c r="BKW1" s="852" t="s">
        <v>737</v>
      </c>
      <c r="BKX1" s="852" t="s">
        <v>737</v>
      </c>
      <c r="BKY1" s="852" t="s">
        <v>737</v>
      </c>
      <c r="BKZ1" s="852" t="s">
        <v>737</v>
      </c>
      <c r="BLA1" s="852" t="s">
        <v>737</v>
      </c>
      <c r="BLB1" s="852" t="s">
        <v>737</v>
      </c>
      <c r="BLC1" s="852" t="s">
        <v>737</v>
      </c>
      <c r="BLD1" s="852" t="s">
        <v>737</v>
      </c>
      <c r="BLE1" s="852" t="s">
        <v>737</v>
      </c>
      <c r="BLF1" s="852" t="s">
        <v>737</v>
      </c>
      <c r="BLG1" s="853" t="s">
        <v>2316</v>
      </c>
      <c r="BLH1" s="853" t="s">
        <v>2316</v>
      </c>
      <c r="BLI1" s="853" t="s">
        <v>2316</v>
      </c>
      <c r="BLJ1" s="853" t="s">
        <v>2316</v>
      </c>
      <c r="BLK1" s="853" t="s">
        <v>2316</v>
      </c>
      <c r="BLL1" s="853" t="s">
        <v>2316</v>
      </c>
      <c r="BLM1" s="853" t="s">
        <v>2316</v>
      </c>
      <c r="BLN1" s="853" t="s">
        <v>2316</v>
      </c>
      <c r="BLO1" s="853" t="s">
        <v>2316</v>
      </c>
      <c r="BLP1" s="853" t="s">
        <v>2316</v>
      </c>
      <c r="BLQ1" s="853" t="s">
        <v>2316</v>
      </c>
      <c r="BLR1" s="853" t="s">
        <v>2316</v>
      </c>
      <c r="BLS1" s="853" t="s">
        <v>2316</v>
      </c>
      <c r="BLT1" s="853" t="s">
        <v>2317</v>
      </c>
      <c r="BLU1" s="853" t="s">
        <v>2317</v>
      </c>
      <c r="BLV1" s="853" t="s">
        <v>2317</v>
      </c>
      <c r="BLW1" s="853" t="s">
        <v>2317</v>
      </c>
      <c r="BLX1" s="853" t="s">
        <v>2317</v>
      </c>
      <c r="BLY1" s="853" t="s">
        <v>2317</v>
      </c>
      <c r="BLZ1" s="854" t="s">
        <v>2323</v>
      </c>
      <c r="BMA1" s="854" t="s">
        <v>2323</v>
      </c>
      <c r="BMB1" s="854" t="s">
        <v>2323</v>
      </c>
      <c r="BMC1" s="854" t="s">
        <v>2323</v>
      </c>
      <c r="BMD1" s="854" t="s">
        <v>2323</v>
      </c>
      <c r="BME1" s="854" t="s">
        <v>2323</v>
      </c>
      <c r="BMF1" s="854" t="s">
        <v>2323</v>
      </c>
      <c r="BMG1" s="854" t="s">
        <v>2323</v>
      </c>
      <c r="BMH1" s="854" t="s">
        <v>2324</v>
      </c>
      <c r="BMI1" s="854" t="s">
        <v>2324</v>
      </c>
      <c r="BMJ1" s="854" t="s">
        <v>2324</v>
      </c>
      <c r="BMK1" s="854" t="s">
        <v>2324</v>
      </c>
      <c r="BML1" s="854" t="s">
        <v>2324</v>
      </c>
      <c r="BMM1" s="854" t="s">
        <v>2324</v>
      </c>
      <c r="BMN1" s="854" t="s">
        <v>2324</v>
      </c>
      <c r="BMO1" s="854" t="s">
        <v>2324</v>
      </c>
      <c r="BMP1" s="854" t="s">
        <v>2324</v>
      </c>
      <c r="BMQ1" s="854" t="s">
        <v>2324</v>
      </c>
      <c r="BMR1" s="854" t="s">
        <v>2324</v>
      </c>
      <c r="BMS1" s="854" t="s">
        <v>2324</v>
      </c>
      <c r="BMT1" s="854" t="s">
        <v>2324</v>
      </c>
      <c r="BMU1" s="854" t="s">
        <v>2324</v>
      </c>
      <c r="BMV1" s="854" t="s">
        <v>2324</v>
      </c>
      <c r="BMW1" s="854" t="s">
        <v>2324</v>
      </c>
      <c r="BMX1" s="854" t="s">
        <v>2324</v>
      </c>
      <c r="BMY1" s="854" t="s">
        <v>2324</v>
      </c>
      <c r="BMZ1" s="854" t="s">
        <v>2324</v>
      </c>
      <c r="BNA1" s="854" t="s">
        <v>2324</v>
      </c>
      <c r="BNB1" s="854" t="s">
        <v>2324</v>
      </c>
      <c r="BNC1" s="854" t="s">
        <v>2324</v>
      </c>
      <c r="BND1" s="854" t="s">
        <v>2324</v>
      </c>
      <c r="BNE1" s="854" t="s">
        <v>2324</v>
      </c>
      <c r="BNF1" s="854" t="s">
        <v>2324</v>
      </c>
      <c r="BNG1" s="854" t="s">
        <v>2324</v>
      </c>
      <c r="BNH1" s="854" t="s">
        <v>2324</v>
      </c>
      <c r="BNI1" s="854" t="s">
        <v>2324</v>
      </c>
      <c r="BNJ1" s="854" t="s">
        <v>2324</v>
      </c>
      <c r="BNK1" s="854" t="s">
        <v>2324</v>
      </c>
      <c r="BNL1" s="854" t="s">
        <v>2325</v>
      </c>
      <c r="BNM1" s="854" t="s">
        <v>2325</v>
      </c>
      <c r="BNN1" s="854" t="s">
        <v>2325</v>
      </c>
      <c r="BNO1" s="854" t="s">
        <v>2325</v>
      </c>
      <c r="BNP1" s="854" t="s">
        <v>2325</v>
      </c>
      <c r="BNQ1" s="854" t="s">
        <v>2325</v>
      </c>
      <c r="BNR1" s="854" t="s">
        <v>2325</v>
      </c>
      <c r="BNS1" s="854" t="s">
        <v>2325</v>
      </c>
      <c r="BNT1" s="854" t="s">
        <v>2325</v>
      </c>
      <c r="BNU1" s="854" t="s">
        <v>2325</v>
      </c>
      <c r="BNV1" s="854" t="s">
        <v>2325</v>
      </c>
      <c r="BNW1" s="854" t="s">
        <v>2325</v>
      </c>
      <c r="BNX1" s="854" t="s">
        <v>2325</v>
      </c>
      <c r="BNY1" s="854" t="s">
        <v>2325</v>
      </c>
      <c r="BNZ1" s="854" t="s">
        <v>2325</v>
      </c>
      <c r="BOA1" s="854" t="s">
        <v>2325</v>
      </c>
      <c r="BOB1" s="854" t="s">
        <v>2325</v>
      </c>
      <c r="BOC1" s="854" t="s">
        <v>2325</v>
      </c>
      <c r="BOD1" s="854" t="s">
        <v>2325</v>
      </c>
      <c r="BOE1" s="854" t="s">
        <v>2325</v>
      </c>
      <c r="BOF1" s="854" t="s">
        <v>2325</v>
      </c>
      <c r="BOG1" s="854" t="s">
        <v>2325</v>
      </c>
      <c r="BOH1" s="854" t="s">
        <v>2325</v>
      </c>
      <c r="BOI1" s="854" t="s">
        <v>2325</v>
      </c>
      <c r="BOJ1" s="854" t="s">
        <v>2325</v>
      </c>
      <c r="BOK1" s="854" t="s">
        <v>2326</v>
      </c>
      <c r="BOL1" s="854" t="s">
        <v>2326</v>
      </c>
      <c r="BOM1" s="854" t="s">
        <v>2326</v>
      </c>
      <c r="BON1" s="854" t="s">
        <v>2326</v>
      </c>
      <c r="BOO1" s="854" t="s">
        <v>2326</v>
      </c>
      <c r="BOP1" s="854" t="s">
        <v>2326</v>
      </c>
      <c r="BOQ1" s="854" t="s">
        <v>2326</v>
      </c>
      <c r="BOR1" s="854" t="s">
        <v>2326</v>
      </c>
      <c r="BOS1" s="854" t="s">
        <v>2326</v>
      </c>
      <c r="BOT1" s="854" t="s">
        <v>2326</v>
      </c>
      <c r="BOU1" s="854" t="s">
        <v>2326</v>
      </c>
      <c r="BOV1" s="854" t="s">
        <v>2326</v>
      </c>
      <c r="BOW1" s="854" t="s">
        <v>2326</v>
      </c>
      <c r="BOX1" s="854" t="s">
        <v>2326</v>
      </c>
      <c r="BOY1" s="854" t="s">
        <v>2326</v>
      </c>
      <c r="BOZ1" s="854" t="s">
        <v>2326</v>
      </c>
      <c r="BPA1" s="854" t="s">
        <v>2326</v>
      </c>
      <c r="BPB1" s="854" t="s">
        <v>2326</v>
      </c>
      <c r="BPC1" s="854" t="s">
        <v>2326</v>
      </c>
      <c r="BPD1" s="854" t="s">
        <v>2326</v>
      </c>
      <c r="BPE1" s="854" t="s">
        <v>2326</v>
      </c>
      <c r="BPF1" s="854" t="s">
        <v>2326</v>
      </c>
      <c r="BPG1" s="854" t="s">
        <v>2326</v>
      </c>
      <c r="BPH1" s="854" t="s">
        <v>2326</v>
      </c>
      <c r="BPI1" s="854" t="s">
        <v>2326</v>
      </c>
      <c r="BPJ1" s="854" t="s">
        <v>2326</v>
      </c>
      <c r="BPK1" s="854" t="s">
        <v>2326</v>
      </c>
      <c r="BPL1" s="854" t="s">
        <v>2326</v>
      </c>
      <c r="BPM1" s="854" t="s">
        <v>2326</v>
      </c>
      <c r="BPN1" s="854" t="s">
        <v>2326</v>
      </c>
      <c r="BPO1" s="854" t="s">
        <v>2326</v>
      </c>
      <c r="BPP1" s="854" t="s">
        <v>2326</v>
      </c>
      <c r="BPQ1" s="854" t="s">
        <v>2326</v>
      </c>
      <c r="BPR1" s="854" t="s">
        <v>2326</v>
      </c>
      <c r="BPS1" s="854" t="s">
        <v>2326</v>
      </c>
      <c r="BPT1" s="854" t="s">
        <v>2327</v>
      </c>
      <c r="BPU1" s="854" t="s">
        <v>2327</v>
      </c>
      <c r="BPV1" s="854" t="s">
        <v>2327</v>
      </c>
      <c r="BPW1" s="854" t="s">
        <v>2327</v>
      </c>
      <c r="BPX1" s="854" t="s">
        <v>2327</v>
      </c>
      <c r="BPY1" s="854" t="s">
        <v>2327</v>
      </c>
      <c r="BPZ1" s="854" t="s">
        <v>2327</v>
      </c>
      <c r="BQA1" s="854" t="s">
        <v>2327</v>
      </c>
      <c r="BQB1" s="854" t="s">
        <v>2327</v>
      </c>
      <c r="BQC1" s="854" t="s">
        <v>2327</v>
      </c>
      <c r="BQD1" s="854" t="s">
        <v>2327</v>
      </c>
      <c r="BQE1" s="854" t="s">
        <v>2327</v>
      </c>
      <c r="BQF1" s="854" t="s">
        <v>2327</v>
      </c>
      <c r="BQG1" s="854" t="s">
        <v>2327</v>
      </c>
      <c r="BQH1" s="854" t="s">
        <v>2327</v>
      </c>
      <c r="BQI1" s="854" t="s">
        <v>2327</v>
      </c>
      <c r="BQJ1" s="854" t="s">
        <v>2327</v>
      </c>
      <c r="BQK1" s="854" t="s">
        <v>2327</v>
      </c>
      <c r="BQL1" s="854" t="s">
        <v>2327</v>
      </c>
      <c r="BQM1" s="854" t="s">
        <v>2327</v>
      </c>
      <c r="BQN1" s="854" t="s">
        <v>2327</v>
      </c>
      <c r="BQO1" s="854" t="s">
        <v>2327</v>
      </c>
      <c r="BQP1" s="854" t="s">
        <v>2327</v>
      </c>
      <c r="BQQ1" s="854" t="s">
        <v>2327</v>
      </c>
      <c r="BQR1" s="854" t="s">
        <v>2327</v>
      </c>
      <c r="BQS1" s="854" t="s">
        <v>2327</v>
      </c>
      <c r="BQT1" s="854" t="s">
        <v>2327</v>
      </c>
      <c r="BQU1" s="854" t="s">
        <v>2327</v>
      </c>
      <c r="BQV1" s="854" t="s">
        <v>2327</v>
      </c>
      <c r="BQW1" s="854" t="s">
        <v>2327</v>
      </c>
      <c r="BQX1" s="854" t="s">
        <v>2327</v>
      </c>
      <c r="BQY1" s="854" t="s">
        <v>2327</v>
      </c>
      <c r="BQZ1" s="854" t="s">
        <v>2327</v>
      </c>
      <c r="BRA1" s="854" t="s">
        <v>2327</v>
      </c>
      <c r="BRB1" s="854" t="s">
        <v>2327</v>
      </c>
      <c r="BRC1" s="854" t="s">
        <v>2327</v>
      </c>
      <c r="BRD1" s="854" t="s">
        <v>2327</v>
      </c>
      <c r="BRE1" s="854" t="s">
        <v>2327</v>
      </c>
      <c r="BRF1" s="854" t="s">
        <v>2327</v>
      </c>
      <c r="BRG1" s="854" t="s">
        <v>2327</v>
      </c>
      <c r="BRH1" s="854" t="s">
        <v>2327</v>
      </c>
      <c r="BRI1" s="854" t="s">
        <v>2327</v>
      </c>
      <c r="BRJ1" s="854" t="s">
        <v>2327</v>
      </c>
      <c r="BRK1" s="854" t="s">
        <v>2327</v>
      </c>
      <c r="BRL1" s="854" t="s">
        <v>2327</v>
      </c>
      <c r="BRM1" s="854" t="s">
        <v>2327</v>
      </c>
      <c r="BRN1" s="854" t="s">
        <v>2327</v>
      </c>
      <c r="BRO1" s="854" t="s">
        <v>2327</v>
      </c>
      <c r="BRP1" s="854" t="s">
        <v>2328</v>
      </c>
      <c r="BRQ1" s="854" t="s">
        <v>2328</v>
      </c>
      <c r="BRR1" s="854" t="s">
        <v>2328</v>
      </c>
      <c r="BRS1" s="854" t="s">
        <v>2328</v>
      </c>
      <c r="BRT1" s="854" t="s">
        <v>2328</v>
      </c>
      <c r="BRU1" s="854" t="s">
        <v>2328</v>
      </c>
      <c r="BRV1" s="854" t="s">
        <v>2328</v>
      </c>
      <c r="BRW1" s="854" t="s">
        <v>2328</v>
      </c>
      <c r="BRX1" s="854" t="s">
        <v>2328</v>
      </c>
      <c r="BRY1" s="854" t="s">
        <v>2328</v>
      </c>
      <c r="BRZ1" s="854" t="s">
        <v>2328</v>
      </c>
      <c r="BSA1" s="854" t="s">
        <v>2328</v>
      </c>
      <c r="BSB1" s="854" t="s">
        <v>2328</v>
      </c>
      <c r="BSC1" s="854" t="s">
        <v>2328</v>
      </c>
      <c r="BSD1" s="854" t="s">
        <v>2328</v>
      </c>
      <c r="BSE1" s="854" t="s">
        <v>2328</v>
      </c>
      <c r="BSF1" s="854" t="s">
        <v>2328</v>
      </c>
      <c r="BSG1" s="854" t="s">
        <v>2328</v>
      </c>
      <c r="BSH1" s="854" t="s">
        <v>2328</v>
      </c>
      <c r="BSI1" s="854" t="s">
        <v>2328</v>
      </c>
      <c r="BSJ1" s="854" t="s">
        <v>2328</v>
      </c>
      <c r="BSK1" s="854" t="s">
        <v>2328</v>
      </c>
      <c r="BSL1" s="854" t="s">
        <v>2328</v>
      </c>
      <c r="BSM1" s="854" t="s">
        <v>2328</v>
      </c>
      <c r="BSN1" s="854" t="s">
        <v>2328</v>
      </c>
      <c r="BSO1" s="854" t="s">
        <v>2328</v>
      </c>
      <c r="BSP1" s="854" t="s">
        <v>2328</v>
      </c>
      <c r="BSQ1" s="854" t="s">
        <v>2328</v>
      </c>
      <c r="BSR1" s="854" t="s">
        <v>2328</v>
      </c>
      <c r="BSS1" s="854" t="s">
        <v>2328</v>
      </c>
      <c r="BST1" s="854" t="s">
        <v>2328</v>
      </c>
      <c r="BSU1" s="854" t="s">
        <v>2328</v>
      </c>
      <c r="BSV1" s="854" t="s">
        <v>2328</v>
      </c>
      <c r="BSW1" s="854" t="s">
        <v>2328</v>
      </c>
      <c r="BSX1" s="854" t="s">
        <v>2328</v>
      </c>
      <c r="BSY1" s="854" t="s">
        <v>2328</v>
      </c>
      <c r="BSZ1" s="854" t="s">
        <v>2328</v>
      </c>
      <c r="BTA1" s="854" t="s">
        <v>2328</v>
      </c>
      <c r="BTB1" s="854" t="s">
        <v>2328</v>
      </c>
      <c r="BTC1" s="854" t="s">
        <v>2328</v>
      </c>
      <c r="BTD1" s="854" t="s">
        <v>2328</v>
      </c>
      <c r="BTE1" s="854" t="s">
        <v>2328</v>
      </c>
      <c r="BTF1" s="854" t="s">
        <v>2328</v>
      </c>
      <c r="BTG1" s="854" t="s">
        <v>2328</v>
      </c>
      <c r="BTH1" s="854" t="s">
        <v>2328</v>
      </c>
      <c r="BTI1" s="854" t="s">
        <v>2328</v>
      </c>
      <c r="BTJ1" s="854" t="s">
        <v>2328</v>
      </c>
      <c r="BTK1" s="854" t="s">
        <v>2328</v>
      </c>
      <c r="BTL1" s="854" t="s">
        <v>2328</v>
      </c>
      <c r="BTM1" s="854" t="s">
        <v>2328</v>
      </c>
      <c r="BTN1" s="854" t="s">
        <v>2328</v>
      </c>
      <c r="BTO1" s="854" t="s">
        <v>2328</v>
      </c>
      <c r="BTP1" s="854" t="s">
        <v>2328</v>
      </c>
      <c r="BTQ1" s="854" t="s">
        <v>2328</v>
      </c>
      <c r="BTR1" s="854" t="s">
        <v>2328</v>
      </c>
      <c r="BTS1" s="854" t="s">
        <v>2328</v>
      </c>
      <c r="BTT1" s="854" t="s">
        <v>2328</v>
      </c>
      <c r="BTU1" s="854" t="s">
        <v>2328</v>
      </c>
      <c r="BTV1" s="854" t="s">
        <v>2328</v>
      </c>
      <c r="BTW1" s="854" t="s">
        <v>2328</v>
      </c>
      <c r="BTX1" s="854" t="s">
        <v>2328</v>
      </c>
      <c r="BTY1" s="854" t="s">
        <v>2328</v>
      </c>
      <c r="BTZ1" s="854" t="s">
        <v>2328</v>
      </c>
      <c r="BUA1" s="854" t="s">
        <v>2328</v>
      </c>
      <c r="BUB1" s="854" t="s">
        <v>2328</v>
      </c>
      <c r="BUC1" s="854" t="s">
        <v>2328</v>
      </c>
      <c r="BUD1" s="854" t="s">
        <v>2328</v>
      </c>
      <c r="BUE1" s="854" t="s">
        <v>2328</v>
      </c>
      <c r="BUF1" s="854" t="s">
        <v>2328</v>
      </c>
      <c r="BUG1" s="854" t="s">
        <v>2328</v>
      </c>
      <c r="BUH1" s="854" t="s">
        <v>2328</v>
      </c>
      <c r="BUI1" s="854" t="s">
        <v>2328</v>
      </c>
      <c r="BUJ1" s="854" t="s">
        <v>2328</v>
      </c>
      <c r="BUK1" s="854" t="s">
        <v>2328</v>
      </c>
      <c r="BUL1" s="854" t="s">
        <v>2328</v>
      </c>
      <c r="BUM1" s="854" t="s">
        <v>2328</v>
      </c>
      <c r="BUN1" s="854" t="s">
        <v>2328</v>
      </c>
      <c r="BUO1" s="854" t="s">
        <v>2328</v>
      </c>
      <c r="BUP1" s="854" t="s">
        <v>2328</v>
      </c>
      <c r="BUQ1" s="854" t="s">
        <v>2328</v>
      </c>
      <c r="BUR1" s="854" t="s">
        <v>2328</v>
      </c>
      <c r="BUS1" s="854" t="s">
        <v>2328</v>
      </c>
      <c r="BUT1" s="854" t="s">
        <v>2328</v>
      </c>
      <c r="BUU1" s="854" t="s">
        <v>2328</v>
      </c>
      <c r="BUV1" s="854" t="s">
        <v>2328</v>
      </c>
      <c r="BUW1" s="854" t="s">
        <v>2328</v>
      </c>
      <c r="BUX1" s="854" t="s">
        <v>2328</v>
      </c>
      <c r="BUY1" s="854" t="s">
        <v>2328</v>
      </c>
      <c r="BUZ1" s="854" t="s">
        <v>2328</v>
      </c>
      <c r="BVA1" s="854" t="s">
        <v>2328</v>
      </c>
      <c r="BVB1" s="854" t="s">
        <v>2328</v>
      </c>
      <c r="BVC1" s="854" t="s">
        <v>2328</v>
      </c>
      <c r="BVD1" s="854" t="s">
        <v>2328</v>
      </c>
      <c r="BVE1" s="854" t="s">
        <v>2328</v>
      </c>
      <c r="BVF1" s="854" t="s">
        <v>2328</v>
      </c>
      <c r="BVG1" s="854" t="s">
        <v>2328</v>
      </c>
      <c r="BVH1" s="854" t="s">
        <v>2329</v>
      </c>
      <c r="BVI1" s="854" t="s">
        <v>2329</v>
      </c>
      <c r="BVJ1" s="854" t="s">
        <v>2329</v>
      </c>
      <c r="BVK1" s="854" t="s">
        <v>2329</v>
      </c>
      <c r="BVL1" s="854" t="s">
        <v>2329</v>
      </c>
      <c r="BVM1" s="854" t="s">
        <v>2329</v>
      </c>
      <c r="BVN1" s="854" t="s">
        <v>2329</v>
      </c>
      <c r="BVO1" s="854" t="s">
        <v>2329</v>
      </c>
      <c r="BVP1" s="854" t="s">
        <v>2329</v>
      </c>
      <c r="BVQ1" s="854" t="s">
        <v>2329</v>
      </c>
      <c r="BVR1" s="854" t="s">
        <v>2329</v>
      </c>
      <c r="BVS1" s="854" t="s">
        <v>2329</v>
      </c>
      <c r="BVT1" s="854" t="s">
        <v>2329</v>
      </c>
      <c r="BVU1" s="854" t="s">
        <v>2329</v>
      </c>
      <c r="BVV1" s="854" t="s">
        <v>2329</v>
      </c>
      <c r="BVW1" s="854" t="s">
        <v>2329</v>
      </c>
      <c r="BVX1" s="854" t="s">
        <v>2329</v>
      </c>
      <c r="BVY1" s="854" t="s">
        <v>2329</v>
      </c>
      <c r="BVZ1" s="854" t="s">
        <v>2329</v>
      </c>
      <c r="BWA1" s="854" t="s">
        <v>2329</v>
      </c>
      <c r="BWB1" s="854" t="s">
        <v>2329</v>
      </c>
      <c r="BWC1" s="854" t="s">
        <v>2329</v>
      </c>
      <c r="BWD1" s="854" t="s">
        <v>2329</v>
      </c>
      <c r="BWE1" s="854" t="s">
        <v>2329</v>
      </c>
      <c r="BWF1" s="854" t="s">
        <v>2329</v>
      </c>
      <c r="BWG1" s="854" t="s">
        <v>2329</v>
      </c>
      <c r="BWH1" s="854" t="s">
        <v>2329</v>
      </c>
      <c r="BWI1" s="854" t="s">
        <v>2329</v>
      </c>
      <c r="BWJ1" s="854" t="s">
        <v>2329</v>
      </c>
      <c r="BWK1" s="854" t="s">
        <v>2329</v>
      </c>
      <c r="BWL1" s="854" t="s">
        <v>2329</v>
      </c>
      <c r="BWM1" s="854" t="s">
        <v>2329</v>
      </c>
      <c r="BWN1" s="854" t="s">
        <v>2329</v>
      </c>
      <c r="BWO1" s="854" t="s">
        <v>2329</v>
      </c>
      <c r="BWP1" s="854" t="s">
        <v>2329</v>
      </c>
      <c r="BWQ1" s="854" t="s">
        <v>2329</v>
      </c>
      <c r="BWR1" s="854" t="s">
        <v>2329</v>
      </c>
      <c r="BWS1" s="854" t="s">
        <v>2329</v>
      </c>
      <c r="BWT1" s="854" t="s">
        <v>2329</v>
      </c>
      <c r="BWU1" s="854" t="s">
        <v>2329</v>
      </c>
      <c r="BWV1" s="854" t="s">
        <v>2329</v>
      </c>
      <c r="BWW1" s="854" t="s">
        <v>2329</v>
      </c>
      <c r="BWX1" s="854" t="s">
        <v>2329</v>
      </c>
      <c r="BWY1" s="854" t="s">
        <v>2329</v>
      </c>
      <c r="BWZ1" s="854" t="s">
        <v>2329</v>
      </c>
      <c r="BXA1" s="854" t="s">
        <v>2329</v>
      </c>
      <c r="BXB1" s="854" t="s">
        <v>2329</v>
      </c>
      <c r="BXC1" s="854" t="s">
        <v>2329</v>
      </c>
      <c r="BXD1" s="854" t="s">
        <v>2329</v>
      </c>
      <c r="BXE1" s="854" t="s">
        <v>2329</v>
      </c>
      <c r="BXF1" s="854" t="s">
        <v>2329</v>
      </c>
      <c r="BXG1" s="854" t="s">
        <v>2329</v>
      </c>
      <c r="BXH1" s="854" t="s">
        <v>2329</v>
      </c>
      <c r="BXI1" s="854" t="s">
        <v>2329</v>
      </c>
      <c r="BXJ1" s="854" t="s">
        <v>2329</v>
      </c>
      <c r="BXK1" s="854" t="s">
        <v>2329</v>
      </c>
      <c r="BXL1" s="854" t="s">
        <v>2329</v>
      </c>
      <c r="BXM1" s="854" t="s">
        <v>2329</v>
      </c>
      <c r="BXN1" s="854" t="s">
        <v>2329</v>
      </c>
      <c r="BXO1" s="854" t="s">
        <v>2329</v>
      </c>
      <c r="BXP1" s="854" t="s">
        <v>2329</v>
      </c>
      <c r="BXQ1" s="854" t="s">
        <v>2329</v>
      </c>
      <c r="BXR1" s="854" t="s">
        <v>2329</v>
      </c>
      <c r="BXS1" s="854" t="s">
        <v>2329</v>
      </c>
      <c r="BXT1" s="854" t="s">
        <v>2329</v>
      </c>
      <c r="BXU1" s="854" t="s">
        <v>2329</v>
      </c>
      <c r="BXV1" s="854" t="s">
        <v>2329</v>
      </c>
      <c r="BXW1" s="854" t="s">
        <v>2329</v>
      </c>
      <c r="BXX1" s="854" t="s">
        <v>2329</v>
      </c>
      <c r="BXY1" s="854" t="s">
        <v>2329</v>
      </c>
      <c r="BXZ1" s="854" t="s">
        <v>2329</v>
      </c>
      <c r="BYA1" s="854" t="s">
        <v>2329</v>
      </c>
      <c r="BYB1" s="854" t="s">
        <v>2329</v>
      </c>
      <c r="BYC1" s="854" t="s">
        <v>2329</v>
      </c>
      <c r="BYD1" s="854" t="s">
        <v>2329</v>
      </c>
      <c r="BYE1" s="854" t="s">
        <v>2330</v>
      </c>
      <c r="BYF1" s="854" t="s">
        <v>2330</v>
      </c>
      <c r="BYG1" s="854" t="s">
        <v>2330</v>
      </c>
      <c r="BYH1" s="854" t="s">
        <v>2330</v>
      </c>
      <c r="BYI1" s="854" t="s">
        <v>2330</v>
      </c>
      <c r="BYJ1" s="854" t="s">
        <v>2330</v>
      </c>
      <c r="BYK1" s="854" t="s">
        <v>2330</v>
      </c>
      <c r="BYL1" s="854" t="s">
        <v>2330</v>
      </c>
      <c r="BYM1" s="854" t="s">
        <v>2331</v>
      </c>
      <c r="BYN1" s="854" t="s">
        <v>2331</v>
      </c>
      <c r="BYO1" s="854" t="s">
        <v>2331</v>
      </c>
      <c r="BYP1" s="854" t="s">
        <v>2331</v>
      </c>
      <c r="BYQ1" s="854" t="s">
        <v>2331</v>
      </c>
      <c r="BYR1" s="854" t="s">
        <v>2331</v>
      </c>
      <c r="BYS1" s="854" t="s">
        <v>2331</v>
      </c>
      <c r="BYT1" s="854" t="s">
        <v>2331</v>
      </c>
      <c r="BYU1" s="854" t="s">
        <v>2331</v>
      </c>
      <c r="BYV1" s="854" t="s">
        <v>2331</v>
      </c>
      <c r="BYW1" s="854" t="s">
        <v>2331</v>
      </c>
      <c r="BYX1" s="854" t="s">
        <v>2331</v>
      </c>
      <c r="BYY1" s="854" t="s">
        <v>2331</v>
      </c>
      <c r="BYZ1" s="854" t="s">
        <v>2331</v>
      </c>
      <c r="BZA1" s="854" t="s">
        <v>2331</v>
      </c>
      <c r="BZB1" s="854" t="s">
        <v>2332</v>
      </c>
      <c r="BZC1" s="854" t="s">
        <v>2332</v>
      </c>
      <c r="BZD1" s="854" t="s">
        <v>2332</v>
      </c>
      <c r="BZE1" s="854" t="s">
        <v>2332</v>
      </c>
      <c r="BZF1" s="854" t="s">
        <v>2332</v>
      </c>
      <c r="BZG1" s="854" t="s">
        <v>2332</v>
      </c>
      <c r="BZH1" s="854" t="s">
        <v>2332</v>
      </c>
      <c r="BZI1" s="854" t="s">
        <v>2332</v>
      </c>
      <c r="BZJ1" s="854" t="s">
        <v>2332</v>
      </c>
      <c r="BZK1" s="854" t="s">
        <v>2332</v>
      </c>
      <c r="BZL1" s="854" t="s">
        <v>2332</v>
      </c>
      <c r="BZM1" s="854" t="s">
        <v>2332</v>
      </c>
      <c r="BZN1" s="854" t="s">
        <v>2332</v>
      </c>
      <c r="BZO1" s="854" t="s">
        <v>2332</v>
      </c>
      <c r="BZP1" s="854" t="s">
        <v>2332</v>
      </c>
      <c r="BZQ1" s="854" t="s">
        <v>2332</v>
      </c>
      <c r="BZR1" s="854" t="s">
        <v>2332</v>
      </c>
      <c r="BZS1" s="854" t="s">
        <v>2332</v>
      </c>
      <c r="BZT1" s="854" t="s">
        <v>2332</v>
      </c>
      <c r="BZU1" s="854" t="s">
        <v>2332</v>
      </c>
      <c r="BZV1" s="854" t="s">
        <v>2332</v>
      </c>
      <c r="BZW1" s="854" t="s">
        <v>2332</v>
      </c>
      <c r="BZX1" s="854" t="s">
        <v>2332</v>
      </c>
      <c r="BZY1" s="854" t="s">
        <v>2332</v>
      </c>
      <c r="BZZ1" s="854" t="s">
        <v>2332</v>
      </c>
      <c r="CAA1" s="854" t="s">
        <v>2332</v>
      </c>
      <c r="CAB1" s="854" t="s">
        <v>2332</v>
      </c>
      <c r="CAC1" s="854" t="s">
        <v>2332</v>
      </c>
      <c r="CAD1" s="854" t="s">
        <v>2332</v>
      </c>
      <c r="CAE1" s="854" t="s">
        <v>2332</v>
      </c>
      <c r="CAF1" s="854" t="s">
        <v>2332</v>
      </c>
      <c r="CAG1" s="854" t="s">
        <v>2333</v>
      </c>
      <c r="CAH1" s="854" t="s">
        <v>2333</v>
      </c>
      <c r="CAI1" s="854" t="s">
        <v>2333</v>
      </c>
      <c r="CAJ1" s="854" t="s">
        <v>2333</v>
      </c>
      <c r="CAK1" s="854" t="s">
        <v>2333</v>
      </c>
      <c r="CAL1" s="854" t="s">
        <v>2333</v>
      </c>
      <c r="CAM1" s="854" t="s">
        <v>2333</v>
      </c>
      <c r="CAN1" s="854" t="s">
        <v>2333</v>
      </c>
      <c r="CAO1" s="854" t="s">
        <v>2333</v>
      </c>
      <c r="CAP1" s="854" t="s">
        <v>2333</v>
      </c>
      <c r="CAQ1" s="854" t="s">
        <v>2334</v>
      </c>
      <c r="CAR1" s="854" t="s">
        <v>2334</v>
      </c>
      <c r="CAS1" s="854" t="s">
        <v>2334</v>
      </c>
      <c r="CAT1" s="854" t="s">
        <v>2334</v>
      </c>
      <c r="CAU1" s="854" t="s">
        <v>2334</v>
      </c>
      <c r="CAV1" s="854" t="s">
        <v>2334</v>
      </c>
      <c r="CAW1" s="854" t="s">
        <v>2334</v>
      </c>
      <c r="CAX1" s="854" t="s">
        <v>2334</v>
      </c>
      <c r="CAY1" s="854" t="s">
        <v>2334</v>
      </c>
      <c r="CAZ1" s="854" t="s">
        <v>2334</v>
      </c>
      <c r="CBA1" s="854" t="s">
        <v>2334</v>
      </c>
      <c r="CBB1" s="854" t="s">
        <v>2335</v>
      </c>
      <c r="CBC1" s="854" t="s">
        <v>2335</v>
      </c>
      <c r="CBD1" s="854" t="s">
        <v>2335</v>
      </c>
      <c r="CBE1" s="854" t="s">
        <v>2335</v>
      </c>
      <c r="CBF1" s="854" t="s">
        <v>2335</v>
      </c>
      <c r="CBG1" s="854" t="s">
        <v>2335</v>
      </c>
      <c r="CBH1" s="854" t="s">
        <v>2335</v>
      </c>
      <c r="CBI1" s="854" t="s">
        <v>2335</v>
      </c>
      <c r="CBJ1" s="854" t="s">
        <v>2335</v>
      </c>
      <c r="CBK1" s="854" t="s">
        <v>2335</v>
      </c>
      <c r="CBL1" s="854" t="s">
        <v>2335</v>
      </c>
      <c r="CBM1" s="854" t="s">
        <v>2335</v>
      </c>
      <c r="CBN1" s="854" t="s">
        <v>2335</v>
      </c>
      <c r="CBO1" s="854" t="s">
        <v>2335</v>
      </c>
      <c r="CBP1" s="854" t="s">
        <v>2335</v>
      </c>
      <c r="CBQ1" s="854" t="s">
        <v>2335</v>
      </c>
      <c r="CBR1" s="854" t="s">
        <v>2335</v>
      </c>
      <c r="CBS1" s="854" t="s">
        <v>2335</v>
      </c>
      <c r="CBT1" s="854" t="s">
        <v>2335</v>
      </c>
      <c r="CBU1" s="854" t="s">
        <v>2335</v>
      </c>
      <c r="CBV1" s="854" t="s">
        <v>2335</v>
      </c>
      <c r="CBW1" s="854" t="s">
        <v>2335</v>
      </c>
      <c r="CBX1" s="854" t="s">
        <v>2335</v>
      </c>
      <c r="CBY1" s="854" t="s">
        <v>2335</v>
      </c>
      <c r="CBZ1" s="854" t="s">
        <v>2335</v>
      </c>
      <c r="CCA1" s="854" t="s">
        <v>2335</v>
      </c>
      <c r="CCB1" s="854" t="s">
        <v>2335</v>
      </c>
      <c r="CCC1" s="854" t="s">
        <v>2335</v>
      </c>
      <c r="CCD1" s="854" t="s">
        <v>2335</v>
      </c>
      <c r="CCE1" s="854" t="s">
        <v>2335</v>
      </c>
      <c r="CCF1" s="854" t="s">
        <v>2335</v>
      </c>
      <c r="CCG1" s="854" t="s">
        <v>2335</v>
      </c>
      <c r="CCH1" s="854" t="s">
        <v>2335</v>
      </c>
      <c r="CCI1" s="854" t="s">
        <v>2335</v>
      </c>
      <c r="CCJ1" s="854" t="s">
        <v>2335</v>
      </c>
      <c r="CCK1" s="854" t="s">
        <v>2335</v>
      </c>
      <c r="CCL1" s="854" t="s">
        <v>2335</v>
      </c>
      <c r="CCM1" s="854" t="s">
        <v>2335</v>
      </c>
      <c r="CCN1" s="854" t="s">
        <v>2335</v>
      </c>
      <c r="CCO1" s="854" t="s">
        <v>2335</v>
      </c>
      <c r="CCP1" s="854" t="s">
        <v>2335</v>
      </c>
      <c r="CCQ1" s="854" t="s">
        <v>2335</v>
      </c>
      <c r="CCR1" s="854" t="s">
        <v>2335</v>
      </c>
      <c r="CCS1" s="854" t="s">
        <v>2336</v>
      </c>
      <c r="CCT1" s="854" t="s">
        <v>2336</v>
      </c>
      <c r="CCU1" s="854" t="s">
        <v>2336</v>
      </c>
      <c r="CCV1" s="854" t="s">
        <v>2336</v>
      </c>
      <c r="CCW1" s="854" t="s">
        <v>2336</v>
      </c>
      <c r="CCX1" s="854" t="s">
        <v>2336</v>
      </c>
      <c r="CCY1" s="854" t="s">
        <v>2336</v>
      </c>
      <c r="CCZ1" s="854" t="s">
        <v>2336</v>
      </c>
      <c r="CDA1" s="854" t="s">
        <v>2337</v>
      </c>
      <c r="CDB1" s="854" t="s">
        <v>2338</v>
      </c>
      <c r="CDC1" s="854" t="s">
        <v>2339</v>
      </c>
      <c r="CDD1" s="854" t="s">
        <v>2340</v>
      </c>
      <c r="CDE1" s="854" t="s">
        <v>2341</v>
      </c>
      <c r="CDF1" s="854" t="s">
        <v>2342</v>
      </c>
      <c r="CDG1" s="854" t="s">
        <v>2343</v>
      </c>
      <c r="CDH1" s="854" t="s">
        <v>2344</v>
      </c>
      <c r="CDI1" s="854" t="s">
        <v>2345</v>
      </c>
      <c r="CDJ1" s="854" t="s">
        <v>2346</v>
      </c>
      <c r="CDK1" s="854" t="s">
        <v>2347</v>
      </c>
      <c r="CDL1" s="854" t="s">
        <v>2348</v>
      </c>
      <c r="CDM1" s="854" t="s">
        <v>2349</v>
      </c>
      <c r="CDN1" s="854" t="s">
        <v>2350</v>
      </c>
      <c r="CDO1" s="854" t="s">
        <v>2351</v>
      </c>
      <c r="CDP1" s="854" t="s">
        <v>2352</v>
      </c>
      <c r="CDQ1" s="854" t="s">
        <v>2353</v>
      </c>
      <c r="CDR1" s="854" t="s">
        <v>2354</v>
      </c>
      <c r="CDS1" s="854" t="s">
        <v>2355</v>
      </c>
      <c r="CDT1" s="854" t="s">
        <v>2356</v>
      </c>
      <c r="CDU1" s="854" t="s">
        <v>2357</v>
      </c>
      <c r="CDV1" s="854" t="s">
        <v>2358</v>
      </c>
      <c r="CDW1" s="854" t="s">
        <v>2359</v>
      </c>
      <c r="CDX1" s="854" t="s">
        <v>2360</v>
      </c>
      <c r="CDY1" s="854" t="s">
        <v>2361</v>
      </c>
      <c r="CDZ1" s="854" t="s">
        <v>2362</v>
      </c>
      <c r="CEA1" s="854" t="s">
        <v>2362</v>
      </c>
      <c r="CEB1" s="854" t="s">
        <v>2362</v>
      </c>
      <c r="CEC1" s="854" t="s">
        <v>2362</v>
      </c>
      <c r="CED1" s="854" t="s">
        <v>2362</v>
      </c>
      <c r="CEE1" s="854" t="s">
        <v>2362</v>
      </c>
      <c r="CEF1" s="854" t="s">
        <v>2362</v>
      </c>
      <c r="CEG1" s="854" t="s">
        <v>2362</v>
      </c>
      <c r="CEH1" s="854" t="s">
        <v>2362</v>
      </c>
      <c r="CEI1" s="854" t="s">
        <v>2362</v>
      </c>
      <c r="CEJ1" s="854" t="s">
        <v>2362</v>
      </c>
      <c r="CEK1" s="854" t="s">
        <v>2362</v>
      </c>
      <c r="CEL1" s="854" t="s">
        <v>2362</v>
      </c>
      <c r="CEM1" s="854" t="s">
        <v>2362</v>
      </c>
      <c r="CEN1" s="854" t="s">
        <v>2362</v>
      </c>
      <c r="CEO1" s="854" t="s">
        <v>2362</v>
      </c>
      <c r="CEP1" s="854" t="s">
        <v>2362</v>
      </c>
      <c r="CEQ1" s="854" t="s">
        <v>2362</v>
      </c>
      <c r="CER1" s="854" t="s">
        <v>2362</v>
      </c>
      <c r="CES1" s="854" t="s">
        <v>2362</v>
      </c>
      <c r="CET1" s="854" t="s">
        <v>2362</v>
      </c>
      <c r="CEU1" s="854" t="s">
        <v>2362</v>
      </c>
      <c r="CEV1" s="854" t="s">
        <v>2362</v>
      </c>
      <c r="CEW1" s="854" t="s">
        <v>2362</v>
      </c>
      <c r="CEX1" s="854" t="s">
        <v>2362</v>
      </c>
      <c r="CEY1" s="854" t="s">
        <v>2362</v>
      </c>
      <c r="CEZ1" s="854" t="s">
        <v>2362</v>
      </c>
      <c r="CFA1" s="854" t="s">
        <v>2362</v>
      </c>
      <c r="CFB1" s="854" t="s">
        <v>2362</v>
      </c>
      <c r="CFC1" s="854" t="s">
        <v>2362</v>
      </c>
      <c r="CFD1" s="854" t="s">
        <v>2362</v>
      </c>
      <c r="CFE1" s="854" t="s">
        <v>2362</v>
      </c>
      <c r="CFF1" s="854" t="s">
        <v>2362</v>
      </c>
      <c r="CFG1" s="854" t="s">
        <v>2362</v>
      </c>
      <c r="CFH1" s="854" t="s">
        <v>2362</v>
      </c>
      <c r="CFI1" s="854" t="s">
        <v>2362</v>
      </c>
      <c r="CFJ1" s="854" t="s">
        <v>2362</v>
      </c>
      <c r="CFK1" s="854" t="s">
        <v>2362</v>
      </c>
      <c r="CFL1" s="854" t="s">
        <v>2362</v>
      </c>
      <c r="CFM1" s="854" t="s">
        <v>2362</v>
      </c>
      <c r="CFN1" s="854" t="s">
        <v>2362</v>
      </c>
      <c r="CFO1" s="854" t="s">
        <v>2362</v>
      </c>
      <c r="CFP1" s="854" t="s">
        <v>2362</v>
      </c>
      <c r="CFQ1" s="854" t="s">
        <v>2362</v>
      </c>
      <c r="CFR1" s="854" t="s">
        <v>2362</v>
      </c>
      <c r="CFS1" s="854" t="s">
        <v>2362</v>
      </c>
      <c r="CFT1" s="854" t="s">
        <v>2362</v>
      </c>
      <c r="CFU1" s="854" t="s">
        <v>2362</v>
      </c>
      <c r="CFV1" s="854" t="s">
        <v>2362</v>
      </c>
      <c r="CFW1" s="854" t="s">
        <v>2362</v>
      </c>
      <c r="CFX1" s="854" t="s">
        <v>2362</v>
      </c>
      <c r="CFY1" s="854" t="s">
        <v>2362</v>
      </c>
      <c r="CFZ1" s="854" t="s">
        <v>2362</v>
      </c>
      <c r="CGA1" s="854" t="s">
        <v>2362</v>
      </c>
      <c r="CGB1" s="854" t="s">
        <v>2362</v>
      </c>
      <c r="CGC1" s="854" t="s">
        <v>2362</v>
      </c>
      <c r="CGD1" s="854" t="s">
        <v>2362</v>
      </c>
      <c r="CGE1" s="854" t="s">
        <v>2362</v>
      </c>
      <c r="CGF1" s="854" t="s">
        <v>2362</v>
      </c>
      <c r="CGG1" s="854" t="s">
        <v>2362</v>
      </c>
      <c r="CGH1" s="854" t="s">
        <v>2362</v>
      </c>
      <c r="CGI1" s="854" t="s">
        <v>2362</v>
      </c>
      <c r="CGJ1" s="854" t="s">
        <v>2362</v>
      </c>
      <c r="CGK1" s="854" t="s">
        <v>2362</v>
      </c>
      <c r="CGL1" s="854" t="s">
        <v>2362</v>
      </c>
      <c r="CGM1" s="854" t="s">
        <v>2362</v>
      </c>
      <c r="CGN1" s="854" t="s">
        <v>2362</v>
      </c>
      <c r="CGO1" s="854" t="s">
        <v>2362</v>
      </c>
      <c r="CGP1" s="854" t="s">
        <v>2362</v>
      </c>
      <c r="CGQ1" s="854" t="s">
        <v>2362</v>
      </c>
      <c r="CGR1" s="854" t="s">
        <v>2362</v>
      </c>
      <c r="CGS1" s="854" t="s">
        <v>2362</v>
      </c>
      <c r="CGT1" s="854" t="s">
        <v>2362</v>
      </c>
      <c r="CGU1" s="854" t="s">
        <v>2362</v>
      </c>
      <c r="CGV1" s="854" t="s">
        <v>2362</v>
      </c>
      <c r="CGW1" s="854" t="s">
        <v>2362</v>
      </c>
      <c r="CGX1" s="854" t="s">
        <v>2362</v>
      </c>
      <c r="CGY1" s="854" t="s">
        <v>2362</v>
      </c>
      <c r="CGZ1" s="854" t="s">
        <v>2362</v>
      </c>
      <c r="CHA1" s="854" t="s">
        <v>2362</v>
      </c>
      <c r="CHB1" s="854" t="s">
        <v>2362</v>
      </c>
      <c r="CHC1" s="854" t="s">
        <v>2362</v>
      </c>
      <c r="CHD1" s="854" t="s">
        <v>2362</v>
      </c>
      <c r="CHE1" s="854" t="s">
        <v>2362</v>
      </c>
      <c r="CHF1" s="854" t="s">
        <v>2362</v>
      </c>
      <c r="CHG1" s="854" t="s">
        <v>2362</v>
      </c>
      <c r="CHH1" s="854" t="s">
        <v>2362</v>
      </c>
      <c r="CHI1" s="854" t="s">
        <v>2362</v>
      </c>
      <c r="CHJ1" s="854" t="s">
        <v>2362</v>
      </c>
      <c r="CHK1" s="854" t="s">
        <v>2362</v>
      </c>
      <c r="CHL1" s="854" t="s">
        <v>2362</v>
      </c>
      <c r="CHM1" s="854" t="s">
        <v>2362</v>
      </c>
      <c r="CHN1" s="854" t="s">
        <v>2362</v>
      </c>
      <c r="CHO1" s="854" t="s">
        <v>2362</v>
      </c>
      <c r="CHP1" s="854" t="s">
        <v>2362</v>
      </c>
      <c r="CHQ1" s="854" t="s">
        <v>2362</v>
      </c>
      <c r="CHR1" s="854" t="s">
        <v>2362</v>
      </c>
      <c r="CHS1" s="854" t="s">
        <v>2362</v>
      </c>
      <c r="CHT1" s="854" t="s">
        <v>2362</v>
      </c>
      <c r="CHU1" s="854" t="s">
        <v>2362</v>
      </c>
      <c r="CHV1" s="854" t="s">
        <v>2362</v>
      </c>
      <c r="CHW1" s="854" t="s">
        <v>2362</v>
      </c>
      <c r="CHX1" s="854" t="s">
        <v>2362</v>
      </c>
      <c r="CHY1" s="854" t="s">
        <v>2362</v>
      </c>
      <c r="CHZ1" s="854" t="s">
        <v>2362</v>
      </c>
      <c r="CIA1" s="854" t="s">
        <v>2362</v>
      </c>
      <c r="CIB1" s="854" t="s">
        <v>2362</v>
      </c>
      <c r="CIC1" s="854" t="s">
        <v>2362</v>
      </c>
      <c r="CID1" s="854" t="s">
        <v>2362</v>
      </c>
      <c r="CIE1" s="854" t="s">
        <v>2362</v>
      </c>
      <c r="CIF1" s="854" t="s">
        <v>2362</v>
      </c>
      <c r="CIG1" s="854" t="s">
        <v>2362</v>
      </c>
      <c r="CIH1" s="854" t="s">
        <v>2362</v>
      </c>
      <c r="CII1" s="854" t="s">
        <v>2362</v>
      </c>
      <c r="CIJ1" s="854" t="s">
        <v>2362</v>
      </c>
      <c r="CIK1" s="854" t="s">
        <v>2362</v>
      </c>
      <c r="CIL1" s="854" t="s">
        <v>2362</v>
      </c>
      <c r="CIM1" s="854" t="s">
        <v>2362</v>
      </c>
      <c r="CIN1" s="854" t="s">
        <v>2362</v>
      </c>
      <c r="CIO1" s="854" t="s">
        <v>2362</v>
      </c>
      <c r="CIP1" s="854" t="s">
        <v>2362</v>
      </c>
      <c r="CIQ1" s="854" t="s">
        <v>2362</v>
      </c>
      <c r="CIR1" s="854" t="s">
        <v>2362</v>
      </c>
      <c r="CIS1" s="854" t="s">
        <v>2362</v>
      </c>
      <c r="CIT1" s="854" t="s">
        <v>2362</v>
      </c>
      <c r="CIU1" s="854" t="s">
        <v>2362</v>
      </c>
      <c r="CIV1" s="854" t="s">
        <v>2362</v>
      </c>
      <c r="CIW1" s="854" t="s">
        <v>2362</v>
      </c>
      <c r="CIX1" s="854" t="s">
        <v>2362</v>
      </c>
      <c r="CIY1" s="854" t="s">
        <v>2362</v>
      </c>
      <c r="CIZ1" s="854" t="s">
        <v>2362</v>
      </c>
      <c r="CJA1" s="854" t="s">
        <v>2362</v>
      </c>
      <c r="CJB1" s="854" t="s">
        <v>2362</v>
      </c>
      <c r="CJC1" s="854" t="s">
        <v>2362</v>
      </c>
      <c r="CJD1" s="854" t="s">
        <v>2362</v>
      </c>
      <c r="CJE1" s="854" t="s">
        <v>2362</v>
      </c>
      <c r="CJF1" s="854" t="s">
        <v>2362</v>
      </c>
      <c r="CJG1" s="854" t="s">
        <v>2362</v>
      </c>
      <c r="CJH1" s="854" t="s">
        <v>2362</v>
      </c>
      <c r="CJI1" s="854" t="s">
        <v>2362</v>
      </c>
      <c r="CJJ1" s="854" t="s">
        <v>2362</v>
      </c>
      <c r="CJK1" s="854" t="s">
        <v>2362</v>
      </c>
      <c r="CJL1" s="854" t="s">
        <v>2362</v>
      </c>
      <c r="CJM1" s="854" t="s">
        <v>2362</v>
      </c>
      <c r="CJN1" s="854" t="s">
        <v>2362</v>
      </c>
      <c r="CJO1" s="854" t="s">
        <v>2362</v>
      </c>
      <c r="CJP1" s="854" t="s">
        <v>2362</v>
      </c>
      <c r="CJQ1" s="854" t="s">
        <v>2362</v>
      </c>
      <c r="CJR1" s="854" t="s">
        <v>2362</v>
      </c>
      <c r="CJS1" s="854" t="s">
        <v>2362</v>
      </c>
      <c r="CJT1" s="854" t="s">
        <v>2362</v>
      </c>
      <c r="CJU1" s="854" t="s">
        <v>2362</v>
      </c>
      <c r="CJV1" s="854" t="s">
        <v>2362</v>
      </c>
      <c r="CJW1" s="854" t="s">
        <v>2362</v>
      </c>
      <c r="CJX1" s="854" t="s">
        <v>2362</v>
      </c>
      <c r="CJY1" s="854" t="s">
        <v>2362</v>
      </c>
      <c r="CJZ1" s="854" t="s">
        <v>2362</v>
      </c>
      <c r="CKA1" s="854" t="s">
        <v>2362</v>
      </c>
      <c r="CKB1" s="854" t="s">
        <v>2362</v>
      </c>
      <c r="CKC1" s="854" t="s">
        <v>2362</v>
      </c>
      <c r="CKD1" s="854" t="s">
        <v>2362</v>
      </c>
      <c r="CKE1" s="854" t="s">
        <v>2362</v>
      </c>
      <c r="CKF1" s="854" t="s">
        <v>2362</v>
      </c>
      <c r="CKG1" s="854" t="s">
        <v>2362</v>
      </c>
      <c r="CKH1" s="854" t="s">
        <v>2362</v>
      </c>
      <c r="CKI1" s="854" t="s">
        <v>2362</v>
      </c>
      <c r="CKJ1" s="854" t="s">
        <v>2363</v>
      </c>
      <c r="CKK1" s="854" t="s">
        <v>2363</v>
      </c>
      <c r="CKL1" s="854" t="s">
        <v>2363</v>
      </c>
      <c r="CKM1" s="854" t="s">
        <v>2363</v>
      </c>
      <c r="CKN1" s="854" t="s">
        <v>2363</v>
      </c>
      <c r="CKO1" s="854" t="s">
        <v>2363</v>
      </c>
      <c r="CKP1" s="854" t="s">
        <v>2363</v>
      </c>
      <c r="CKQ1" s="854" t="s">
        <v>2363</v>
      </c>
      <c r="CKR1" s="854" t="s">
        <v>2363</v>
      </c>
      <c r="CKS1" s="854" t="s">
        <v>2363</v>
      </c>
      <c r="CKT1" s="854" t="s">
        <v>2363</v>
      </c>
      <c r="CKU1" s="854" t="s">
        <v>2363</v>
      </c>
      <c r="CKV1" s="854" t="s">
        <v>2363</v>
      </c>
      <c r="CKW1" s="854" t="s">
        <v>2363</v>
      </c>
      <c r="CKX1" s="854" t="s">
        <v>2363</v>
      </c>
      <c r="CKY1" s="854" t="s">
        <v>2363</v>
      </c>
      <c r="CKZ1" s="854" t="s">
        <v>2363</v>
      </c>
      <c r="CLA1" s="854" t="s">
        <v>2363</v>
      </c>
      <c r="CLB1" s="854" t="s">
        <v>2363</v>
      </c>
      <c r="CLC1" s="854" t="s">
        <v>2363</v>
      </c>
      <c r="CLD1" s="854" t="s">
        <v>2363</v>
      </c>
      <c r="CLE1" s="854" t="s">
        <v>2363</v>
      </c>
      <c r="CLF1" s="854" t="s">
        <v>2363</v>
      </c>
      <c r="CLG1" s="854" t="s">
        <v>2363</v>
      </c>
      <c r="CLH1" s="854" t="s">
        <v>2363</v>
      </c>
      <c r="CLI1" s="854" t="s">
        <v>2363</v>
      </c>
      <c r="CLJ1" s="854" t="s">
        <v>2363</v>
      </c>
      <c r="CLK1" s="854" t="s">
        <v>2363</v>
      </c>
      <c r="CLL1" s="854" t="s">
        <v>2363</v>
      </c>
      <c r="CLM1" s="854" t="s">
        <v>2363</v>
      </c>
      <c r="CLN1" s="854" t="s">
        <v>2363</v>
      </c>
      <c r="CLO1" s="854" t="s">
        <v>2363</v>
      </c>
      <c r="CLP1" s="854" t="s">
        <v>2363</v>
      </c>
      <c r="CLQ1" s="854" t="s">
        <v>2363</v>
      </c>
      <c r="CLR1" s="854" t="s">
        <v>2363</v>
      </c>
      <c r="CLS1" s="854" t="s">
        <v>2363</v>
      </c>
      <c r="CLT1" s="854" t="s">
        <v>2363</v>
      </c>
      <c r="CLU1" s="854" t="s">
        <v>2363</v>
      </c>
      <c r="CLV1" s="854" t="s">
        <v>2363</v>
      </c>
      <c r="CLW1" s="854" t="s">
        <v>2363</v>
      </c>
      <c r="CLX1" s="854" t="s">
        <v>2363</v>
      </c>
      <c r="CLY1" s="854" t="s">
        <v>2363</v>
      </c>
      <c r="CLZ1" s="854" t="s">
        <v>2363</v>
      </c>
      <c r="CMA1" s="854" t="s">
        <v>2363</v>
      </c>
      <c r="CMB1" s="854" t="s">
        <v>2363</v>
      </c>
      <c r="CMC1" s="854" t="s">
        <v>2363</v>
      </c>
      <c r="CMD1" s="854" t="s">
        <v>2363</v>
      </c>
      <c r="CME1" s="854" t="s">
        <v>2363</v>
      </c>
      <c r="CMF1" s="854" t="s">
        <v>2363</v>
      </c>
      <c r="CMG1" s="854" t="s">
        <v>2363</v>
      </c>
      <c r="CMH1" s="854" t="s">
        <v>2363</v>
      </c>
      <c r="CMI1" s="854" t="s">
        <v>2363</v>
      </c>
      <c r="CMJ1" s="854" t="s">
        <v>2363</v>
      </c>
      <c r="CMK1" s="854" t="s">
        <v>2363</v>
      </c>
      <c r="CML1" s="854" t="s">
        <v>2363</v>
      </c>
      <c r="CMM1" s="854" t="s">
        <v>2363</v>
      </c>
      <c r="CMN1" s="846"/>
    </row>
    <row r="2" spans="1:2380" s="846" customFormat="1" ht="80">
      <c r="B2" s="843" t="str">
        <f>General!B6</f>
        <v>New Facility Requesting a Rate</v>
      </c>
      <c r="C2" s="843" t="str">
        <f>General!B7</f>
        <v>Private Facility Requesting a Public Rate</v>
      </c>
      <c r="D2" s="843" t="str">
        <f>General!B8</f>
        <v>Annual Report</v>
      </c>
      <c r="E2" s="843" t="str">
        <f>General!B9</f>
        <v>Report of Major Addition or Substantial Capital Expenditure</v>
      </c>
      <c r="F2" s="843" t="str" cm="1">
        <f t="array" ref="F2:J2">TRANSPOSE(General!B14:B18)</f>
        <v>VPN</v>
      </c>
      <c r="G2" s="843" t="str">
        <v>Provider ID/MMIS ID</v>
      </c>
      <c r="H2" s="843" t="str">
        <v>Balance Sheet Date (MM/DD/YYYY)</v>
      </c>
      <c r="I2" s="843" t="str">
        <v>Name of Facility</v>
      </c>
      <c r="J2" s="843" t="str">
        <v>Street Address</v>
      </c>
      <c r="K2" s="843" t="str" cm="1">
        <f t="array" ref="K2:AK2">TRANSPOSE(General!B19:B45)</f>
        <v>City</v>
      </c>
      <c r="L2" s="843" t="str">
        <v>Zip</v>
      </c>
      <c r="M2" s="843" t="str">
        <v>Telephone</v>
      </c>
      <c r="N2" s="843" t="str">
        <v>Federal Employer Identification Number</v>
      </c>
      <c r="O2" s="843" t="str">
        <v>Responsible Person's Name</v>
      </c>
      <c r="P2" s="843" t="str">
        <v xml:space="preserve">Responsible Person's Email </v>
      </c>
      <c r="Q2" s="843" t="str">
        <v>Responsible Person's Affiliation (Select from Dropdown Menu)</v>
      </c>
      <c r="R2" s="843" t="str">
        <v>List Name of Person to Receive Rate Notifications</v>
      </c>
      <c r="S2" s="843" t="str">
        <v>List Email of Person to Receive Rate Notifications</v>
      </c>
      <c r="T2" s="843" t="str">
        <v>Status (Select Profit/Non-Profit from Dropdown Menu)</v>
      </c>
      <c r="U2" s="843" t="str">
        <v>Legal Status (Select from Dropdown Menu)</v>
      </c>
      <c r="V2" s="843" t="str">
        <v>Does this facility have other business activities? If Yes, Explain in Table 1A.</v>
      </c>
      <c r="W2" s="843" t="str">
        <v>Enter the number of Level IV licensed geriatric beds.</v>
      </c>
      <c r="X2" s="843" t="str">
        <v>Enter the facility's constructed bed capacity.</v>
      </c>
      <c r="Y2" s="843" t="str">
        <v>Has there been a change in licensed beds during the year? If yes, complete Bed License Information Table 1B in the adjacent table.</v>
      </c>
      <c r="Z2" s="843" t="str">
        <v>Date of purchase by current owner (MM/DD/YYYY)</v>
      </c>
      <c r="AA2" s="843" t="str">
        <v>Has the facility had a change in long-term financing during this cost report year?</v>
      </c>
      <c r="AB2" s="843" t="str">
        <v>Is the facility managed by a management company?</v>
      </c>
      <c r="AC2" s="843" t="str">
        <v>If line 1.23 is Yes, list the COMB# of the management company as reported on the management company cost report.</v>
      </c>
      <c r="AD2" s="843" t="str">
        <v>If line 1.23 is Yes, list the name of the management company as reported on the management company cost report.</v>
      </c>
      <c r="AE2" s="843" t="str">
        <v>Are you completing the HCF-2 RH  (Realty Company Report) Tab in this Excel Workbook?</v>
      </c>
      <c r="AF2" s="843" t="str">
        <v>List realty company name(s) as reported on each realty company cost report.</v>
      </c>
      <c r="AG2" s="843" t="str">
        <v>Does the Balance Sheet schedule include any capitalized leases reported as assets? If yes, report the lease payments as a liability and include the lease on the Mortgages &amp; Notes schedule.</v>
      </c>
      <c r="AH2" s="843" t="str">
        <v>Does the Profit Loss schedule include any expenses that have not been paid and reported as accrued liabilities, such as pension costs or self-insured workers' compensation? If yes, the unpaid or unfunded portions must be reported in column 2 of the Profit Loss schedule as self-disallowed expenses.</v>
      </c>
      <c r="AI2" s="843" t="str">
        <v>Does the Profit Loss schedule include any expenses for services of non-paid workers (volunteers) as provided in 101 CMR 204.07(6)? If yes, provide details of amounts and account numbers in the Footnotes schedule.</v>
      </c>
      <c r="AJ2" s="843" t="str">
        <v>Did you report any employee's salary in more than one expense account? If yes, explain methodology of cost-splitting the salary in the Footnotes schedule.</v>
      </c>
      <c r="AK2" s="843" t="str">
        <v>Did you report any accrued expenses incurred in periods other than the current cost report period? If yes, you must report details of accrued expenses not related to the current cost report period in the Footnotes schedule.</v>
      </c>
      <c r="AL2" s="843" t="str" cm="1">
        <f t="array" ref="AL2:AT2">TRANSPOSE(General!B51:B59)</f>
        <v>Contact Person Name</v>
      </c>
      <c r="AM2" s="843" t="str">
        <v>Residential Care Facility or Firm Name</v>
      </c>
      <c r="AN2" s="843" t="str">
        <v>Title</v>
      </c>
      <c r="AO2" s="843" t="str">
        <v>Street Address</v>
      </c>
      <c r="AP2" s="843" t="str">
        <v>City</v>
      </c>
      <c r="AQ2" s="843" t="str">
        <v>State</v>
      </c>
      <c r="AR2" s="843" t="str">
        <v>Zip Code</v>
      </c>
      <c r="AS2" s="843" t="str">
        <v>Phone Number</v>
      </c>
      <c r="AT2" s="843" t="str">
        <v xml:space="preserve">Email Address </v>
      </c>
      <c r="AU2" s="843" t="s">
        <v>738</v>
      </c>
      <c r="AV2" s="843" t="str" cm="1">
        <f t="array" ref="AV2:BF2">TRANSPOSE(General!B67:B77)</f>
        <v>Preparer Name</v>
      </c>
      <c r="AW2" s="843" t="str">
        <v>Preparer's Affiliation</v>
      </c>
      <c r="AX2" s="843" t="str">
        <v>Nursing Facility or Firm Name</v>
      </c>
      <c r="AY2" s="843" t="str">
        <v>Title</v>
      </c>
      <c r="AZ2" s="843" t="str">
        <v>Street Address</v>
      </c>
      <c r="BA2" s="843" t="str">
        <v>City</v>
      </c>
      <c r="BB2" s="843" t="str">
        <v>State</v>
      </c>
      <c r="BC2" s="843" t="str">
        <v>Zip Code</v>
      </c>
      <c r="BD2" s="843" t="str">
        <v>Phone Number</v>
      </c>
      <c r="BE2" s="843" t="str">
        <v>Email Address</v>
      </c>
      <c r="BF2" s="843" t="str">
        <v>Type of Accounting Service Performed</v>
      </c>
      <c r="BG2" s="856" t="str" cm="1">
        <f t="array" ref="BG2:BJ2">TRANSPOSE(General!F14:F17)</f>
        <v>Child Day Care</v>
      </c>
      <c r="BH2" s="843" t="str">
        <v>Adult Day Care</v>
      </c>
      <c r="BI2" s="843" t="str">
        <v>Assisted Living</v>
      </c>
      <c r="BJ2" s="843" t="str">
        <v xml:space="preserve">Other: </v>
      </c>
      <c r="BK2" s="843" t="s">
        <v>739</v>
      </c>
      <c r="BL2" s="843" t="str" cm="1">
        <f t="array" ref="BL2">TRANSPOSE(General!F35)</f>
        <v>Date From</v>
      </c>
      <c r="BM2" s="843" t="str">
        <f>General!F35</f>
        <v>Date From</v>
      </c>
      <c r="BN2" s="843" t="str">
        <f>General!F35</f>
        <v>Date From</v>
      </c>
      <c r="BO2" s="843" t="str">
        <f>General!G35</f>
        <v>Date To</v>
      </c>
      <c r="BP2" s="843" t="str">
        <f>General!G35</f>
        <v>Date To</v>
      </c>
      <c r="BQ2" s="843" t="str">
        <f>General!G35</f>
        <v>Date To</v>
      </c>
      <c r="BR2" s="843" t="str">
        <f>General!H35</f>
        <v># of Beds</v>
      </c>
      <c r="BS2" s="843" t="str">
        <f>General!H35</f>
        <v># of Beds</v>
      </c>
      <c r="BT2" s="843" t="str">
        <f>General!H35</f>
        <v># of Beds</v>
      </c>
      <c r="BU2" s="845" t="str">
        <f>'Balance Sheet'!C9</f>
        <v>Cash - Checking Account</v>
      </c>
      <c r="BV2" s="845" t="str">
        <f>'Balance Sheet'!C10</f>
        <v>Cash - On Hand</v>
      </c>
      <c r="BW2" s="845" t="str">
        <f>'Balance Sheet'!C11</f>
        <v>Temporary Investments</v>
      </c>
      <c r="BX2" s="845" t="str">
        <f>'Balance Sheet'!C12</f>
        <v>Other Cash</v>
      </c>
      <c r="BY2" s="845" t="str">
        <f>'Balance Sheet'!C13</f>
        <v>Total Cash  and Cash Equivalents</v>
      </c>
      <c r="BZ2" s="845" t="str">
        <f>'Balance Sheet'!C15</f>
        <v>Private Patients</v>
      </c>
      <c r="CA2" s="845" t="str">
        <f>'Balance Sheet'!C16</f>
        <v>Publicly-Aided - MA LV IV (Billed)</v>
      </c>
      <c r="CB2" s="845" t="str">
        <f>'Balance Sheet'!C17</f>
        <v>Publicly-Aided - MA Commission for the Blind LV IV</v>
      </c>
      <c r="CC2" s="845" t="str">
        <f>'Balance Sheet'!C18</f>
        <v>Publicly-Aided - VA and Other Public</v>
      </c>
      <c r="CD2" s="845" t="str">
        <f>'Balance Sheet'!C19</f>
        <v>Reserve for Bad Debts</v>
      </c>
      <c r="CE2" s="845" t="str">
        <f>'Balance Sheet'!C20</f>
        <v>Total Accounts Receivable</v>
      </c>
      <c r="CF2" s="845" t="str">
        <f>'Balance Sheet'!C22</f>
        <v>Loans Receivable from Officers/Owners</v>
      </c>
      <c r="CG2" s="845" t="str">
        <f>'Balance Sheet'!C23</f>
        <v>Loans Receivable from Employees</v>
      </c>
      <c r="CH2" s="845" t="str">
        <f>'Balance Sheet'!C24</f>
        <v>Loans Receivable from Affiliates/Related Parties</v>
      </c>
      <c r="CI2" s="845" t="str">
        <f>'Balance Sheet'!C25</f>
        <v>Other Loans Receivable</v>
      </c>
      <c r="CJ2" s="845" t="str">
        <f>'Balance Sheet'!C26</f>
        <v>Total Loans Receivable</v>
      </c>
      <c r="CK2" s="845" t="str">
        <f>'Balance Sheet'!C27</f>
        <v>Interest Receivable</v>
      </c>
      <c r="CL2" s="845" t="str">
        <f>'Balance Sheet'!C28</f>
        <v>Supply Inventory</v>
      </c>
      <c r="CM2" s="845" t="str">
        <f>'Balance Sheet'!C30</f>
        <v>Prepaid Interest</v>
      </c>
      <c r="CN2" s="845" t="str">
        <f>'Balance Sheet'!C31</f>
        <v>Prepaid Insurance</v>
      </c>
      <c r="CO2" s="845" t="str">
        <f>'Balance Sheet'!C32</f>
        <v>Prepaid Taxes</v>
      </c>
      <c r="CP2" s="845" t="str">
        <f>'Balance Sheet'!C33</f>
        <v>Capitalized Pre-Opening Costs *</v>
      </c>
      <c r="CQ2" s="845" t="str">
        <f>'Balance Sheet'!C34</f>
        <v>Other Prepaid Expenses *</v>
      </c>
      <c r="CR2" s="845" t="str">
        <f>'Balance Sheet'!C35</f>
        <v>Subtotal Prepaid Expenses</v>
      </c>
      <c r="CS2" s="845" t="str">
        <f>'Balance Sheet'!C36</f>
        <v>Other Current Assets</v>
      </c>
      <c r="CT2" s="845" t="str">
        <f>'Balance Sheet'!C37</f>
        <v>Total Current Assets</v>
      </c>
      <c r="CU2" s="845" t="str">
        <f>_xlfn.CONCAT('Balance Sheet'!$C$44, "- ", 'Balance Sheet'!$D$43)</f>
        <v>Land- Cost</v>
      </c>
      <c r="CV2" s="845" t="str">
        <f>_xlfn.CONCAT('Balance Sheet'!$C$45, "- ", 'Balance Sheet'!$D$43)</f>
        <v>Building- Cost</v>
      </c>
      <c r="CW2" s="845" t="str">
        <f>_xlfn.CONCAT('Balance Sheet'!$C$46, "- ", 'Balance Sheet'!$D$43)</f>
        <v>Building Improvements- Cost</v>
      </c>
      <c r="CX2" s="845" t="str">
        <f>_xlfn.CONCAT('Balance Sheet'!$C$47, "- ", 'Balance Sheet'!$D$43)</f>
        <v>Leasehold Improvements- Cost</v>
      </c>
      <c r="CY2" s="845" t="str">
        <f>_xlfn.CONCAT('Balance Sheet'!$C$48, "- ", 'Balance Sheet'!$D$43)</f>
        <v>Other Improvements- Cost</v>
      </c>
      <c r="CZ2" s="845" t="str">
        <f>_xlfn.CONCAT('Balance Sheet'!$C$49, "- ", 'Balance Sheet'!$D$43)</f>
        <v>Equipment- Cost</v>
      </c>
      <c r="DA2" s="845" t="str">
        <f>_xlfn.CONCAT('Balance Sheet'!$C$50, "- ", 'Balance Sheet'!$D$43)</f>
        <v>Motor Vehicles- Cost</v>
      </c>
      <c r="DB2" s="845" t="str">
        <f>_xlfn.CONCAT('Balance Sheet'!$C$51, "- ", 'Balance Sheet'!$D$43)</f>
        <v>Software/Limited Life Assets- Cost</v>
      </c>
      <c r="DC2" s="845" t="str">
        <f>_xlfn.CONCAT('Balance Sheet'!$C$45, "- ", 'Balance Sheet'!$E$43)</f>
        <v>Building- Accumulated Depreciation</v>
      </c>
      <c r="DD2" s="845" t="str">
        <f>_xlfn.CONCAT('Balance Sheet'!$C$46, "- ", 'Balance Sheet'!$E$43)</f>
        <v>Building Improvements- Accumulated Depreciation</v>
      </c>
      <c r="DE2" s="845" t="str">
        <f>_xlfn.CONCAT('Balance Sheet'!$C$47, "- ", 'Balance Sheet'!$E$43)</f>
        <v>Leasehold Improvements- Accumulated Depreciation</v>
      </c>
      <c r="DF2" s="845" t="str">
        <f>_xlfn.CONCAT('Balance Sheet'!$C$48, "- ", 'Balance Sheet'!$E$43)</f>
        <v>Other Improvements- Accumulated Depreciation</v>
      </c>
      <c r="DG2" s="845" t="str">
        <f>_xlfn.CONCAT('Balance Sheet'!$C$49, "- ", 'Balance Sheet'!$E$43)</f>
        <v>Equipment- Accumulated Depreciation</v>
      </c>
      <c r="DH2" s="845" t="str">
        <f>_xlfn.CONCAT('Balance Sheet'!$C$50, "- ", 'Balance Sheet'!$E$43)</f>
        <v>Motor Vehicles- Accumulated Depreciation</v>
      </c>
      <c r="DI2" s="845" t="str">
        <f>_xlfn.CONCAT('Balance Sheet'!$C$51, "- ", 'Balance Sheet'!$E$43)</f>
        <v>Software/Limited Life Assets- Accumulated Depreciation</v>
      </c>
      <c r="DJ2" s="845" t="str">
        <f>_xlfn.CONCAT('Balance Sheet'!$C$44, "- ", 'Balance Sheet'!$F$43)</f>
        <v>Land- Net Book Value</v>
      </c>
      <c r="DK2" s="845" t="str">
        <f>_xlfn.CONCAT('Balance Sheet'!$C$45, "- ", 'Balance Sheet'!$F$43)</f>
        <v>Building- Net Book Value</v>
      </c>
      <c r="DL2" s="845" t="str">
        <f>_xlfn.CONCAT('Balance Sheet'!$C$46, "- ", 'Balance Sheet'!$F$43)</f>
        <v>Building Improvements- Net Book Value</v>
      </c>
      <c r="DM2" s="845" t="str">
        <f>_xlfn.CONCAT('Balance Sheet'!$C$47, "- ", 'Balance Sheet'!$F$43)</f>
        <v>Leasehold Improvements- Net Book Value</v>
      </c>
      <c r="DN2" s="845" t="str">
        <f>_xlfn.CONCAT('Balance Sheet'!$C$48, "- ", 'Balance Sheet'!$F$43)</f>
        <v>Other Improvements- Net Book Value</v>
      </c>
      <c r="DO2" s="845" t="str">
        <f>_xlfn.CONCAT('Balance Sheet'!$C$49, "- ", 'Balance Sheet'!$F$43)</f>
        <v>Equipment- Net Book Value</v>
      </c>
      <c r="DP2" s="845" t="str">
        <f>_xlfn.CONCAT('Balance Sheet'!$C$50, "- ", 'Balance Sheet'!$F$43)</f>
        <v>Motor Vehicles- Net Book Value</v>
      </c>
      <c r="DQ2" s="845" t="str">
        <f>_xlfn.CONCAT('Balance Sheet'!$C$51, "- ", 'Balance Sheet'!$F$43)</f>
        <v>Software/Limited Life Assets- Net Book Value</v>
      </c>
      <c r="DR2" s="845" t="str">
        <f>_xlfn.CONCAT('Balance Sheet'!$C$52, "- ", 'Balance Sheet'!$F$43)</f>
        <v>Total Non-Current Fixed Assets- Net Book Value</v>
      </c>
      <c r="DS2" s="845" t="str">
        <f>_xlfn.CONCAT('Balance Sheet'!$C$58,"- ", 'Balance Sheet'!$D$57)</f>
        <v>Organization Expense- Account Balance</v>
      </c>
      <c r="DT2" s="845" t="str">
        <f>_xlfn.CONCAT('Balance Sheet'!$C$59,"- ", 'Balance Sheet'!$D$57)</f>
        <v>Purchased Goodwill- Account Balance</v>
      </c>
      <c r="DU2" s="845" t="str">
        <f>_xlfn.CONCAT('Balance Sheet'!$C$60,"- ", 'Balance Sheet'!$D$57)</f>
        <v>Leasehold Deposits- Account Balance</v>
      </c>
      <c r="DV2" s="845" t="str">
        <f>_xlfn.CONCAT('Balance Sheet'!$C$61,"- ", 'Balance Sheet'!$D$57)</f>
        <v>Utility Deposits- Account Balance</v>
      </c>
      <c r="DW2" s="845" t="str">
        <f>_xlfn.CONCAT('Balance Sheet'!$C$62,"- ", 'Balance Sheet'!$D$57)</f>
        <v>Cash Surrender Value of Officer Life Insur.- Account Balance</v>
      </c>
      <c r="DX2" s="845" t="str">
        <f>_xlfn.CONCAT('Balance Sheet'!$C$63,"- ", 'Balance Sheet'!$D$57)</f>
        <v>Mortgage Acquisition Costs *- Account Balance</v>
      </c>
      <c r="DY2" s="845" t="str">
        <f>_xlfn.CONCAT('Balance Sheet'!$C$64,"- ", 'Balance Sheet'!$D$57)</f>
        <v>Accumulated Amortization of Mortgage Acquisition Costs- Account Balance</v>
      </c>
      <c r="DZ2" s="845" t="str">
        <f>_xlfn.CONCAT('Balance Sheet'!$C$65,"- ", 'Balance Sheet'!$D$57)</f>
        <v>Unamortized Mortgage Acquisition Costs- Account Balance</v>
      </c>
      <c r="EA2" s="845" t="str">
        <f>_xlfn.CONCAT('Balance Sheet'!$C$66,"- ", 'Balance Sheet'!$D$57)</f>
        <v>Construction in Progress *- Account Balance</v>
      </c>
      <c r="EB2" s="845" t="str">
        <f>_xlfn.CONCAT('Balance Sheet'!$C$67,"- ", 'Balance Sheet'!$D$57)</f>
        <v>Other **- Account Balance</v>
      </c>
      <c r="EC2" s="845" t="str">
        <f>_xlfn.CONCAT('Balance Sheet'!$C$68,"- ", 'Balance Sheet'!$D$57)</f>
        <v>Total Deferred Charges and Other Assets- Account Balance</v>
      </c>
      <c r="ED2" s="845" t="str">
        <f>_xlfn.CONCAT('Balance Sheet'!$C$69,"- ", 'Balance Sheet'!$D$57)</f>
        <v>Total Assets- Account Balance</v>
      </c>
      <c r="EE2" s="845" t="str">
        <f>_xlfn.CONCAT('Balance Sheet'!$C$75, "- ", 'Balance Sheet'!$D$73)</f>
        <v>Trade Payables- Account Balance</v>
      </c>
      <c r="EF2" s="845" t="str">
        <f>_xlfn.CONCAT('Balance Sheet'!$C$76, "- ", 'Balance Sheet'!$D$73)</f>
        <v>Accrued Expenses- Account Balance</v>
      </c>
      <c r="EG2" s="845" t="str">
        <f>_xlfn.CONCAT('Balance Sheet'!$C$77, "- ", 'Balance Sheet'!$D$73)</f>
        <v>Due to Commonwealth of MA- Account Balance</v>
      </c>
      <c r="EH2" s="845" t="str">
        <f>_xlfn.CONCAT('Balance Sheet'!$C$78, "- ", 'Balance Sheet'!$D$73)</f>
        <v>Total Accounts Payable- Account Balance</v>
      </c>
      <c r="EI2" s="845" t="str">
        <f>_xlfn.CONCAT('Balance Sheet'!$C$79, "- ", 'Balance Sheet'!$D$73)</f>
        <v>Patient Funds Due- Account Balance</v>
      </c>
      <c r="EJ2" s="845" t="str">
        <f>_xlfn.CONCAT('Balance Sheet'!$C$81, "- ", 'Balance Sheet'!$D$73)</f>
        <v>Officer, Owner, or Related Parties- Account Balance</v>
      </c>
      <c r="EK2" s="845" t="str">
        <f>_xlfn.CONCAT('Balance Sheet'!$C$82, "- ", 'Balance Sheet'!$D$73)</f>
        <v>Subsidiaries and Affiliates- Account Balance</v>
      </c>
      <c r="EL2" s="845" t="str">
        <f>_xlfn.CONCAT('Balance Sheet'!$C$83, "- ", 'Balance Sheet'!$D$73)</f>
        <v>Banks- Account Balance</v>
      </c>
      <c r="EM2" s="845" t="str">
        <f>_xlfn.CONCAT('Balance Sheet'!$C$84, "- ", 'Balance Sheet'!$D$73)</f>
        <v>Motor Vehicles- Account Balance</v>
      </c>
      <c r="EN2" s="845" t="str">
        <f>_xlfn.CONCAT('Balance Sheet'!$C$85, "- ", 'Balance Sheet'!$D$73)</f>
        <v>Other Short-Term Financing- Account Balance</v>
      </c>
      <c r="EO2" s="845" t="str">
        <f>_xlfn.CONCAT('Balance Sheet'!$C$86, "- ", 'Balance Sheet'!$D$73)</f>
        <v>Payment Due Within One Year on Long-Term Debt *- Account Balance</v>
      </c>
      <c r="EP2" s="845" t="str">
        <f>_xlfn.CONCAT('Balance Sheet'!$C$87, "- ", 'Balance Sheet'!$D$73)</f>
        <v>Total Notes and Loans Payable- Account Balance</v>
      </c>
      <c r="EQ2" s="845" t="str">
        <f>_xlfn.CONCAT('Balance Sheet'!$C$89, "- ", 'Balance Sheet'!$D$73)</f>
        <v>Accrued Salaries  - Account Balance</v>
      </c>
      <c r="ER2" s="845" t="str">
        <f>_xlfn.CONCAT('Balance Sheet'!$C$90, "- ", 'Balance Sheet'!$D$73)</f>
        <v>Accrued Payroll Tax Withheld- Account Balance</v>
      </c>
      <c r="ES2" s="845" t="str">
        <f>_xlfn.CONCAT('Balance Sheet'!$C$91, "- ", 'Balance Sheet'!$D$73)</f>
        <v>Accrued Employee Taxes Payable- Account Balance</v>
      </c>
      <c r="ET2" s="845" t="str">
        <f>_xlfn.CONCAT('Balance Sheet'!$C$92, "- ", 'Balance Sheet'!$D$73)</f>
        <v>Other Payroll Liabilities- Account Balance</v>
      </c>
      <c r="EU2" s="845" t="str">
        <f>_xlfn.CONCAT('Balance Sheet'!$C$93, "- ", 'Balance Sheet'!$D$73)</f>
        <v>Total Accrued Salaries and Payroll Liabilities- Account Balance</v>
      </c>
      <c r="EV2" s="845" t="str">
        <f>_xlfn.CONCAT('Balance Sheet'!$C$95, "- ", 'Balance Sheet'!$D$73)</f>
        <v>State and Federal Taxes Payable- Account Balance</v>
      </c>
      <c r="EW2" s="845" t="str">
        <f>_xlfn.CONCAT('Balance Sheet'!$C$96, "- ", 'Balance Sheet'!$D$73)</f>
        <v>Accrued Interest Payable- Account Balance</v>
      </c>
      <c r="EX2" s="845" t="str">
        <f>_xlfn.CONCAT('Balance Sheet'!$C$97, "- ", 'Balance Sheet'!$D$73)</f>
        <v>Other Current Liabilities- Account Balance</v>
      </c>
      <c r="EY2" s="845" t="str">
        <f>_xlfn.CONCAT('Balance Sheet'!$C$98, "- ", 'Balance Sheet'!$D$73)</f>
        <v>Total Other Current Liabilities- Account Balance</v>
      </c>
      <c r="EZ2" s="845" t="str">
        <f>_xlfn.CONCAT('Balance Sheet'!$C$99, "- ", 'Balance Sheet'!$D$73)</f>
        <v>Total Current Liabilities- Account Balance</v>
      </c>
      <c r="FA2" s="845" t="str">
        <f>_xlfn.CONCAT('Balance Sheet'!$C$105, "- ", 'Balance Sheet'!$D$103)</f>
        <v>Mortgages *- Account Balance</v>
      </c>
      <c r="FB2" s="845" t="str">
        <f>_xlfn.CONCAT('Balance Sheet'!$C$106, "- ", 'Balance Sheet'!$D$103)</f>
        <v>Other Long Term Debt *- Account Balance</v>
      </c>
      <c r="FC2" s="845" t="str">
        <f>_xlfn.CONCAT('Balance Sheet'!$C$107, "- ", 'Balance Sheet'!$D$103)</f>
        <v>Total Long-Term Liabilities- Account Balance</v>
      </c>
      <c r="FD2" s="845" t="str">
        <f>_xlfn.CONCAT('Balance Sheet'!$C$108, "- ", 'Balance Sheet'!$D$103)</f>
        <v>Total Liabilities- Account Balance</v>
      </c>
      <c r="FE2" s="845" t="str">
        <f>_xlfn.CONCAT('Balance Sheet'!$C$115, "- ", 'Balance Sheet'!$D$113)</f>
        <v>Capital- Account Balance</v>
      </c>
      <c r="FF2" s="845" t="str">
        <f>_xlfn.CONCAT('Balance Sheet'!$C$116, "- ", 'Balance Sheet'!$D$113)</f>
        <v>Proprietor Drawings- Account Balance</v>
      </c>
      <c r="FG2" s="845" t="str">
        <f>_xlfn.CONCAT('Balance Sheet'!$C$117, "- ", 'Balance Sheet'!$D$113)</f>
        <v>Partner Drawings- Account Balance</v>
      </c>
      <c r="FH2" s="845" t="str">
        <f>_xlfn.CONCAT('Balance Sheet'!$C$118, "- ", 'Balance Sheet'!$D$113)</f>
        <v>Net Profit(Loss) - Current Year- Account Balance</v>
      </c>
      <c r="FI2" s="845" t="str">
        <f>_xlfn.CONCAT('Balance Sheet'!$C$119, "- ", 'Balance Sheet'!$D$113)</f>
        <v>Total Proprietorship or Partnership Capital- Account Balance</v>
      </c>
      <c r="FJ2" s="845" t="str">
        <f>_xlfn.CONCAT('Balance Sheet'!$C$120, "- ", 'Balance Sheet'!$D$113)</f>
        <v>Capital Stock- Account Balance</v>
      </c>
      <c r="FK2" s="845" t="str">
        <f>_xlfn.CONCAT('Balance Sheet'!$C$121, "- ", 'Balance Sheet'!$D$113)</f>
        <v>Additional Paid in Capital- Account Balance</v>
      </c>
      <c r="FL2" s="845" t="str">
        <f>_xlfn.CONCAT('Balance Sheet'!$C$122, "- ", 'Balance Sheet'!$D$113)</f>
        <v>Treasury Stock- Account Balance</v>
      </c>
      <c r="FM2" s="845" t="str">
        <f>_xlfn.CONCAT('Balance Sheet'!$C$123, "- ", 'Balance Sheet'!$D$113)</f>
        <v>Retained Earnings- Account Balance</v>
      </c>
      <c r="FN2" s="845" t="str">
        <f>_xlfn.CONCAT('Balance Sheet'!$C$124, "- ", 'Balance Sheet'!$D$113)</f>
        <v>Total Corporation Capital- Account Balance</v>
      </c>
      <c r="FO2" s="845" t="str">
        <f>_xlfn.CONCAT('Balance Sheet'!$C$125, "- ", 'Balance Sheet'!$D$113)</f>
        <v>Total Liabilities and Net Worth- Account Balance</v>
      </c>
      <c r="FP2" s="845" t="str">
        <f>_xlfn.CONCAT('Balance Sheet'!C131, "- ", 'Balance Sheet'!$D$130)</f>
        <v>Total Assets- Account Balance</v>
      </c>
      <c r="FQ2" s="845" t="str">
        <f>_xlfn.CONCAT('Balance Sheet'!C132, "- ", 'Balance Sheet'!$D$130)</f>
        <v>Total Liabilities and Net Worth- Account Balance</v>
      </c>
      <c r="FR2" s="845" t="str">
        <f>_xlfn.CONCAT('Balance Sheet'!C133, "- ", 'Balance Sheet'!$D$130)</f>
        <v>Difference- Account Balance</v>
      </c>
      <c r="FS2" s="844" t="str">
        <f>Disclosures!$B$10</f>
        <v>Owner Name (Last, First)</v>
      </c>
      <c r="FT2" s="844" t="str">
        <f>Disclosures!$B$10</f>
        <v>Owner Name (Last, First)</v>
      </c>
      <c r="FU2" s="844" t="str">
        <f>Disclosures!$B$10</f>
        <v>Owner Name (Last, First)</v>
      </c>
      <c r="FV2" s="844" t="str">
        <f>Disclosures!$B$10</f>
        <v>Owner Name (Last, First)</v>
      </c>
      <c r="FW2" s="844" t="str">
        <f>Disclosures!$B$10</f>
        <v>Owner Name (Last, First)</v>
      </c>
      <c r="FX2" s="844" t="str">
        <f>Disclosures!$B$10</f>
        <v>Owner Name (Last, First)</v>
      </c>
      <c r="FY2" s="844" t="str">
        <f>Disclosures!$C$10</f>
        <v>Address</v>
      </c>
      <c r="FZ2" s="844" t="str">
        <f>Disclosures!$C$10</f>
        <v>Address</v>
      </c>
      <c r="GA2" s="844" t="str">
        <f>Disclosures!$C$10</f>
        <v>Address</v>
      </c>
      <c r="GB2" s="844" t="str">
        <f>Disclosures!$C$10</f>
        <v>Address</v>
      </c>
      <c r="GC2" s="844" t="str">
        <f>Disclosures!$C$10</f>
        <v>Address</v>
      </c>
      <c r="GD2" s="844" t="str">
        <f>Disclosures!$C$10</f>
        <v>Address</v>
      </c>
      <c r="GE2" s="844" t="str">
        <f>Disclosures!$D$10</f>
        <v>Percent Ownership</v>
      </c>
      <c r="GF2" s="844" t="str">
        <f>Disclosures!$D$10</f>
        <v>Percent Ownership</v>
      </c>
      <c r="GG2" s="844" t="str">
        <f>Disclosures!$D$10</f>
        <v>Percent Ownership</v>
      </c>
      <c r="GH2" s="844" t="str">
        <f>Disclosures!$D$10</f>
        <v>Percent Ownership</v>
      </c>
      <c r="GI2" s="844" t="str">
        <f>Disclosures!$D$10</f>
        <v>Percent Ownership</v>
      </c>
      <c r="GJ2" s="844" t="str">
        <f>Disclosures!$D$10</f>
        <v>Percent Ownership</v>
      </c>
      <c r="GK2" s="844" t="str">
        <f>Disclosures!$E$10</f>
        <v>Select Ownership Type</v>
      </c>
      <c r="GL2" s="844" t="str">
        <f>Disclosures!$E$10</f>
        <v>Select Ownership Type</v>
      </c>
      <c r="GM2" s="844" t="str">
        <f>Disclosures!$E$10</f>
        <v>Select Ownership Type</v>
      </c>
      <c r="GN2" s="844" t="str">
        <f>Disclosures!$E$10</f>
        <v>Select Ownership Type</v>
      </c>
      <c r="GO2" s="844" t="str">
        <f>Disclosures!$E$10</f>
        <v>Select Ownership Type</v>
      </c>
      <c r="GP2" s="844" t="str">
        <f>Disclosures!$E$10</f>
        <v>Select Ownership Type</v>
      </c>
      <c r="GQ2" s="844" t="str">
        <f>Disclosures!$F$10</f>
        <v>Select Direct or Indirect?</v>
      </c>
      <c r="GR2" s="844" t="str">
        <f>Disclosures!$F$10</f>
        <v>Select Direct or Indirect?</v>
      </c>
      <c r="GS2" s="844" t="str">
        <f>Disclosures!$F$10</f>
        <v>Select Direct or Indirect?</v>
      </c>
      <c r="GT2" s="844" t="str">
        <f>Disclosures!$F$10</f>
        <v>Select Direct or Indirect?</v>
      </c>
      <c r="GU2" s="844" t="str">
        <f>Disclosures!$F$10</f>
        <v>Select Direct or Indirect?</v>
      </c>
      <c r="GV2" s="844" t="str">
        <f>Disclosures!$F$10</f>
        <v>Select Direct or Indirect?</v>
      </c>
      <c r="GW2" s="844" t="str">
        <f>Disclosures!$B$21</f>
        <v>Nursing and/or Rest Home</v>
      </c>
      <c r="GX2" s="844" t="str">
        <f>Disclosures!$B$21</f>
        <v>Nursing and/or Rest Home</v>
      </c>
      <c r="GY2" s="844" t="str">
        <f>Disclosures!$B$21</f>
        <v>Nursing and/or Rest Home</v>
      </c>
      <c r="GZ2" s="844" t="str">
        <f>Disclosures!$B$21</f>
        <v>Nursing and/or Rest Home</v>
      </c>
      <c r="HA2" s="844" t="str">
        <f>Disclosures!$B$21</f>
        <v>Nursing and/or Rest Home</v>
      </c>
      <c r="HB2" s="844" t="str">
        <f>Disclosures!$C$21</f>
        <v>VPN</v>
      </c>
      <c r="HC2" s="844" t="str">
        <f>Disclosures!$C$21</f>
        <v>VPN</v>
      </c>
      <c r="HD2" s="844" t="str">
        <f>Disclosures!$C$21</f>
        <v>VPN</v>
      </c>
      <c r="HE2" s="844" t="str">
        <f>Disclosures!$C$21</f>
        <v>VPN</v>
      </c>
      <c r="HF2" s="844" t="str">
        <f>Disclosures!$C$21</f>
        <v>VPN</v>
      </c>
      <c r="HG2" s="844" t="str">
        <f>Disclosures!$D$21</f>
        <v>Name of Owner</v>
      </c>
      <c r="HH2" s="844" t="str">
        <f>Disclosures!$D$21</f>
        <v>Name of Owner</v>
      </c>
      <c r="HI2" s="844" t="str">
        <f>Disclosures!$D$21</f>
        <v>Name of Owner</v>
      </c>
      <c r="HJ2" s="844" t="str">
        <f>Disclosures!$D$21</f>
        <v>Name of Owner</v>
      </c>
      <c r="HK2" s="844" t="str">
        <f>Disclosures!$D$21</f>
        <v>Name of Owner</v>
      </c>
      <c r="HL2" s="844" t="str">
        <f>Disclosures!$E$21</f>
        <v>Company Address</v>
      </c>
      <c r="HM2" s="844" t="str">
        <f>Disclosures!$E$21</f>
        <v>Company Address</v>
      </c>
      <c r="HN2" s="844" t="str">
        <f>Disclosures!$E$21</f>
        <v>Company Address</v>
      </c>
      <c r="HO2" s="844" t="str">
        <f>Disclosures!$E$21</f>
        <v>Company Address</v>
      </c>
      <c r="HP2" s="844" t="str">
        <f>Disclosures!$E$21</f>
        <v>Company Address</v>
      </c>
      <c r="HQ2" s="844" t="str">
        <f>Disclosures!$F$21</f>
        <v>% Ownership</v>
      </c>
      <c r="HR2" s="844" t="str">
        <f>Disclosures!$F$21</f>
        <v>% Ownership</v>
      </c>
      <c r="HS2" s="844" t="str">
        <f>Disclosures!$F$21</f>
        <v>% Ownership</v>
      </c>
      <c r="HT2" s="844" t="str">
        <f>Disclosures!$F$21</f>
        <v>% Ownership</v>
      </c>
      <c r="HU2" s="844" t="str">
        <f>Disclosures!$F$21</f>
        <v>% Ownership</v>
      </c>
      <c r="HV2" s="844" t="str">
        <f>Disclosures!$B$31</f>
        <v>Select type of debt</v>
      </c>
      <c r="HW2" s="844" t="str">
        <f>Disclosures!$B$31</f>
        <v>Select type of debt</v>
      </c>
      <c r="HX2" s="844" t="str">
        <f>Disclosures!$B$31</f>
        <v>Select type of debt</v>
      </c>
      <c r="HY2" s="844" t="str">
        <f>Disclosures!$B$31</f>
        <v>Select type of debt</v>
      </c>
      <c r="HZ2" s="844" t="str">
        <f>Disclosures!$B$31</f>
        <v>Select type of debt</v>
      </c>
      <c r="IA2" s="844" t="str">
        <f>Disclosures!$C$31</f>
        <v>Select Payable From</v>
      </c>
      <c r="IB2" s="844" t="str">
        <f>Disclosures!$C$31</f>
        <v>Select Payable From</v>
      </c>
      <c r="IC2" s="844" t="str">
        <f>Disclosures!$C$31</f>
        <v>Select Payable From</v>
      </c>
      <c r="ID2" s="844" t="str">
        <f>Disclosures!$C$31</f>
        <v>Select Payable From</v>
      </c>
      <c r="IE2" s="844" t="str">
        <f>Disclosures!$C$31</f>
        <v>Select Payable From</v>
      </c>
      <c r="IF2" s="844" t="str">
        <f>Disclosures!$D$31</f>
        <v>Original Debt Amount</v>
      </c>
      <c r="IG2" s="844" t="str">
        <f>Disclosures!$D$31</f>
        <v>Original Debt Amount</v>
      </c>
      <c r="IH2" s="844" t="str">
        <f>Disclosures!$D$31</f>
        <v>Original Debt Amount</v>
      </c>
      <c r="II2" s="844" t="str">
        <f>Disclosures!$D$31</f>
        <v>Original Debt Amount</v>
      </c>
      <c r="IJ2" s="844" t="str">
        <f>Disclosures!$D$31</f>
        <v>Original Debt Amount</v>
      </c>
      <c r="IK2" s="844" t="str">
        <f>Disclosures!$E$31</f>
        <v>Date Issued</v>
      </c>
      <c r="IL2" s="844" t="str">
        <f>Disclosures!$E$31</f>
        <v>Date Issued</v>
      </c>
      <c r="IM2" s="844" t="str">
        <f>Disclosures!$E$31</f>
        <v>Date Issued</v>
      </c>
      <c r="IN2" s="844" t="str">
        <f>Disclosures!$E$31</f>
        <v>Date Issued</v>
      </c>
      <c r="IO2" s="844" t="str">
        <f>Disclosures!$E$31</f>
        <v>Date Issued</v>
      </c>
      <c r="IP2" s="844" t="str">
        <f>Disclosures!$F$31</f>
        <v>Balance 12/31</v>
      </c>
      <c r="IQ2" s="844" t="str">
        <f>Disclosures!$F$31</f>
        <v>Balance 12/31</v>
      </c>
      <c r="IR2" s="844" t="str">
        <f>Disclosures!$F$31</f>
        <v>Balance 12/31</v>
      </c>
      <c r="IS2" s="844" t="str">
        <f>Disclosures!$F$31</f>
        <v>Balance 12/31</v>
      </c>
      <c r="IT2" s="844" t="str">
        <f>Disclosures!$F$31</f>
        <v>Balance 12/31</v>
      </c>
      <c r="IU2" s="844" t="str">
        <f>Disclosures!$G$31</f>
        <v>Select Payable To</v>
      </c>
      <c r="IV2" s="844" t="str">
        <f>Disclosures!$G$31</f>
        <v>Select Payable To</v>
      </c>
      <c r="IW2" s="844" t="str">
        <f>Disclosures!$G$31</f>
        <v>Select Payable To</v>
      </c>
      <c r="IX2" s="844" t="str">
        <f>Disclosures!$G$31</f>
        <v>Select Payable To</v>
      </c>
      <c r="IY2" s="844" t="str">
        <f>Disclosures!$G$31</f>
        <v>Select Payable To</v>
      </c>
      <c r="IZ2" s="844" t="str">
        <f>Disclosures!$H$31</f>
        <v>List Owners Name</v>
      </c>
      <c r="JA2" s="844" t="str">
        <f>Disclosures!$H$31</f>
        <v>List Owners Name</v>
      </c>
      <c r="JB2" s="844" t="str">
        <f>Disclosures!$H$31</f>
        <v>List Owners Name</v>
      </c>
      <c r="JC2" s="844" t="str">
        <f>Disclosures!$H$31</f>
        <v>List Owners Name</v>
      </c>
      <c r="JD2" s="844" t="str">
        <f>Disclosures!$H$31</f>
        <v>List Owners Name</v>
      </c>
      <c r="JE2" s="844" t="str">
        <f>Disclosures!$B$41</f>
        <v>Entity/Person</v>
      </c>
      <c r="JF2" s="844" t="str">
        <f>Disclosures!$B$41</f>
        <v>Entity/Person</v>
      </c>
      <c r="JG2" s="844" t="str">
        <f>Disclosures!$B$41</f>
        <v>Entity/Person</v>
      </c>
      <c r="JH2" s="844" t="str">
        <f>Disclosures!$B$41</f>
        <v>Entity/Person</v>
      </c>
      <c r="JI2" s="844" t="str">
        <f>Disclosures!$B$41</f>
        <v>Entity/Person</v>
      </c>
      <c r="JJ2" s="844" t="str">
        <f>Disclosures!$B$41</f>
        <v>Entity/Person</v>
      </c>
      <c r="JK2" s="844" t="str">
        <f>Disclosures!$C$41</f>
        <v>Goods/Services</v>
      </c>
      <c r="JL2" s="844" t="str">
        <f>Disclosures!$C$41</f>
        <v>Goods/Services</v>
      </c>
      <c r="JM2" s="844" t="str">
        <f>Disclosures!$C$41</f>
        <v>Goods/Services</v>
      </c>
      <c r="JN2" s="844" t="str">
        <f>Disclosures!$C$41</f>
        <v>Goods/Services</v>
      </c>
      <c r="JO2" s="844" t="str">
        <f>Disclosures!$C$41</f>
        <v>Goods/Services</v>
      </c>
      <c r="JP2" s="844" t="str">
        <f>Disclosures!$C$41</f>
        <v>Goods/Services</v>
      </c>
      <c r="JQ2" s="844" t="str">
        <f>Disclosures!$D$41</f>
        <v>Billing/Compensation</v>
      </c>
      <c r="JR2" s="844" t="str">
        <f>Disclosures!$D$41</f>
        <v>Billing/Compensation</v>
      </c>
      <c r="JS2" s="844" t="str">
        <f>Disclosures!$D$41</f>
        <v>Billing/Compensation</v>
      </c>
      <c r="JT2" s="844" t="str">
        <f>Disclosures!$D$41</f>
        <v>Billing/Compensation</v>
      </c>
      <c r="JU2" s="844" t="str">
        <f>Disclosures!$D$41</f>
        <v>Billing/Compensation</v>
      </c>
      <c r="JV2" s="844" t="str">
        <f>Disclosures!$D$41</f>
        <v>Billing/Compensation</v>
      </c>
      <c r="JW2" s="844" t="str">
        <f>Disclosures!$E$41</f>
        <v>Mark up</v>
      </c>
      <c r="JX2" s="844" t="str">
        <f>Disclosures!$E$41</f>
        <v>Mark up</v>
      </c>
      <c r="JY2" s="844" t="str">
        <f>Disclosures!$E$41</f>
        <v>Mark up</v>
      </c>
      <c r="JZ2" s="844" t="str">
        <f>Disclosures!$E$41</f>
        <v>Mark up</v>
      </c>
      <c r="KA2" s="844" t="str">
        <f>Disclosures!$E$41</f>
        <v>Mark up</v>
      </c>
      <c r="KB2" s="844" t="str">
        <f>Disclosures!$E$41</f>
        <v>Mark up</v>
      </c>
      <c r="KC2" s="844" t="str">
        <f>Disclosures!$F$41</f>
        <v>Cost</v>
      </c>
      <c r="KD2" s="844" t="str">
        <f>Disclosures!$F$41</f>
        <v>Cost</v>
      </c>
      <c r="KE2" s="844" t="str">
        <f>Disclosures!$F$41</f>
        <v>Cost</v>
      </c>
      <c r="KF2" s="844" t="str">
        <f>Disclosures!$F$41</f>
        <v>Cost</v>
      </c>
      <c r="KG2" s="844" t="str">
        <f>Disclosures!$F$41</f>
        <v>Cost</v>
      </c>
      <c r="KH2" s="844" t="str">
        <f>Disclosures!$F$41</f>
        <v>Cost</v>
      </c>
      <c r="KI2" s="844" t="str">
        <f>Disclosures!$G$41</f>
        <v>Account Posted</v>
      </c>
      <c r="KJ2" s="844" t="str">
        <f>Disclosures!$G$41</f>
        <v>Account Posted</v>
      </c>
      <c r="KK2" s="844" t="str">
        <f>Disclosures!$G$41</f>
        <v>Account Posted</v>
      </c>
      <c r="KL2" s="844" t="str">
        <f>Disclosures!$G$41</f>
        <v>Account Posted</v>
      </c>
      <c r="KM2" s="844" t="str">
        <f>Disclosures!$G$41</f>
        <v>Account Posted</v>
      </c>
      <c r="KN2" s="844" t="str">
        <f>Disclosures!$G$41</f>
        <v>Account Posted</v>
      </c>
      <c r="KO2" s="844" t="str">
        <f>Disclosures!$H$41</f>
        <v>Name of Owner</v>
      </c>
      <c r="KP2" s="844" t="str">
        <f>Disclosures!$H$41</f>
        <v>Name of Owner</v>
      </c>
      <c r="KQ2" s="844" t="str">
        <f>Disclosures!$H$41</f>
        <v>Name of Owner</v>
      </c>
      <c r="KR2" s="844" t="str">
        <f>Disclosures!$H$41</f>
        <v>Name of Owner</v>
      </c>
      <c r="KS2" s="844" t="str">
        <f>Disclosures!$H$41</f>
        <v>Name of Owner</v>
      </c>
      <c r="KT2" s="844" t="str">
        <f>Disclosures!$H$41</f>
        <v>Name of Owner</v>
      </c>
      <c r="KU2" s="844" t="str">
        <f>Disclosures!$I$41</f>
        <v>% Ownership</v>
      </c>
      <c r="KV2" s="844" t="str">
        <f>Disclosures!$I$41</f>
        <v>% Ownership</v>
      </c>
      <c r="KW2" s="844" t="str">
        <f>Disclosures!$I$41</f>
        <v>% Ownership</v>
      </c>
      <c r="KX2" s="844" t="str">
        <f>Disclosures!$I$41</f>
        <v>% Ownership</v>
      </c>
      <c r="KY2" s="844" t="str">
        <f>Disclosures!$I$41</f>
        <v>% Ownership</v>
      </c>
      <c r="KZ2" s="844" t="str">
        <f>Disclosures!$I$41</f>
        <v>% Ownership</v>
      </c>
      <c r="LA2" s="844" t="str">
        <f>Disclosures!$B$52</f>
        <v>Select Owner, Partner, Officer</v>
      </c>
      <c r="LB2" s="844" t="str">
        <f>Disclosures!$B$52</f>
        <v>Select Owner, Partner, Officer</v>
      </c>
      <c r="LC2" s="844" t="str">
        <f>Disclosures!$B$52</f>
        <v>Select Owner, Partner, Officer</v>
      </c>
      <c r="LD2" s="844" t="str">
        <f>Disclosures!$B$52</f>
        <v>Select Owner, Partner, Officer</v>
      </c>
      <c r="LE2" s="844" t="str">
        <f>Disclosures!$B$52</f>
        <v>Select Owner, Partner, Officer</v>
      </c>
      <c r="LF2" s="844" t="str">
        <f>Disclosures!$B$52</f>
        <v>Select Owner, Partner, Officer</v>
      </c>
      <c r="LG2" s="844" t="str">
        <f>Disclosures!$B$52</f>
        <v>Select Owner, Partner, Officer</v>
      </c>
      <c r="LH2" s="844" t="str">
        <f>Disclosures!$B$52</f>
        <v>Select Owner, Partner, Officer</v>
      </c>
      <c r="LI2" s="844" t="str">
        <f>Disclosures!$C$52</f>
        <v>Owner Name</v>
      </c>
      <c r="LJ2" s="844" t="str">
        <f>Disclosures!$C$52</f>
        <v>Owner Name</v>
      </c>
      <c r="LK2" s="844" t="str">
        <f>Disclosures!$C$52</f>
        <v>Owner Name</v>
      </c>
      <c r="LL2" s="844" t="str">
        <f>Disclosures!$C$52</f>
        <v>Owner Name</v>
      </c>
      <c r="LM2" s="844" t="str">
        <f>Disclosures!$C$52</f>
        <v>Owner Name</v>
      </c>
      <c r="LN2" s="844" t="str">
        <f>Disclosures!$C$52</f>
        <v>Owner Name</v>
      </c>
      <c r="LO2" s="844" t="str">
        <f>Disclosures!$C$52</f>
        <v>Owner Name</v>
      </c>
      <c r="LP2" s="844" t="str">
        <f>Disclosures!$C$52</f>
        <v>Owner Name</v>
      </c>
      <c r="LQ2" s="844" t="str">
        <f>Disclosures!$D$52</f>
        <v>Owner Title</v>
      </c>
      <c r="LR2" s="844" t="str">
        <f>Disclosures!$D$52</f>
        <v>Owner Title</v>
      </c>
      <c r="LS2" s="844" t="str">
        <f>Disclosures!$D$52</f>
        <v>Owner Title</v>
      </c>
      <c r="LT2" s="844" t="str">
        <f>Disclosures!$D$52</f>
        <v>Owner Title</v>
      </c>
      <c r="LU2" s="844" t="str">
        <f>Disclosures!$D$52</f>
        <v>Owner Title</v>
      </c>
      <c r="LV2" s="844" t="str">
        <f>Disclosures!$D$52</f>
        <v>Owner Title</v>
      </c>
      <c r="LW2" s="844" t="str">
        <f>Disclosures!$D$52</f>
        <v>Owner Title</v>
      </c>
      <c r="LX2" s="844" t="str">
        <f>Disclosures!$D$52</f>
        <v>Owner Title</v>
      </c>
      <c r="LY2" s="844" t="str">
        <f>Disclosures!$E$52</f>
        <v>% Time Devoted</v>
      </c>
      <c r="LZ2" s="844" t="str">
        <f>Disclosures!$E$52</f>
        <v>% Time Devoted</v>
      </c>
      <c r="MA2" s="844" t="str">
        <f>Disclosures!$E$52</f>
        <v>% Time Devoted</v>
      </c>
      <c r="MB2" s="844" t="str">
        <f>Disclosures!$E$52</f>
        <v>% Time Devoted</v>
      </c>
      <c r="MC2" s="844" t="str">
        <f>Disclosures!$E$52</f>
        <v>% Time Devoted</v>
      </c>
      <c r="MD2" s="844" t="str">
        <f>Disclosures!$E$52</f>
        <v>% Time Devoted</v>
      </c>
      <c r="ME2" s="844" t="str">
        <f>Disclosures!$E$52</f>
        <v>% Time Devoted</v>
      </c>
      <c r="MF2" s="844" t="str">
        <f>Disclosures!$E$52</f>
        <v>% Time Devoted</v>
      </c>
      <c r="MG2" s="844" t="str">
        <f>Disclosures!$F$52</f>
        <v>Salary</v>
      </c>
      <c r="MH2" s="844" t="str">
        <f>Disclosures!$F$52</f>
        <v>Salary</v>
      </c>
      <c r="MI2" s="844" t="str">
        <f>Disclosures!$F$52</f>
        <v>Salary</v>
      </c>
      <c r="MJ2" s="844" t="str">
        <f>Disclosures!$F$52</f>
        <v>Salary</v>
      </c>
      <c r="MK2" s="844" t="str">
        <f>Disclosures!$F$52</f>
        <v>Salary</v>
      </c>
      <c r="ML2" s="844" t="str">
        <f>Disclosures!$F$52</f>
        <v>Salary</v>
      </c>
      <c r="MM2" s="844" t="str">
        <f>Disclosures!$F$52</f>
        <v>Salary</v>
      </c>
      <c r="MN2" s="844" t="str">
        <f>Disclosures!$F$52</f>
        <v>Salary</v>
      </c>
      <c r="MO2" s="844" t="str">
        <f>Disclosures!$G$52</f>
        <v>Employee Benefits</v>
      </c>
      <c r="MP2" s="844" t="str">
        <f>Disclosures!$G$52</f>
        <v>Employee Benefits</v>
      </c>
      <c r="MQ2" s="844" t="str">
        <f>Disclosures!$G$52</f>
        <v>Employee Benefits</v>
      </c>
      <c r="MR2" s="844" t="str">
        <f>Disclosures!$G$52</f>
        <v>Employee Benefits</v>
      </c>
      <c r="MS2" s="844" t="str">
        <f>Disclosures!$G$52</f>
        <v>Employee Benefits</v>
      </c>
      <c r="MT2" s="844" t="str">
        <f>Disclosures!$G$52</f>
        <v>Employee Benefits</v>
      </c>
      <c r="MU2" s="844" t="str">
        <f>Disclosures!$G$52</f>
        <v>Employee Benefits</v>
      </c>
      <c r="MV2" s="844" t="str">
        <f>Disclosures!$G$52</f>
        <v>Employee Benefits</v>
      </c>
      <c r="MW2" s="844" t="str">
        <f>Disclosures!$H$52</f>
        <v>Payroll Taxes</v>
      </c>
      <c r="MX2" s="844" t="str">
        <f>Disclosures!$H$52</f>
        <v>Payroll Taxes</v>
      </c>
      <c r="MY2" s="844" t="str">
        <f>Disclosures!$H$52</f>
        <v>Payroll Taxes</v>
      </c>
      <c r="MZ2" s="844" t="str">
        <f>Disclosures!$H$52</f>
        <v>Payroll Taxes</v>
      </c>
      <c r="NA2" s="844" t="str">
        <f>Disclosures!$H$52</f>
        <v>Payroll Taxes</v>
      </c>
      <c r="NB2" s="844" t="str">
        <f>Disclosures!$H$52</f>
        <v>Payroll Taxes</v>
      </c>
      <c r="NC2" s="844" t="str">
        <f>Disclosures!$H$52</f>
        <v>Payroll Taxes</v>
      </c>
      <c r="ND2" s="844" t="str">
        <f>Disclosures!$H$52</f>
        <v>Payroll Taxes</v>
      </c>
      <c r="NE2" s="844" t="str">
        <f>Disclosures!$I$52</f>
        <v>Workers' Comp.</v>
      </c>
      <c r="NF2" s="844" t="str">
        <f>Disclosures!$I$52</f>
        <v>Workers' Comp.</v>
      </c>
      <c r="NG2" s="844" t="str">
        <f>Disclosures!$I$52</f>
        <v>Workers' Comp.</v>
      </c>
      <c r="NH2" s="844" t="str">
        <f>Disclosures!$I$52</f>
        <v>Workers' Comp.</v>
      </c>
      <c r="NI2" s="844" t="str">
        <f>Disclosures!$I$52</f>
        <v>Workers' Comp.</v>
      </c>
      <c r="NJ2" s="844" t="str">
        <f>Disclosures!$I$52</f>
        <v>Workers' Comp.</v>
      </c>
      <c r="NK2" s="844" t="str">
        <f>Disclosures!$I$52</f>
        <v>Workers' Comp.</v>
      </c>
      <c r="NL2" s="844" t="str">
        <f>Disclosures!$I$52</f>
        <v>Workers' Comp.</v>
      </c>
      <c r="NM2" s="844" t="str">
        <f>Disclosures!$J$52</f>
        <v>Gr. Life/Health Ins.</v>
      </c>
      <c r="NN2" s="844" t="str">
        <f>Disclosures!$J$52</f>
        <v>Gr. Life/Health Ins.</v>
      </c>
      <c r="NO2" s="844" t="str">
        <f>Disclosures!$J$52</f>
        <v>Gr. Life/Health Ins.</v>
      </c>
      <c r="NP2" s="844" t="str">
        <f>Disclosures!$J$52</f>
        <v>Gr. Life/Health Ins.</v>
      </c>
      <c r="NQ2" s="844" t="str">
        <f>Disclosures!$J$52</f>
        <v>Gr. Life/Health Ins.</v>
      </c>
      <c r="NR2" s="844" t="str">
        <f>Disclosures!$J$52</f>
        <v>Gr. Life/Health Ins.</v>
      </c>
      <c r="NS2" s="844" t="str">
        <f>Disclosures!$J$52</f>
        <v>Gr. Life/Health Ins.</v>
      </c>
      <c r="NT2" s="844" t="str">
        <f>Disclosures!$J$52</f>
        <v>Gr. Life/Health Ins.</v>
      </c>
      <c r="NU2" s="844" t="str">
        <f>Disclosures!$K$52</f>
        <v>Draw</v>
      </c>
      <c r="NV2" s="844" t="str">
        <f>Disclosures!$K$52</f>
        <v>Draw</v>
      </c>
      <c r="NW2" s="844" t="str">
        <f>Disclosures!$K$52</f>
        <v>Draw</v>
      </c>
      <c r="NX2" s="844" t="str">
        <f>Disclosures!$K$52</f>
        <v>Draw</v>
      </c>
      <c r="NY2" s="844" t="str">
        <f>Disclosures!$K$52</f>
        <v>Draw</v>
      </c>
      <c r="NZ2" s="844" t="str">
        <f>Disclosures!$K$52</f>
        <v>Draw</v>
      </c>
      <c r="OA2" s="844" t="str">
        <f>Disclosures!$K$52</f>
        <v>Draw</v>
      </c>
      <c r="OB2" s="844" t="str">
        <f>Disclosures!$K$52</f>
        <v>Draw</v>
      </c>
      <c r="OC2" s="844" t="str">
        <f>Disclosures!$L$52</f>
        <v>Other</v>
      </c>
      <c r="OD2" s="844" t="str">
        <f>Disclosures!$L$52</f>
        <v>Other</v>
      </c>
      <c r="OE2" s="844" t="str">
        <f>Disclosures!$L$52</f>
        <v>Other</v>
      </c>
      <c r="OF2" s="844" t="str">
        <f>Disclosures!$L$52</f>
        <v>Other</v>
      </c>
      <c r="OG2" s="844" t="str">
        <f>Disclosures!$L$52</f>
        <v>Other</v>
      </c>
      <c r="OH2" s="844" t="str">
        <f>Disclosures!$L$52</f>
        <v>Other</v>
      </c>
      <c r="OI2" s="844" t="str">
        <f>Disclosures!$L$52</f>
        <v>Other</v>
      </c>
      <c r="OJ2" s="844" t="str">
        <f>Disclosures!$L$52</f>
        <v>Other</v>
      </c>
      <c r="OK2" s="844" t="str">
        <f>Disclosures!$M$52</f>
        <v>Total</v>
      </c>
      <c r="OL2" s="844" t="str">
        <f>Disclosures!$M$52</f>
        <v>Total</v>
      </c>
      <c r="OM2" s="844" t="str">
        <f>Disclosures!$M$52</f>
        <v>Total</v>
      </c>
      <c r="ON2" s="844" t="str">
        <f>Disclosures!$M$52</f>
        <v>Total</v>
      </c>
      <c r="OO2" s="844" t="str">
        <f>Disclosures!$M$52</f>
        <v>Total</v>
      </c>
      <c r="OP2" s="844" t="str">
        <f>Disclosures!$M$52</f>
        <v>Total</v>
      </c>
      <c r="OQ2" s="844" t="str">
        <f>Disclosures!$M$52</f>
        <v>Total</v>
      </c>
      <c r="OR2" s="844" t="str">
        <f>Disclosures!$M$52</f>
        <v>Total</v>
      </c>
      <c r="OS2" s="844" t="str">
        <f>Disclosures!$B$65</f>
        <v>Name</v>
      </c>
      <c r="OT2" s="844" t="str">
        <f>Disclosures!$B$65</f>
        <v>Name</v>
      </c>
      <c r="OU2" s="844" t="str">
        <f>Disclosures!$B$65</f>
        <v>Name</v>
      </c>
      <c r="OV2" s="844" t="str">
        <f>Disclosures!$B$65</f>
        <v>Name</v>
      </c>
      <c r="OW2" s="844" t="str">
        <f>Disclosures!$B$65</f>
        <v>Name</v>
      </c>
      <c r="OX2" s="844" t="str">
        <f>Disclosures!$C$65</f>
        <v>Title</v>
      </c>
      <c r="OY2" s="844" t="str">
        <f>Disclosures!$C$65</f>
        <v>Title</v>
      </c>
      <c r="OZ2" s="844" t="str">
        <f>Disclosures!$C$65</f>
        <v>Title</v>
      </c>
      <c r="PA2" s="844" t="str">
        <f>Disclosures!$C$65</f>
        <v>Title</v>
      </c>
      <c r="PB2" s="844" t="str">
        <f>Disclosures!$C$65</f>
        <v>Title</v>
      </c>
      <c r="PC2" s="844" t="str">
        <f>Disclosures!$D65</f>
        <v>% Time Devoted - Administrative</v>
      </c>
      <c r="PD2" s="844" t="str">
        <f>Disclosures!$D65</f>
        <v>% Time Devoted - Administrative</v>
      </c>
      <c r="PE2" s="844" t="str">
        <f>Disclosures!$D65</f>
        <v>% Time Devoted - Administrative</v>
      </c>
      <c r="PF2" s="844" t="str">
        <f>Disclosures!$D65</f>
        <v>% Time Devoted - Administrative</v>
      </c>
      <c r="PG2" s="844" t="str">
        <f>Disclosures!$D65</f>
        <v>% Time Devoted - Administrative</v>
      </c>
      <c r="PH2" s="844" t="str">
        <f>Disclosures!$E$65</f>
        <v>% Time Devoted-  Plant Operation, Maintenance, and Security</v>
      </c>
      <c r="PI2" s="844" t="str">
        <f>Disclosures!$E$65</f>
        <v>% Time Devoted-  Plant Operation, Maintenance, and Security</v>
      </c>
      <c r="PJ2" s="844" t="str">
        <f>Disclosures!$E$65</f>
        <v>% Time Devoted-  Plant Operation, Maintenance, and Security</v>
      </c>
      <c r="PK2" s="844" t="str">
        <f>Disclosures!$E$65</f>
        <v>% Time Devoted-  Plant Operation, Maintenance, and Security</v>
      </c>
      <c r="PL2" s="844" t="str">
        <f>Disclosures!$E$65</f>
        <v>% Time Devoted-  Plant Operation, Maintenance, and Security</v>
      </c>
      <c r="PM2" s="857" t="str">
        <f>Disclosures!$F$65</f>
        <v>% Time Devoted - Medical Services</v>
      </c>
      <c r="PN2" s="857" t="str">
        <f>Disclosures!$F$65</f>
        <v>% Time Devoted - Medical Services</v>
      </c>
      <c r="PO2" s="857" t="str">
        <f>Disclosures!$F$65</f>
        <v>% Time Devoted - Medical Services</v>
      </c>
      <c r="PP2" s="857" t="str">
        <f>Disclosures!$F$65</f>
        <v>% Time Devoted - Medical Services</v>
      </c>
      <c r="PQ2" s="857" t="str">
        <f>Disclosures!$F$65</f>
        <v>% Time Devoted - Medical Services</v>
      </c>
      <c r="PR2" s="844" t="str">
        <f>Disclosures!$G$65</f>
        <v>% Time Devoted - Other</v>
      </c>
      <c r="PS2" s="844" t="str">
        <f>Disclosures!$G$65</f>
        <v>% Time Devoted - Other</v>
      </c>
      <c r="PT2" s="844" t="str">
        <f>Disclosures!$G$65</f>
        <v>% Time Devoted - Other</v>
      </c>
      <c r="PU2" s="844" t="str">
        <f>Disclosures!$G$65</f>
        <v>% Time Devoted - Other</v>
      </c>
      <c r="PV2" s="844" t="str">
        <f>Disclosures!$G$65</f>
        <v>% Time Devoted - Other</v>
      </c>
      <c r="PW2" s="844" t="str">
        <f>Disclosures!$H$65</f>
        <v>Total Time (Must equal 100%)</v>
      </c>
      <c r="PX2" s="844" t="str">
        <f>Disclosures!$H$65</f>
        <v>Total Time (Must equal 100%)</v>
      </c>
      <c r="PY2" s="844" t="str">
        <f>Disclosures!$H$65</f>
        <v>Total Time (Must equal 100%)</v>
      </c>
      <c r="PZ2" s="844" t="str">
        <f>Disclosures!$H$65</f>
        <v>Total Time (Must equal 100%)</v>
      </c>
      <c r="QA2" s="844" t="str">
        <f>Disclosures!$H$65</f>
        <v>Total Time (Must equal 100%)</v>
      </c>
      <c r="QB2" s="844" t="str">
        <f>Disclosures!$I$65</f>
        <v>Salary</v>
      </c>
      <c r="QC2" s="844" t="str">
        <f>Disclosures!$I$65</f>
        <v>Salary</v>
      </c>
      <c r="QD2" s="844" t="str">
        <f>Disclosures!$I$65</f>
        <v>Salary</v>
      </c>
      <c r="QE2" s="844" t="str">
        <f>Disclosures!$I$65</f>
        <v>Salary</v>
      </c>
      <c r="QF2" s="844" t="str">
        <f>Disclosures!$I$65</f>
        <v>Salary</v>
      </c>
      <c r="QG2" s="844" t="str">
        <f>Disclosures!$J$65</f>
        <v>Employee Benefits</v>
      </c>
      <c r="QH2" s="844" t="str">
        <f>Disclosures!$J$65</f>
        <v>Employee Benefits</v>
      </c>
      <c r="QI2" s="844" t="str">
        <f>Disclosures!$J$65</f>
        <v>Employee Benefits</v>
      </c>
      <c r="QJ2" s="844" t="str">
        <f>Disclosures!$J$65</f>
        <v>Employee Benefits</v>
      </c>
      <c r="QK2" s="844" t="str">
        <f>Disclosures!$J$65</f>
        <v>Employee Benefits</v>
      </c>
      <c r="QL2" s="844" t="str">
        <f>Disclosures!$K$65</f>
        <v>Payroll Taxes</v>
      </c>
      <c r="QM2" s="844" t="str">
        <f>Disclosures!$K$65</f>
        <v>Payroll Taxes</v>
      </c>
      <c r="QN2" s="844" t="str">
        <f>Disclosures!$K$65</f>
        <v>Payroll Taxes</v>
      </c>
      <c r="QO2" s="844" t="str">
        <f>Disclosures!$K$65</f>
        <v>Payroll Taxes</v>
      </c>
      <c r="QP2" s="844" t="str">
        <f>Disclosures!$K$65</f>
        <v>Payroll Taxes</v>
      </c>
      <c r="QQ2" s="844" t="str">
        <f>Disclosures!$L$65</f>
        <v>Workers' Comp.</v>
      </c>
      <c r="QR2" s="844" t="str">
        <f>Disclosures!$L$65</f>
        <v>Workers' Comp.</v>
      </c>
      <c r="QS2" s="844" t="str">
        <f>Disclosures!$L$65</f>
        <v>Workers' Comp.</v>
      </c>
      <c r="QT2" s="844" t="str">
        <f>Disclosures!$L$65</f>
        <v>Workers' Comp.</v>
      </c>
      <c r="QU2" s="844" t="str">
        <f>Disclosures!$L$65</f>
        <v>Workers' Comp.</v>
      </c>
      <c r="QV2" s="844" t="str">
        <f>Disclosures!$M$65</f>
        <v>Gr. Life/Health Ins.</v>
      </c>
      <c r="QW2" s="844" t="str">
        <f>Disclosures!$M$65</f>
        <v>Gr. Life/Health Ins.</v>
      </c>
      <c r="QX2" s="844" t="str">
        <f>Disclosures!$M$65</f>
        <v>Gr. Life/Health Ins.</v>
      </c>
      <c r="QY2" s="844" t="str">
        <f>Disclosures!$M$65</f>
        <v>Gr. Life/Health Ins.</v>
      </c>
      <c r="QZ2" s="844" t="str">
        <f>Disclosures!$M$65</f>
        <v>Gr. Life/Health Ins.</v>
      </c>
      <c r="RA2" s="844" t="str">
        <f>Disclosures!$N$65</f>
        <v>Draw</v>
      </c>
      <c r="RB2" s="844" t="str">
        <f>Disclosures!$N$65</f>
        <v>Draw</v>
      </c>
      <c r="RC2" s="844" t="str">
        <f>Disclosures!$N$65</f>
        <v>Draw</v>
      </c>
      <c r="RD2" s="844" t="str">
        <f>Disclosures!$N$65</f>
        <v>Draw</v>
      </c>
      <c r="RE2" s="844" t="str">
        <f>Disclosures!$N$65</f>
        <v>Draw</v>
      </c>
      <c r="RF2" s="844" t="str">
        <f>Disclosures!$O$65</f>
        <v>Other</v>
      </c>
      <c r="RG2" s="844" t="str">
        <f>Disclosures!$O$65</f>
        <v>Other</v>
      </c>
      <c r="RH2" s="844" t="str">
        <f>Disclosures!$O$65</f>
        <v>Other</v>
      </c>
      <c r="RI2" s="844" t="str">
        <f>Disclosures!$O$65</f>
        <v>Other</v>
      </c>
      <c r="RJ2" s="844" t="str">
        <f>Disclosures!$O$65</f>
        <v>Other</v>
      </c>
      <c r="RK2" s="844" t="str">
        <f>Disclosures!$P$65</f>
        <v>Total</v>
      </c>
      <c r="RL2" s="844" t="str">
        <f>Disclosures!$P$65</f>
        <v>Total</v>
      </c>
      <c r="RM2" s="844" t="str">
        <f>Disclosures!$P$65</f>
        <v>Total</v>
      </c>
      <c r="RN2" s="844" t="str">
        <f>Disclosures!$P$65</f>
        <v>Total</v>
      </c>
      <c r="RO2" s="844" t="str">
        <f>Disclosures!$P$65</f>
        <v>Total</v>
      </c>
      <c r="RP2" s="847" t="str">
        <f>_xlfn.CONCAT('Profit Loss'!$C$8, "- ", 'Profit Loss'!$D$7)</f>
        <v>Private- Reported Amount</v>
      </c>
      <c r="RQ2" s="847" t="str">
        <f>_xlfn.CONCAT('Profit Loss'!$C$9, "- ", 'Profit Loss'!$D$7)</f>
        <v>DTA- Reported Amount</v>
      </c>
      <c r="RR2" s="847" t="str">
        <f>_xlfn.CONCAT('Profit Loss'!$C$10, "- ", 'Profit Loss'!$D$7)</f>
        <v>MA DTA Patient Resource Income- Reported Amount</v>
      </c>
      <c r="RS2" s="847" t="str">
        <f>_xlfn.CONCAT('Profit Loss'!$C$11, "- ", 'Profit Loss'!$D$7)</f>
        <v>Non-MA DTA- Reported Amount</v>
      </c>
      <c r="RT2" s="847" t="str">
        <f>_xlfn.CONCAT('Profit Loss'!$C$12, "- ", 'Profit Loss'!$D$7)</f>
        <v>MA Commission for the Blind- Reported Amount</v>
      </c>
      <c r="RU2" s="847" t="str">
        <f>_xlfn.CONCAT('Profit Loss'!$C$13, "- ", 'Profit Loss'!$D$7)</f>
        <v>VA and Other Public- Reported Amount</v>
      </c>
      <c r="RV2" s="847" t="str">
        <f>_xlfn.CONCAT('Profit Loss'!$C$14, "- ", 'Profit Loss'!$D$7)</f>
        <v>Adult Day Care Income- Reported Amount</v>
      </c>
      <c r="RW2" s="847" t="str">
        <f>_xlfn.CONCAT('Profit Loss'!$C$15, "- ", 'Profit Loss'!$D$7)</f>
        <v>Other Non-Nursing Income- Reported Amount</v>
      </c>
      <c r="RX2" s="847" t="str">
        <f>_xlfn.CONCAT('Profit Loss'!$C$16, "- ", 'Profit Loss'!$D$7)</f>
        <v>COVID-Related Supplemental Payments- Reported Amount</v>
      </c>
      <c r="RY2" s="847" t="str">
        <f>_xlfn.CONCAT('Profit Loss'!$C$18, "- ", 'Profit Loss'!$D$7)</f>
        <v>Private- Reported Amount</v>
      </c>
      <c r="RZ2" s="847" t="str">
        <f>_xlfn.CONCAT('Profit Loss'!$C$19, "- ", 'Profit Loss'!$D$7)</f>
        <v>Medicaid (DMA)- Reported Amount</v>
      </c>
      <c r="SA2" s="847" t="str">
        <f>_xlfn.CONCAT('Profit Loss'!$C$20, "- ", 'Profit Loss'!$D$7)</f>
        <v>Non-MA Medicaid- Reported Amount</v>
      </c>
      <c r="SB2" s="847" t="str">
        <f>_xlfn.CONCAT('Profit Loss'!$C$21, "- ", 'Profit Loss'!$D$7)</f>
        <v>MA Commission for the Blind- Reported Amount</v>
      </c>
      <c r="SC2" s="847" t="str">
        <f>_xlfn.CONCAT('Profit Loss'!$C$22, "- ", 'Profit Loss'!$D$7)</f>
        <v>VA &amp; Other Public- Reported Amount</v>
      </c>
      <c r="SD2" s="847" t="str">
        <f>_xlfn.CONCAT('Profit Loss'!$C$23, "- ", 'Profit Loss'!$D$7)</f>
        <v>Total Ancillary Services- Reported Amount</v>
      </c>
      <c r="SE2" s="847" t="str">
        <f>_xlfn.CONCAT('Profit Loss'!$C$25, "- ", 'Profit Loss'!$D$7)</f>
        <v>Endowment &amp; Other Nonrecoverable **- Reported Amount</v>
      </c>
      <c r="SF2" s="847" t="str">
        <f>_xlfn.CONCAT('Profit Loss'!$C$26, "- ", 'Profit Loss'!$D$7)</f>
        <v>Laundry Recoverable Income- Reported Amount</v>
      </c>
      <c r="SG2" s="847" t="str">
        <f>_xlfn.CONCAT('Profit Loss'!$C$27, "- ", 'Profit Loss'!$D$7)</f>
        <v>Vending Machines Recoverable Income- Reported Amount</v>
      </c>
      <c r="SH2" s="847" t="str">
        <f>_xlfn.CONCAT('Profit Loss'!$C$28, "- ", 'Profit Loss'!$D$7)</f>
        <v>Bad Debt Recovery - Reported Amount</v>
      </c>
      <c r="SI2" s="847" t="str">
        <f>_xlfn.CONCAT('Profit Loss'!$C$29, "- ", 'Profit Loss'!$D$7)</f>
        <v>Prior Year Retroactive Adjustment- Reported Amount</v>
      </c>
      <c r="SJ2" s="847" t="str">
        <f>_xlfn.CONCAT('Profit Loss'!$C$30, "- ", 'Profit Loss'!$D$7)</f>
        <v>Interest Income- Reported Amount</v>
      </c>
      <c r="SK2" s="847" t="str">
        <f>_xlfn.CONCAT('Profit Loss'!$C$31, "- ", 'Profit Loss'!$D$7)</f>
        <v>Operating Costs Recoverable- Reported Amount</v>
      </c>
      <c r="SL2" s="847" t="str">
        <f>_xlfn.CONCAT('Profit Loss'!$C$32, "- ", 'Profit Loss'!$D$7)</f>
        <v>Fixed Costs Recoverable- Reported Amount</v>
      </c>
      <c r="SM2" s="847" t="str">
        <f>_xlfn.CONCAT('Profit Loss'!$C$33, "- ", 'Profit Loss'!$D$7)</f>
        <v>Total Miscellaneous and Recoverable Income- Reported Amount</v>
      </c>
      <c r="SN2" s="847" t="str">
        <f>_xlfn.CONCAT('Profit Loss'!$C$34, "- ", 'Profit Loss'!$D$7)</f>
        <v>Total Gross Income- Reported Amount</v>
      </c>
      <c r="SO2" s="847" t="str">
        <f>_xlfn.CONCAT('Profit Loss'!$C$40, "- ",'Profit Loss'!$D$38)</f>
        <v>Administrative/Responsible Person Salaries- Reported Expenses</v>
      </c>
      <c r="SP2" s="847" t="str">
        <f>_xlfn.CONCAT('Profit Loss'!$C$41, "- ",'Profit Loss'!$D$38)</f>
        <v>Officer Salaries*- Reported Expenses</v>
      </c>
      <c r="SQ2" s="847" t="str">
        <f>_xlfn.CONCAT('Profit Loss'!$C$43, "- ",'Profit Loss'!$D$38)</f>
        <v>Clerical Salaries (Use Table 2A to Right to Itemize Salaries)- Reported Expenses</v>
      </c>
      <c r="SR2" s="847" t="str">
        <f>_xlfn.CONCAT('Profit Loss'!$C$44, "- ",'Profit Loss'!$D$38)</f>
        <v>Electronic Data Processing, Payroll, and Bookkeeping Services- Reported Expenses</v>
      </c>
      <c r="SS2" s="847" t="str">
        <f>_xlfn.CONCAT('Profit Loss'!$C$45, "- ",'Profit Loss'!$D$38)</f>
        <v>Management Fees - Reported Expenses</v>
      </c>
      <c r="ST2" s="847" t="str">
        <f>_xlfn.CONCAT('Profit Loss'!$C$46, "- ",'Profit Loss'!$D$38)</f>
        <v>Management Consultants*- Reported Expenses</v>
      </c>
      <c r="SU2" s="847" t="str">
        <f>_xlfn.CONCAT('Profit Loss'!$C$47, "- ",'Profit Loss'!$D$38)</f>
        <v>Total Other Expenses- Reported Expenses</v>
      </c>
      <c r="SV2" s="847" t="str">
        <f>_xlfn.CONCAT('Profit Loss'!$C$48, "- ", 'Profit Loss'!$D$38)</f>
        <v>Total Administrative Expenses- Reported Expenses</v>
      </c>
      <c r="SW2" s="847" t="str">
        <f>_xlfn.CONCAT('Profit Loss'!$C$50, "- ", 'Profit Loss'!$D$38)</f>
        <v>Office Supplies- Reported Expenses</v>
      </c>
      <c r="SX2" s="847" t="str">
        <f>_xlfn.CONCAT('Profit Loss'!$C$52, "- ", 'Profit Loss'!$D$38)</f>
        <v>Phone- Reported Expenses</v>
      </c>
      <c r="SY2" s="847" t="str">
        <f>_xlfn.CONCAT('Profit Loss'!$C$53, "- ", 'Profit Loss'!$D$38)</f>
        <v>Directory Advertising- Reported Expenses</v>
      </c>
      <c r="SZ2" s="847" t="str">
        <f>_xlfn.CONCAT('Profit Loss'!$C$54, "- ", 'Profit Loss'!$D$38)</f>
        <v>Total Telephone Expenses- Reported Expenses</v>
      </c>
      <c r="TA2" s="847" t="str">
        <f>_xlfn.CONCAT('Profit Loss'!$C$56, "- ", 'Profit Loss'!$D$38)</f>
        <v>Motor Vehicle Expense*- Reported Expenses</v>
      </c>
      <c r="TB2" s="847" t="str">
        <f>_xlfn.CONCAT('Profit Loss'!$C$57, "- ", 'Profit Loss'!$D$38)</f>
        <v>Conventions and Meetings- Reported Expenses</v>
      </c>
      <c r="TC2" s="847" t="str">
        <f>_xlfn.CONCAT('Profit Loss'!$C$58, "- ", 'Profit Loss'!$D$38)</f>
        <v>Total Travel Expenses- Reported Expenses</v>
      </c>
      <c r="TD2" s="847" t="str">
        <f>_xlfn.CONCAT('Profit Loss'!$C$60, "- ", 'Profit Loss'!$D$38)</f>
        <v>Help Wanted- Reported Expenses</v>
      </c>
      <c r="TE2" s="847" t="str">
        <f>_xlfn.CONCAT('Profit Loss'!$C$61, "- ", 'Profit Loss'!$D$38)</f>
        <v>Promotional- Reported Expenses</v>
      </c>
      <c r="TF2" s="847" t="str">
        <f>_xlfn.CONCAT('Profit Loss'!$C$62, "- ", 'Profit Loss'!$D$38)</f>
        <v>Total Advertising Expenses- Reported Expenses</v>
      </c>
      <c r="TG2" s="847" t="str">
        <f>_xlfn.CONCAT('Profit Loss'!$C$64, "- ", 'Profit Loss'!$D$38)</f>
        <v>Licenses and Dues: Patient Care Related Portion- Reported Expenses</v>
      </c>
      <c r="TH2" s="847" t="str">
        <f>_xlfn.CONCAT('Profit Loss'!$C$65, "- ", 'Profit Loss'!$D$38)</f>
        <v>Licenses and Dues: Not Related to Patient Care- Reported Expenses</v>
      </c>
      <c r="TI2" s="847" t="str">
        <f>_xlfn.CONCAT('Profit Loss'!$C$66, "- ", 'Profit Loss'!$D$38)</f>
        <v>Total Licenses and Dues Expenses- Reported Expenses</v>
      </c>
      <c r="TJ2" s="847" t="str">
        <f>_xlfn.CONCAT('Profit Loss'!$C$68, "- ", 'Profit Loss'!$D$38)</f>
        <v>Staff Development: Coordinator Salary- Reported Expenses</v>
      </c>
      <c r="TK2" s="847" t="str">
        <f>_xlfn.CONCAT('Profit Loss'!$C$69, "- ", 'Profit Loss'!$D$38)</f>
        <v>Administration Training- Reported Expenses</v>
      </c>
      <c r="TL2" s="847" t="str">
        <f>_xlfn.CONCAT('Profit Loss'!$C$70, "- ", 'Profit Loss'!$D$38)</f>
        <v>Other Required Education - Reported Expenses</v>
      </c>
      <c r="TM2" s="847" t="str">
        <f>_xlfn.CONCAT('Profit Loss'!$C$71, "- ", 'Profit Loss'!$D$38)</f>
        <v>Job Related Education- Reported Expenses</v>
      </c>
      <c r="TN2" s="847" t="str">
        <f>_xlfn.CONCAT('Profit Loss'!$C$72,"- ",'Profit Loss'!$D$38)</f>
        <v>Total Education and Training Expenses- Reported Expenses</v>
      </c>
      <c r="TO2" s="847" t="str">
        <f>_xlfn.CONCAT('Profit Loss'!$C$74, "- ", 'Profit Loss'!$D$38)</f>
        <v>Employee Benefits - Pensions **- Reported Expenses</v>
      </c>
      <c r="TP2" s="847" t="str">
        <f>_xlfn.CONCAT('Profit Loss'!$C$75, "- ", 'Profit Loss'!$D$38)</f>
        <v>Employee Benefits - Other- Reported Expenses</v>
      </c>
      <c r="TQ2" s="847" t="str">
        <f>_xlfn.CONCAT('Profit Loss'!$C$76, "- ", 'Profit Loss'!$D$38)</f>
        <v>Officer Profit Sharing and Other Benefits- Reported Expenses</v>
      </c>
      <c r="TR2" s="847" t="str">
        <f>_xlfn.CONCAT('Profit Loss'!$C$77, "- ", 'Profit Loss'!$D$38)</f>
        <v>Total Employee Benefits- Reported Expenses</v>
      </c>
      <c r="TS2" s="847" t="str">
        <f>_xlfn.CONCAT('Profit Loss'!$C$79, "- ", 'Profit Loss'!$D$38)</f>
        <v>Accounting: Appeal Services- Reported Expenses</v>
      </c>
      <c r="TT2" s="847" t="str">
        <f>_xlfn.CONCAT('Profit Loss'!$C$80, "- ", 'Profit Loss'!$D$38)</f>
        <v>Accounting: Other (Use Table 2B to Right to Itemize Expenses)- Reported Expenses</v>
      </c>
      <c r="TU2" s="847" t="str">
        <f>_xlfn.CONCAT('Profit Loss'!$C$81, "- ", 'Profit Loss'!$D$38)</f>
        <v>Total Accounting Expenses- Reported Expenses</v>
      </c>
      <c r="TV2" s="847" t="str">
        <f>_xlfn.CONCAT('Profit Loss'!$C$83, "- ", 'Profit Loss'!$D$38)</f>
        <v>Legal: Appeal Service- Reported Expenses</v>
      </c>
      <c r="TW2" s="847" t="str">
        <f>_xlfn.CONCAT('Profit Loss'!$C$84, "- ", 'Profit Loss'!$D$38)</f>
        <v>Legal: Division of Administrative Law Appeals - Filing Fees- Reported Expenses</v>
      </c>
      <c r="TX2" s="847" t="str">
        <f>_xlfn.CONCAT('Profit Loss'!$C$85, "- ", 'Profit Loss'!$D$38)</f>
        <v>Other Legal- Reported Expenses</v>
      </c>
      <c r="TY2" s="847" t="str">
        <f>_xlfn.CONCAT('Profit Loss'!$C$86, "- ", 'Profit Loss'!$D$38)</f>
        <v>Total Legal Expenses- Reported Expenses</v>
      </c>
      <c r="TZ2" s="847" t="str">
        <f>_xlfn.CONCAT('Profit Loss'!$C$88, "- ", 'Profit Loss'!$D$38)</f>
        <v>Payroll Taxes - Other- Reported Expenses</v>
      </c>
      <c r="UA2" s="847" t="str">
        <f>_xlfn.CONCAT('Profit Loss'!$C$89, "- ", 'Profit Loss'!$D$38)</f>
        <v>Payroll Taxes - Officers- Reported Expenses</v>
      </c>
      <c r="UB2" s="847" t="str">
        <f>_xlfn.CONCAT('Profit Loss'!$C$90, "- ", 'Profit Loss'!$D$38)</f>
        <v>Total Payroll Taxes- Reported Expenses</v>
      </c>
      <c r="UC2" s="847" t="str">
        <f>_xlfn.CONCAT('Profit Loss'!$C$92, "- ", 'Profit Loss'!$D$38)</f>
        <v>Insurance: Department of Unemployment Assistance Claims (DUA) - A&amp;G Portion- Reported Expenses</v>
      </c>
      <c r="UD2" s="847" t="str">
        <f>_xlfn.CONCAT('Profit Loss'!$C$93, "- ", 'Profit Loss'!$D$38)</f>
        <v>Insurance: Malpractice and General Liability *- Reported Expenses</v>
      </c>
      <c r="UE2" s="847" t="str">
        <f>_xlfn.CONCAT('Profit Loss'!$C$94, "- ", 'Profit Loss'!$D$38)</f>
        <v>Key Person Insurance- Reported Expenses</v>
      </c>
      <c r="UF2" s="847" t="str">
        <f>_xlfn.CONCAT('Profit Loss'!$C$95, "- ", 'Profit Loss'!$D$38)</f>
        <v>Insurance: Building Improvements and Equipment- Reported Expenses</v>
      </c>
      <c r="UG2" s="847" t="str">
        <f>_xlfn.CONCAT('Profit Loss'!$C$96, "- ", 'Profit Loss'!$D$38)</f>
        <v>Workers' Comp - Other- Reported Expenses</v>
      </c>
      <c r="UH2" s="847" t="str">
        <f>_xlfn.CONCAT('Profit Loss'!$C$97, "- ", 'Profit Loss'!$D$38)</f>
        <v>Workers' Comp - Officers- Reported Expenses</v>
      </c>
      <c r="UI2" s="847" t="str">
        <f>_xlfn.CONCAT('Profit Loss'!$C$98, "- ", 'Profit Loss'!$D$38)</f>
        <v>Group Life/Health - Other- Reported Expenses</v>
      </c>
      <c r="UJ2" s="847" t="str">
        <f>_xlfn.CONCAT('Profit Loss'!$C$99, "- ", 'Profit Loss'!$D$38)</f>
        <v>Group Life/Health - Officers- Reported Expenses</v>
      </c>
      <c r="UK2" s="847" t="str">
        <f>_xlfn.CONCAT('Profit Loss'!$C$100, "- ", 'Profit Loss'!$D$38)</f>
        <v>Total Insurance Expenses- Reported Expenses</v>
      </c>
      <c r="UL2" s="847" t="str">
        <f>_xlfn.CONCAT('Profit Loss'!$C$101, "- ", 'Profit Loss'!$D$38)</f>
        <v>Interest on Late Payments, Penalties- Reported Expenses</v>
      </c>
      <c r="UM2" s="847" t="str">
        <f>_xlfn.CONCAT('Profit Loss'!$C$102, "- ", 'Profit Loss'!$D$38)</f>
        <v>Interest on Working Capital- Reported Expenses</v>
      </c>
      <c r="UN2" s="847" t="str">
        <f>_xlfn.CONCAT('Profit Loss'!$C$103, "- ", 'Profit Loss'!$D$38)</f>
        <v>Pre-Opening Expenses- Reported Expenses</v>
      </c>
      <c r="UO2" s="847" t="str">
        <f>_xlfn.CONCAT('Profit Loss'!$C$104, "- ", 'Profit Loss'!$D$38)</f>
        <v>Other Operating Expenses (Use Table 2C to Right to Itemize Expenses)- Reported Expenses</v>
      </c>
      <c r="UP2" s="847" t="str">
        <f>_xlfn.CONCAT('Profit Loss'!$C$105, "- ", 'Profit Loss'!$D$38)</f>
        <v>Total General Supplies and Expenses- Reported Expenses</v>
      </c>
      <c r="UQ2" s="847" t="str">
        <f>_xlfn.CONCAT('Profit Loss'!$C$106, "- ", 'Profit Loss'!$D$38)</f>
        <v>Real Estate Taxes- Reported Expenses</v>
      </c>
      <c r="UR2" s="847" t="str">
        <f>_xlfn.CONCAT('Profit Loss'!$C$107, "- ", 'Profit Loss'!$D$38)</f>
        <v>Personal Property Taxes*- Reported Expenses</v>
      </c>
      <c r="US2" s="847" t="str">
        <f>_xlfn.CONCAT('Profit Loss'!$C$108, "- ", 'Profit Loss'!$D$38)</f>
        <v>Interest Long-Term (See Mortgages &amp; Notes Schedule)- Reported Expenses</v>
      </c>
      <c r="UT2" s="847" t="str">
        <f>_xlfn.CONCAT('Profit Loss'!$C$109, "- ", 'Profit Loss'!$D$38)</f>
        <v>Rent - Real Property- Reported Expenses</v>
      </c>
      <c r="UU2" s="847" t="str">
        <f>_xlfn.CONCAT('Profit Loss'!$C$110, "- ", 'Profit Loss'!$D$38)</f>
        <v>Other Rent (Use Table 2D to Right to Itemize Expenses)- Reported Expenses</v>
      </c>
      <c r="UV2" s="847" t="str">
        <f>_xlfn.CONCAT('Profit Loss'!$C$111, "- ", 'Profit Loss'!$D$38)</f>
        <v>Depreciation - Building- Reported Expenses</v>
      </c>
      <c r="UW2" s="847" t="str">
        <f>_xlfn.CONCAT('Profit Loss'!$C$112, "- ", 'Profit Loss'!$D$38)</f>
        <v>Depreciation - Building Improvements- Reported Expenses</v>
      </c>
      <c r="UX2" s="847" t="str">
        <f>_xlfn.CONCAT('Profit Loss'!$C$113, "- ", 'Profit Loss'!$D$38)</f>
        <v>Depreciation - Leasehold Improvements- Reported Expenses</v>
      </c>
      <c r="UY2" s="847" t="str">
        <f>_xlfn.CONCAT('Profit Loss'!$C$114, "- ", 'Profit Loss'!$D$38)</f>
        <v>Depreciation - Other Improvements- Reported Expenses</v>
      </c>
      <c r="UZ2" s="847" t="str">
        <f>_xlfn.CONCAT('Profit Loss'!$C$115, "- ", 'Profit Loss'!$D$38)</f>
        <v>Depreciation - Equipment- Reported Expenses</v>
      </c>
      <c r="VA2" s="847" t="str">
        <f>_xlfn.CONCAT('Profit Loss'!$C$116, "- ", 'Profit Loss'!$D$38)</f>
        <v>Depreciation - Software/Limited Life Assets- Reported Expenses</v>
      </c>
      <c r="VB2" s="847" t="str">
        <f>_xlfn.CONCAT('Profit Loss'!$C$117, "- ", 'Profit Loss'!$D$38)</f>
        <v>Total Fixed Costs- Reported Expenses</v>
      </c>
      <c r="VC2" s="847" t="str">
        <f>_xlfn.CONCAT('Profit Loss'!$C$119, "- ", 'Profit Loss'!$D$38)</f>
        <v>Plant Operations, Maintenance &amp; Security - Salaries- Reported Expenses</v>
      </c>
      <c r="VD2" s="847" t="str">
        <f>_xlfn.CONCAT('Profit Loss'!$C$120, "- ", 'Profit Loss'!$D$38)</f>
        <v>Plant Operations, Maintenance &amp; Security - Purchased Service- Reported Expenses</v>
      </c>
      <c r="VE2" s="847" t="str">
        <f>_xlfn.CONCAT('Profit Loss'!$C$121, "- ", 'Profit Loss'!$D$38)</f>
        <v>Plant Operations, Maintenance &amp; Security - Supplies and Expenses- Reported Expenses</v>
      </c>
      <c r="VF2" s="847" t="str">
        <f>_xlfn.CONCAT('Profit Loss'!$C$122, "- ", 'Profit Loss'!$D$38)</f>
        <v>Plant Operations, Maintenance &amp; Security - Utilities- Reported Expenses</v>
      </c>
      <c r="VG2" s="847" t="str">
        <f>_xlfn.CONCAT('Profit Loss'!$C$123, "- ", 'Profit Loss'!$D$38)</f>
        <v>Plant Operations, Maintenance &amp; Security - Repairs- Reported Expenses</v>
      </c>
      <c r="VH2" s="847" t="str">
        <f>_xlfn.CONCAT('Profit Loss'!$C$124, "- ", 'Profit Loss'!$D$38)</f>
        <v>Total Plant Operation, Maintenance &amp; Security- Reported Expenses</v>
      </c>
      <c r="VI2" s="847" t="str">
        <f>_xlfn.CONCAT('Profit Loss'!$C$126, "- ", 'Profit Loss'!$D$38)</f>
        <v>Dietary - Salaries- Reported Expenses</v>
      </c>
      <c r="VJ2" s="847" t="str">
        <f>_xlfn.CONCAT('Profit Loss'!$C$127, "- ", 'Profit Loss'!$D$38)</f>
        <v>Dietary - Food- Reported Expenses</v>
      </c>
      <c r="VK2" s="847" t="str">
        <f>_xlfn.CONCAT('Profit Loss'!$C$128, "- ", 'Profit Loss'!$D$38)</f>
        <v>Dietary - Purchased Service- Reported Expenses</v>
      </c>
      <c r="VL2" s="847" t="str">
        <f>_xlfn.CONCAT('Profit Loss'!$C$129, "- ", 'Profit Loss'!$D$38)</f>
        <v>Dietician - Salary- Reported Expenses</v>
      </c>
      <c r="VM2" s="847" t="str">
        <f>_xlfn.CONCAT('Profit Loss'!$C$130, "- ", 'Profit Loss'!$D$38)</f>
        <v>Dietician - Purchased Service- Reported Expenses</v>
      </c>
      <c r="VN2" s="847" t="str">
        <f>_xlfn.CONCAT('Profit Loss'!$C$131, "- ", 'Profit Loss'!$D$38)</f>
        <v>Dietary - Supplies and Expenses- Reported Expenses</v>
      </c>
      <c r="VO2" s="847" t="str">
        <f>_xlfn.CONCAT('Profit Loss'!$C$132, "- ", 'Profit Loss'!$D$38)</f>
        <v>Total Dietary- Reported Expenses</v>
      </c>
      <c r="VP2" s="847" t="str">
        <f>_xlfn.CONCAT('Profit Loss'!$C$134, "- ", 'Profit Loss'!$D$38)</f>
        <v>Laundry - Salaries- Reported Expenses</v>
      </c>
      <c r="VQ2" s="847" t="str">
        <f>_xlfn.CONCAT('Profit Loss'!$C$135, "- ", 'Profit Loss'!$D$38)</f>
        <v>Laundry - Purchased Service- Reported Expenses</v>
      </c>
      <c r="VR2" s="847" t="str">
        <f>_xlfn.CONCAT('Profit Loss'!$C$136, "- ", 'Profit Loss'!$D$38)</f>
        <v>Laundry - Supplies and Expenses- Reported Expenses</v>
      </c>
      <c r="VS2" s="847" t="str">
        <f>_xlfn.CONCAT('Profit Loss'!$C$137, "- ", 'Profit Loss'!$D$38)</f>
        <v>Laundry - Linen and Bedding- Reported Expenses</v>
      </c>
      <c r="VT2" s="847" t="str">
        <f>_xlfn.CONCAT('Profit Loss'!$C$138, "- ", 'Profit Loss'!$D$38)</f>
        <v>Total Laundry- Reported Expenses</v>
      </c>
      <c r="VU2" s="847" t="str">
        <f>_xlfn.CONCAT('Profit Loss'!$C$140, "- ", 'Profit Loss'!$D$38)</f>
        <v>Housekeeping - Salaries- Reported Expenses</v>
      </c>
      <c r="VV2" s="847" t="str">
        <f>_xlfn.CONCAT('Profit Loss'!$C$141, "- ", 'Profit Loss'!$D$38)</f>
        <v>Housekeeping -Purchased Service- Reported Expenses</v>
      </c>
      <c r="VW2" s="847" t="str">
        <f>_xlfn.CONCAT('Profit Loss'!$C$142, "- ", 'Profit Loss'!$D$38)</f>
        <v>Housekeeping -Supplies and Expenses- Reported Expenses</v>
      </c>
      <c r="VX2" s="847" t="str">
        <f>_xlfn.CONCAT('Profit Loss'!$C$143, "- ", 'Profit Loss'!$D$38)</f>
        <v>Total Housekeeping- Reported Expenses</v>
      </c>
      <c r="VY2" s="847" t="str">
        <f>_xlfn.CONCAT('Profit Loss'!$C$146, "- ", 'Profit Loss'!$D$38)</f>
        <v>RN Salaries- Reported Expenses</v>
      </c>
      <c r="VZ2" s="847" t="str">
        <f>_xlfn.CONCAT('Profit Loss'!$C$147, "- ", 'Profit Loss'!$D$38)</f>
        <v>RN Purchased Service- Reported Expenses</v>
      </c>
      <c r="WA2" s="847" t="str">
        <f>_xlfn.CONCAT('Profit Loss'!$C$149, "- ", 'Profit Loss'!$D$38)</f>
        <v>LPN Salaries- Reported Expenses</v>
      </c>
      <c r="WB2" s="847" t="str">
        <f>_xlfn.CONCAT('Profit Loss'!$C$150, "- ", 'Profit Loss'!$D$38)</f>
        <v>LPN Purchased Service- Reported Expenses</v>
      </c>
      <c r="WC2" s="847" t="str">
        <f>_xlfn.CONCAT('Profit Loss'!$C$152, "- ", 'Profit Loss'!$D$38)</f>
        <v>Nurses Aides Salaries- Reported Expenses</v>
      </c>
      <c r="WD2" s="847" t="str">
        <f>_xlfn.CONCAT('Profit Loss'!$C$153, "- ", 'Profit Loss'!$D$38)</f>
        <v>Nurses Aides Purchased Service- Reported Expenses</v>
      </c>
      <c r="WE2" s="847" t="str">
        <f>_xlfn.CONCAT('Profit Loss'!$C$154, "- ", 'Profit Loss'!$D$38)</f>
        <v>Total Nursing- Reported Expenses</v>
      </c>
      <c r="WF2" s="847" t="str">
        <f>_xlfn.CONCAT('Profit Loss'!$C$156, "- ", 'Profit Loss'!$D$38)</f>
        <v>Quality Assurance Professional- Reported Expenses</v>
      </c>
      <c r="WG2" s="847" t="str">
        <f>_xlfn.CONCAT('Profit Loss'!$C$157, "- ", 'Profit Loss'!$D$38)</f>
        <v>Community Support Coordinator- Reported Expenses</v>
      </c>
      <c r="WH2" s="847" t="str">
        <f>_xlfn.CONCAT('Profit Loss'!$C$159, "- ", 'Profit Loss'!$D$38)</f>
        <v>Employee Physicals- Reported Expenses</v>
      </c>
      <c r="WI2" s="847" t="str">
        <f>_xlfn.CONCAT('Profit Loss'!$C$160, "- ", 'Profit Loss'!$D$38)</f>
        <v>Other Medical Services Expenses (Use Table 2E to Right to Itemize Expenses)- Reported Expenses</v>
      </c>
      <c r="WJ2" s="847" t="str">
        <f>_xlfn.CONCAT('Profit Loss'!$C$161, "- ", 'Profit Loss'!$D$38)</f>
        <v>Total Physicians' Services- Reported Expenses</v>
      </c>
      <c r="WK2" s="847" t="str">
        <f>_xlfn.CONCAT('Profit Loss'!$C$163, "- ", 'Profit Loss'!$D$38)</f>
        <v>Legend Drugs- Reported Expenses</v>
      </c>
      <c r="WL2" s="847" t="str">
        <f>_xlfn.CONCAT('Profit Loss'!$C$164, "- ", 'Profit Loss'!$D$38)</f>
        <v>House Supplies Not Resold- Reported Expenses</v>
      </c>
      <c r="WM2" s="847" t="str">
        <f>_xlfn.CONCAT('Profit Loss'!$C$165, "- ", 'Profit Loss'!$D$38)</f>
        <v>Resold to Private Patients- Reported Expenses</v>
      </c>
      <c r="WN2" s="847" t="str">
        <f>_xlfn.CONCAT('Profit Loss'!$C$166, "- ", 'Profit Loss'!$D$38)</f>
        <v>Total Medical Supplies and Drugs- Reported Expenses</v>
      </c>
      <c r="WO2" s="847" t="str">
        <f>_xlfn.CONCAT('Profit Loss'!$C$167, "- ", 'Profit Loss'!$D$38)</f>
        <v>Pharmacy Consultant- Reported Expenses</v>
      </c>
      <c r="WP2" s="847" t="str">
        <f>_xlfn.CONCAT('Profit Loss'!$C$168, "- ", 'Profit Loss'!$D$38)</f>
        <v>Social Service Worker (Including Behavioral Health)- Reported Expenses</v>
      </c>
      <c r="WQ2" s="847" t="str">
        <f>_xlfn.CONCAT('Profit Loss'!$C$169, "- ", 'Profit Loss'!$D$38)</f>
        <v>Total Medical Services- Reported Expenses</v>
      </c>
      <c r="WR2" s="847" t="str">
        <f>_xlfn.CONCAT('Profit Loss'!$C$172, "- ", 'Profit Loss'!$D$38)</f>
        <v>Indirect Restorative Therapy Salaries- Reported Expenses</v>
      </c>
      <c r="WS2" s="847" t="str">
        <f>_xlfn.CONCAT('Profit Loss'!$C$173, "- ", 'Profit Loss'!$D$38)</f>
        <v>Direct Restorative Therapy Salaries- Reported Expenses</v>
      </c>
      <c r="WT2" s="847" t="str">
        <f>_xlfn.CONCAT('Profit Loss'!$C$174, "- ", 'Profit Loss'!$D$38)</f>
        <v>Direct Restorative Therapy Benefits- Reported Expenses</v>
      </c>
      <c r="WU2" s="847" t="str">
        <f>_xlfn.CONCAT('Profit Loss'!$C$175, "- ", 'Profit Loss'!$D$38)</f>
        <v>Indirect Restorative Therapy Consultants- Reported Expenses</v>
      </c>
      <c r="WV2" s="847" t="str">
        <f>_xlfn.CONCAT('Profit Loss'!$C$176, "- ", 'Profit Loss'!$D$38)</f>
        <v>Direct Restorative Therapy Consultants- Reported Expenses</v>
      </c>
      <c r="WW2" s="847" t="str">
        <f>_xlfn.CONCAT('Profit Loss'!$C$177, "- ", 'Profit Loss'!$D$38)</f>
        <v>Total Restorative Therapy- Reported Expenses</v>
      </c>
      <c r="WX2" s="847" t="str">
        <f>_xlfn.CONCAT('Profit Loss'!$C$179, "- ", 'Profit Loss'!$D$38)</f>
        <v>Recreational Therapy - Salaries- Reported Expenses</v>
      </c>
      <c r="WY2" s="847" t="str">
        <f>_xlfn.CONCAT('Profit Loss'!$C$180, "- ", 'Profit Loss'!$D$38)</f>
        <v>Recreational Therapy - Purchased Service- Reported Expenses</v>
      </c>
      <c r="WZ2" s="847" t="str">
        <f>_xlfn.CONCAT('Profit Loss'!$C$181, "- ", 'Profit Loss'!$D$38)</f>
        <v>Recreational Therapy - Supplies and Expenses- Reported Expenses</v>
      </c>
      <c r="XA2" s="847" t="str">
        <f>_xlfn.CONCAT('Profit Loss'!$C$182, "- ", 'Profit Loss'!$D$38)</f>
        <v>Recreational Therapy - Transportation- Reported Expenses</v>
      </c>
      <c r="XB2" s="847" t="str">
        <f>_xlfn.CONCAT('Profit Loss'!$C$183, "- ", 'Profit Loss'!$D$38)</f>
        <v>Total Recreational Therapy- Reported Expenses</v>
      </c>
      <c r="XC2" s="847" t="str">
        <f>_xlfn.CONCAT('Profit Loss'!$C$184, "- ", 'Profit Loss'!$D$38)</f>
        <v>Total Restorative &amp; Recreational Therapy- Reported Expenses</v>
      </c>
      <c r="XD2" s="847" t="str">
        <f>_xlfn.CONCAT('Profit Loss'!$C$186, "- ", 'Profit Loss'!$D$38)</f>
        <v>Bad Accounts - Refunds, Taxes, Day Care- Reported Expenses</v>
      </c>
      <c r="XE2" s="847" t="str">
        <f>_xlfn.CONCAT('Profit Loss'!$C$187, "- ", 'Profit Loss'!$D$38)</f>
        <v>Fines, Late Charges, and Penalties- Reported Expenses</v>
      </c>
      <c r="XF2" s="847" t="str">
        <f>_xlfn.CONCAT('Profit Loss'!$C$188, "- ", 'Profit Loss'!$D$38)</f>
        <v>State &amp; Federal Income Taxes- Reported Expenses</v>
      </c>
      <c r="XG2" s="847" t="str">
        <f>_xlfn.CONCAT('Profit Loss'!$C$189, "- ", 'Profit Loss'!$D$38)</f>
        <v>Massachusetts Excise Tax  - Reported Expenses</v>
      </c>
      <c r="XH2" s="847" t="str">
        <f>_xlfn.CONCAT('Profit Loss'!$C$190, "- ", 'Profit Loss'!$D$38)</f>
        <v>Refunds and Allowances- Reported Expenses</v>
      </c>
      <c r="XI2" s="847" t="str">
        <f>_xlfn.CONCAT('Profit Loss'!$C$191, "- ", 'Profit Loss'!$D$38)</f>
        <v>Adult Day Care Costs*- Reported Expenses</v>
      </c>
      <c r="XJ2" s="847" t="str">
        <f>_xlfn.CONCAT('Profit Loss'!$C$192, "- ", 'Profit Loss'!$D$38)</f>
        <v>Other Non-Nursing Costs*- Reported Expenses</v>
      </c>
      <c r="XK2" s="847" t="str">
        <f>_xlfn.CONCAT('Profit Loss'!$C$193, "- ", 'Profit Loss'!$D$38)</f>
        <v>Total Bad Accts.-Taxes-Refunds-Day Care- Reported Expenses</v>
      </c>
      <c r="XL2" s="847" t="str">
        <f>_xlfn.CONCAT('Profit Loss'!$C$194, "- ", 'Profit Loss'!$D$38)</f>
        <v>Total Expenses- Reported Expenses</v>
      </c>
      <c r="XM2" s="847" t="str">
        <f>_xlfn.CONCAT('Profit Loss'!$C$40, "- ",'Profit Loss'!$E$38)</f>
        <v xml:space="preserve">Administrative/Responsible Person Salaries-  Self Disallowed Expenses  (9945.0)   </v>
      </c>
      <c r="XN2" s="847" t="str">
        <f>_xlfn.CONCAT('Profit Loss'!$C$43, "- ",'Profit Loss'!$E$38)</f>
        <v xml:space="preserve">Clerical Salaries (Use Table 2A to Right to Itemize Salaries)-  Self Disallowed Expenses  (9945.0)   </v>
      </c>
      <c r="XO2" s="847" t="str">
        <f>_xlfn.CONCAT('Profit Loss'!$C$44, "- ",'Profit Loss'!$E$38)</f>
        <v xml:space="preserve">Electronic Data Processing, Payroll, and Bookkeeping Services-  Self Disallowed Expenses  (9945.0)   </v>
      </c>
      <c r="XP2" s="847" t="str">
        <f>_xlfn.CONCAT('Profit Loss'!$C$47, "- ",'Profit Loss'!$E$38)</f>
        <v xml:space="preserve">Total Other Expenses-  Self Disallowed Expenses  (9945.0)   </v>
      </c>
      <c r="XQ2" s="847" t="str">
        <f>_xlfn.CONCAT('Profit Loss'!$C$48, "- ", 'Profit Loss'!$E$38)</f>
        <v xml:space="preserve">Total Administrative Expenses-  Self Disallowed Expenses  (9945.0)   </v>
      </c>
      <c r="XR2" s="847" t="str">
        <f>_xlfn.CONCAT('Profit Loss'!$C$50, "- ", 'Profit Loss'!$E$38)</f>
        <v xml:space="preserve">Office Supplies-  Self Disallowed Expenses  (9945.0)   </v>
      </c>
      <c r="XS2" s="847" t="str">
        <f>_xlfn.CONCAT('Profit Loss'!$C$52, "- ", 'Profit Loss'!$E$38)</f>
        <v xml:space="preserve">Phone-  Self Disallowed Expenses  (9945.0)   </v>
      </c>
      <c r="XT2" s="847" t="str">
        <f>_xlfn.CONCAT('Profit Loss'!$C$54, "- ", 'Profit Loss'!$E$38)</f>
        <v xml:space="preserve">Total Telephone Expenses-  Self Disallowed Expenses  (9945.0)   </v>
      </c>
      <c r="XU2" s="847" t="str">
        <f>_xlfn.CONCAT('Profit Loss'!$C$56, "- ", 'Profit Loss'!$E$38)</f>
        <v xml:space="preserve">Motor Vehicle Expense*-  Self Disallowed Expenses  (9945.0)   </v>
      </c>
      <c r="XV2" s="847" t="str">
        <f>_xlfn.CONCAT('Profit Loss'!$C$57, "- ", 'Profit Loss'!$E$38)</f>
        <v xml:space="preserve">Conventions and Meetings-  Self Disallowed Expenses  (9945.0)   </v>
      </c>
      <c r="XW2" s="847" t="str">
        <f>_xlfn.CONCAT('Profit Loss'!$C$58, "- ", 'Profit Loss'!$E$38)</f>
        <v xml:space="preserve">Total Travel Expenses-  Self Disallowed Expenses  (9945.0)   </v>
      </c>
      <c r="XX2" s="847" t="str">
        <f>_xlfn.CONCAT('Profit Loss'!$C$60, "- ", 'Profit Loss'!$E$38)</f>
        <v xml:space="preserve">Help Wanted-  Self Disallowed Expenses  (9945.0)   </v>
      </c>
      <c r="XY2" s="847" t="str">
        <f>_xlfn.CONCAT('Profit Loss'!$C$62, "- ", 'Profit Loss'!$E$38)</f>
        <v xml:space="preserve">Total Advertising Expenses-  Self Disallowed Expenses  (9945.0)   </v>
      </c>
      <c r="XZ2" s="847" t="str">
        <f>_xlfn.CONCAT('Profit Loss'!$C$64, "- ", 'Profit Loss'!$E$38)</f>
        <v xml:space="preserve">Licenses and Dues: Patient Care Related Portion-  Self Disallowed Expenses  (9945.0)   </v>
      </c>
      <c r="YA2" s="847" t="str">
        <f>_xlfn.CONCAT('Profit Loss'!$C$66, "- ", 'Profit Loss'!$E$38)</f>
        <v xml:space="preserve">Total Licenses and Dues Expenses-  Self Disallowed Expenses  (9945.0)   </v>
      </c>
      <c r="YB2" s="847" t="str">
        <f>_xlfn.CONCAT('Profit Loss'!$C$68, "- ", 'Profit Loss'!$E$38)</f>
        <v xml:space="preserve">Staff Development: Coordinator Salary-  Self Disallowed Expenses  (9945.0)   </v>
      </c>
      <c r="YC2" s="847" t="str">
        <f>_xlfn.CONCAT('Profit Loss'!$C$69, "- ", 'Profit Loss'!$E$38)</f>
        <v xml:space="preserve">Administration Training-  Self Disallowed Expenses  (9945.0)   </v>
      </c>
      <c r="YD2" s="847" t="str">
        <f>_xlfn.CONCAT('Profit Loss'!$C$70, "- ", 'Profit Loss'!$E$38)</f>
        <v xml:space="preserve">Other Required Education -  Self Disallowed Expenses  (9945.0)   </v>
      </c>
      <c r="YE2" s="847" t="str">
        <f>_xlfn.CONCAT('Profit Loss'!$C$71, "- ", 'Profit Loss'!$E$38)</f>
        <v xml:space="preserve">Job Related Education-  Self Disallowed Expenses  (9945.0)   </v>
      </c>
      <c r="YF2" s="847" t="str">
        <f>_xlfn.CONCAT('Profit Loss'!$C$72, "- ", 'Profit Loss'!$E$38)</f>
        <v xml:space="preserve">Total Education and Training Expenses-  Self Disallowed Expenses  (9945.0)   </v>
      </c>
      <c r="YG2" s="847" t="str">
        <f>_xlfn.CONCAT('Profit Loss'!$C$74, "- ", 'Profit Loss'!$E$38)</f>
        <v xml:space="preserve">Employee Benefits - Pensions **-  Self Disallowed Expenses  (9945.0)   </v>
      </c>
      <c r="YH2" s="847" t="str">
        <f>_xlfn.CONCAT('Profit Loss'!$C$75, "- ", 'Profit Loss'!$E$38)</f>
        <v xml:space="preserve">Employee Benefits - Other-  Self Disallowed Expenses  (9945.0)   </v>
      </c>
      <c r="YI2" s="847" t="str">
        <f>_xlfn.CONCAT('Profit Loss'!$C$77, "- ", 'Profit Loss'!$E$38)</f>
        <v xml:space="preserve">Total Employee Benefits-  Self Disallowed Expenses  (9945.0)   </v>
      </c>
      <c r="YJ2" s="847" t="str">
        <f>_xlfn.CONCAT('Profit Loss'!$C$80, "- ", 'Profit Loss'!$E$38)</f>
        <v xml:space="preserve">Accounting: Other (Use Table 2B to Right to Itemize Expenses)-  Self Disallowed Expenses  (9945.0)   </v>
      </c>
      <c r="YK2" s="847" t="str">
        <f>_xlfn.CONCAT('Profit Loss'!$C$81, "- ", 'Profit Loss'!$E$38)</f>
        <v xml:space="preserve">Total Accounting Expenses-  Self Disallowed Expenses  (9945.0)   </v>
      </c>
      <c r="YL2" s="847" t="str">
        <f>_xlfn.CONCAT('Profit Loss'!$C$88, "- ", 'Profit Loss'!$E$38)</f>
        <v xml:space="preserve">Payroll Taxes - Other-  Self Disallowed Expenses  (9945.0)   </v>
      </c>
      <c r="YM2" s="847" t="str">
        <f>_xlfn.CONCAT('Profit Loss'!$C$90, "- ", 'Profit Loss'!$E$38)</f>
        <v xml:space="preserve">Total Payroll Taxes-  Self Disallowed Expenses  (9945.0)   </v>
      </c>
      <c r="YN2" s="847" t="str">
        <f>_xlfn.CONCAT('Profit Loss'!$C$92, "- ", 'Profit Loss'!$E$38)</f>
        <v xml:space="preserve">Insurance: Department of Unemployment Assistance Claims (DUA) - A&amp;G Portion-  Self Disallowed Expenses  (9945.0)   </v>
      </c>
      <c r="YO2" s="847" t="str">
        <f>_xlfn.CONCAT('Profit Loss'!$C$93, "- ", 'Profit Loss'!$E$38)</f>
        <v xml:space="preserve">Insurance: Malpractice and General Liability *-  Self Disallowed Expenses  (9945.0)   </v>
      </c>
      <c r="YP2" s="847" t="str">
        <f>_xlfn.CONCAT('Profit Loss'!$C$96, "- ", 'Profit Loss'!$E$38)</f>
        <v xml:space="preserve">Workers' Comp - Other-  Self Disallowed Expenses  (9945.0)   </v>
      </c>
      <c r="YQ2" s="847" t="str">
        <f>_xlfn.CONCAT('Profit Loss'!$C$98, "- ", 'Profit Loss'!$E$38)</f>
        <v xml:space="preserve">Group Life/Health - Other-  Self Disallowed Expenses  (9945.0)   </v>
      </c>
      <c r="YR2" s="847" t="str">
        <f>_xlfn.CONCAT('Profit Loss'!$C$100, "- ", 'Profit Loss'!$E$38)</f>
        <v xml:space="preserve">Total Insurance Expenses-  Self Disallowed Expenses  (9945.0)   </v>
      </c>
      <c r="YS2" s="847" t="str">
        <f>_xlfn.CONCAT('Profit Loss'!$C$104, "- ", 'Profit Loss'!$E$38)</f>
        <v xml:space="preserve">Other Operating Expenses (Use Table 2C to Right to Itemize Expenses)-  Self Disallowed Expenses  (9945.0)   </v>
      </c>
      <c r="YT2" s="847" t="str">
        <f>_xlfn.CONCAT('Profit Loss'!$C$105, "- ", 'Profit Loss'!$E$38)</f>
        <v xml:space="preserve">Total General Supplies and Expenses-  Self Disallowed Expenses  (9945.0)   </v>
      </c>
      <c r="YU2" s="847" t="str">
        <f>_xlfn.CONCAT('Profit Loss'!$C$119,"- ",'Profit Loss'!$E$38)</f>
        <v xml:space="preserve">Plant Operations, Maintenance &amp; Security - Salaries-  Self Disallowed Expenses  (9945.0)   </v>
      </c>
      <c r="YV2" s="847" t="str">
        <f>_xlfn.CONCAT('Profit Loss'!$C$120, "- ", 'Profit Loss'!$E$38)</f>
        <v xml:space="preserve">Plant Operations, Maintenance &amp; Security - Purchased Service-  Self Disallowed Expenses  (9945.0)   </v>
      </c>
      <c r="YW2" s="847" t="str">
        <f>_xlfn.CONCAT('Profit Loss'!$C$121, "- ", 'Profit Loss'!$E$38)</f>
        <v xml:space="preserve">Plant Operations, Maintenance &amp; Security - Supplies and Expenses-  Self Disallowed Expenses  (9945.0)   </v>
      </c>
      <c r="YX2" s="847" t="str">
        <f>_xlfn.CONCAT('Profit Loss'!$C$122, "- ", 'Profit Loss'!$E$38)</f>
        <v xml:space="preserve">Plant Operations, Maintenance &amp; Security - Utilities-  Self Disallowed Expenses  (9945.0)   </v>
      </c>
      <c r="YY2" s="847" t="str">
        <f>_xlfn.CONCAT('Profit Loss'!$C$123, "- ", 'Profit Loss'!$E$38)</f>
        <v xml:space="preserve">Plant Operations, Maintenance &amp; Security - Repairs-  Self Disallowed Expenses  (9945.0)   </v>
      </c>
      <c r="YZ2" s="847" t="str">
        <f>_xlfn.CONCAT('Profit Loss'!$C$124, "- ", 'Profit Loss'!$E$38)</f>
        <v xml:space="preserve">Total Plant Operation, Maintenance &amp; Security-  Self Disallowed Expenses  (9945.0)   </v>
      </c>
      <c r="ZA2" s="847" t="str">
        <f>_xlfn.CONCAT('Profit Loss'!$C$126, "- ", 'Profit Loss'!$E$38)</f>
        <v xml:space="preserve">Dietary - Salaries-  Self Disallowed Expenses  (9945.0)   </v>
      </c>
      <c r="ZB2" s="847" t="str">
        <f>_xlfn.CONCAT('Profit Loss'!$C$127, "- ", 'Profit Loss'!$E$38)</f>
        <v xml:space="preserve">Dietary - Food-  Self Disallowed Expenses  (9945.0)   </v>
      </c>
      <c r="ZC2" s="847" t="str">
        <f>_xlfn.CONCAT('Profit Loss'!$C$128, "- ", 'Profit Loss'!$E$38)</f>
        <v xml:space="preserve">Dietary - Purchased Service-  Self Disallowed Expenses  (9945.0)   </v>
      </c>
      <c r="ZD2" s="847" t="str">
        <f>_xlfn.CONCAT('Profit Loss'!$C$129, "- ", 'Profit Loss'!$E$38)</f>
        <v xml:space="preserve">Dietician - Salary-  Self Disallowed Expenses  (9945.0)   </v>
      </c>
      <c r="ZE2" s="847" t="str">
        <f>_xlfn.CONCAT('Profit Loss'!$C$130, "- ", 'Profit Loss'!$E$38)</f>
        <v xml:space="preserve">Dietician - Purchased Service-  Self Disallowed Expenses  (9945.0)   </v>
      </c>
      <c r="ZF2" s="847" t="str">
        <f>_xlfn.CONCAT('Profit Loss'!$C$131, "- ", 'Profit Loss'!$E$38)</f>
        <v xml:space="preserve">Dietary - Supplies and Expenses-  Self Disallowed Expenses  (9945.0)   </v>
      </c>
      <c r="ZG2" s="847" t="str">
        <f>_xlfn.CONCAT('Profit Loss'!$C$132, "- ", 'Profit Loss'!$E$38)</f>
        <v xml:space="preserve">Total Dietary-  Self Disallowed Expenses  (9945.0)   </v>
      </c>
      <c r="ZH2" s="847" t="str">
        <f>_xlfn.CONCAT('Profit Loss'!$C$134, "- ", 'Profit Loss'!$E$38)</f>
        <v xml:space="preserve">Laundry - Salaries-  Self Disallowed Expenses  (9945.0)   </v>
      </c>
      <c r="ZI2" s="847" t="str">
        <f>_xlfn.CONCAT('Profit Loss'!$C$135, "- ", 'Profit Loss'!$E$38)</f>
        <v xml:space="preserve">Laundry - Purchased Service-  Self Disallowed Expenses  (9945.0)   </v>
      </c>
      <c r="ZJ2" s="847" t="str">
        <f>_xlfn.CONCAT('Profit Loss'!$C$136, "- ", 'Profit Loss'!$E$38)</f>
        <v xml:space="preserve">Laundry - Supplies and Expenses-  Self Disallowed Expenses  (9945.0)   </v>
      </c>
      <c r="ZK2" s="847" t="str">
        <f>_xlfn.CONCAT('Profit Loss'!$C$137, "- ", 'Profit Loss'!$E$38)</f>
        <v xml:space="preserve">Laundry - Linen and Bedding-  Self Disallowed Expenses  (9945.0)   </v>
      </c>
      <c r="ZL2" s="847" t="str">
        <f>_xlfn.CONCAT('Profit Loss'!$C$138, "- ", 'Profit Loss'!$E$38)</f>
        <v xml:space="preserve">Total Laundry-  Self Disallowed Expenses  (9945.0)   </v>
      </c>
      <c r="ZM2" s="847" t="str">
        <f>_xlfn.CONCAT('Profit Loss'!$C$140, "- ", 'Profit Loss'!$E$38)</f>
        <v xml:space="preserve">Housekeeping - Salaries-  Self Disallowed Expenses  (9945.0)   </v>
      </c>
      <c r="ZN2" s="847" t="str">
        <f>_xlfn.CONCAT('Profit Loss'!$C$141, "- ", 'Profit Loss'!$E$38)</f>
        <v xml:space="preserve">Housekeeping -Purchased Service-  Self Disallowed Expenses  (9945.0)   </v>
      </c>
      <c r="ZO2" s="847" t="str">
        <f>_xlfn.CONCAT('Profit Loss'!$C$142, "- ", 'Profit Loss'!$E$38)</f>
        <v xml:space="preserve">Housekeeping -Supplies and Expenses-  Self Disallowed Expenses  (9945.0)   </v>
      </c>
      <c r="ZP2" s="847" t="str">
        <f>_xlfn.CONCAT('Profit Loss'!$C$143, "- ", 'Profit Loss'!$E$38)</f>
        <v xml:space="preserve">Total Housekeeping-  Self Disallowed Expenses  (9945.0)   </v>
      </c>
      <c r="ZQ2" s="847" t="str">
        <f>_xlfn.CONCAT('Profit Loss'!$C$146, "- ", 'Profit Loss'!$E$38)</f>
        <v xml:space="preserve">RN Salaries-  Self Disallowed Expenses  (9945.0)   </v>
      </c>
      <c r="ZR2" s="847" t="str">
        <f>_xlfn.CONCAT('Profit Loss'!$C$147, "- ", 'Profit Loss'!$E$38)</f>
        <v xml:space="preserve">RN Purchased Service-  Self Disallowed Expenses  (9945.0)   </v>
      </c>
      <c r="ZS2" s="847" t="str">
        <f>_xlfn.CONCAT('Profit Loss'!$C$149, "- ", 'Profit Loss'!$E$38)</f>
        <v xml:space="preserve">LPN Salaries-  Self Disallowed Expenses  (9945.0)   </v>
      </c>
      <c r="ZT2" s="847" t="str">
        <f>_xlfn.CONCAT('Profit Loss'!$C$150, "- ", 'Profit Loss'!$E$38)</f>
        <v xml:space="preserve">LPN Purchased Service-  Self Disallowed Expenses  (9945.0)   </v>
      </c>
      <c r="ZU2" s="847" t="str">
        <f>_xlfn.CONCAT('Profit Loss'!$C$152, "- ", 'Profit Loss'!$E$38)</f>
        <v xml:space="preserve">Nurses Aides Salaries-  Self Disallowed Expenses  (9945.0)   </v>
      </c>
      <c r="ZV2" s="847" t="str">
        <f>_xlfn.CONCAT('Profit Loss'!$C$153, "- ", 'Profit Loss'!$E$38)</f>
        <v xml:space="preserve">Nurses Aides Purchased Service-  Self Disallowed Expenses  (9945.0)   </v>
      </c>
      <c r="ZW2" s="847" t="str">
        <f>_xlfn.CONCAT('Profit Loss'!$C$154, "- ", 'Profit Loss'!$E$38)</f>
        <v xml:space="preserve">Total Nursing-  Self Disallowed Expenses  (9945.0)   </v>
      </c>
      <c r="ZX2" s="847" t="str">
        <f>_xlfn.CONCAT('Profit Loss'!$C$156, "- ", 'Profit Loss'!$E$38)</f>
        <v xml:space="preserve">Quality Assurance Professional-  Self Disallowed Expenses  (9945.0)   </v>
      </c>
      <c r="ZY2" s="847" t="str">
        <f>_xlfn.CONCAT('Profit Loss'!$C$157, "- ", 'Profit Loss'!$E$38)</f>
        <v xml:space="preserve">Community Support Coordinator-  Self Disallowed Expenses  (9945.0)   </v>
      </c>
      <c r="ZZ2" s="847" t="str">
        <f>_xlfn.CONCAT('Profit Loss'!$C$159, "- ", 'Profit Loss'!$E$38)</f>
        <v xml:space="preserve">Employee Physicals-  Self Disallowed Expenses  (9945.0)   </v>
      </c>
      <c r="AAA2" s="847" t="str">
        <f>_xlfn.CONCAT('Profit Loss'!$C$160, "- ", 'Profit Loss'!$E$38)</f>
        <v xml:space="preserve">Other Medical Services Expenses (Use Table 2E to Right to Itemize Expenses)-  Self Disallowed Expenses  (9945.0)   </v>
      </c>
      <c r="AAB2" s="847" t="str">
        <f>_xlfn.CONCAT('Profit Loss'!$C$161, "- ", 'Profit Loss'!$E$38)</f>
        <v xml:space="preserve">Total Physicians' Services-  Self Disallowed Expenses  (9945.0)   </v>
      </c>
      <c r="AAC2" s="847" t="str">
        <f>_xlfn.CONCAT('Profit Loss'!$C$164, "- ", 'Profit Loss'!$E$38)</f>
        <v xml:space="preserve">House Supplies Not Resold-  Self Disallowed Expenses  (9945.0)   </v>
      </c>
      <c r="AAD2" s="847" t="str">
        <f>_xlfn.CONCAT('Profit Loss'!$C$166, "- ", 'Profit Loss'!$E$38)</f>
        <v xml:space="preserve">Total Medical Supplies and Drugs-  Self Disallowed Expenses  (9945.0)   </v>
      </c>
      <c r="AAE2" s="847" t="str">
        <f>_xlfn.CONCAT('Profit Loss'!$C$167, "- ", 'Profit Loss'!$E$38)</f>
        <v xml:space="preserve">Pharmacy Consultant-  Self Disallowed Expenses  (9945.0)   </v>
      </c>
      <c r="AAF2" s="847" t="str">
        <f>_xlfn.CONCAT('Profit Loss'!$C$168, "- ", 'Profit Loss'!$E$38)</f>
        <v xml:space="preserve">Social Service Worker (Including Behavioral Health)-  Self Disallowed Expenses  (9945.0)   </v>
      </c>
      <c r="AAG2" s="847" t="str">
        <f>_xlfn.CONCAT('Profit Loss'!$C$169, "- ", 'Profit Loss'!$E$38)</f>
        <v xml:space="preserve">Total Medical Services-  Self Disallowed Expenses  (9945.0)   </v>
      </c>
      <c r="AAH2" s="847" t="str">
        <f>_xlfn.CONCAT('Profit Loss'!$C$172, "- ", 'Profit Loss'!$E$38)</f>
        <v xml:space="preserve">Indirect Restorative Therapy Salaries-  Self Disallowed Expenses  (9945.0)   </v>
      </c>
      <c r="AAI2" s="847" t="str">
        <f>_xlfn.CONCAT('Profit Loss'!$C$175, "- ", 'Profit Loss'!$E$38)</f>
        <v xml:space="preserve">Indirect Restorative Therapy Consultants-  Self Disallowed Expenses  (9945.0)   </v>
      </c>
      <c r="AAJ2" s="847" t="str">
        <f>_xlfn.CONCAT('Profit Loss'!$C$177, "- ", 'Profit Loss'!$E$38)</f>
        <v xml:space="preserve">Total Restorative Therapy-  Self Disallowed Expenses  (9945.0)   </v>
      </c>
      <c r="AAK2" s="847" t="str">
        <f>_xlfn.CONCAT('Profit Loss'!$C$179, "- ", 'Profit Loss'!$E$38)</f>
        <v xml:space="preserve">Recreational Therapy - Salaries-  Self Disallowed Expenses  (9945.0)   </v>
      </c>
      <c r="AAL2" s="847" t="str">
        <f>_xlfn.CONCAT('Profit Loss'!$C$180, "- ", 'Profit Loss'!$E$38)</f>
        <v xml:space="preserve">Recreational Therapy - Purchased Service-  Self Disallowed Expenses  (9945.0)   </v>
      </c>
      <c r="AAM2" s="847" t="str">
        <f>_xlfn.CONCAT('Profit Loss'!$C$181, "- ", 'Profit Loss'!$E$38)</f>
        <v xml:space="preserve">Recreational Therapy - Supplies and Expenses-  Self Disallowed Expenses  (9945.0)   </v>
      </c>
      <c r="AAN2" s="847" t="str">
        <f>_xlfn.CONCAT('Profit Loss'!$C$183, "- ", 'Profit Loss'!$E$38)</f>
        <v xml:space="preserve">Total Recreational Therapy-  Self Disallowed Expenses  (9945.0)   </v>
      </c>
      <c r="AAO2" s="847" t="str">
        <f>_xlfn.CONCAT('Profit Loss'!$C$184, "- ", 'Profit Loss'!$E$38)</f>
        <v xml:space="preserve">Total Restorative &amp; Recreational Therapy-  Self Disallowed Expenses  (9945.0)   </v>
      </c>
      <c r="AAP2" s="847" t="str">
        <f>_xlfn.CONCAT('Profit Loss'!$C$194, "- ", 'Profit Loss'!$E$38)</f>
        <v xml:space="preserve">Total Expenses-  Self Disallowed Expenses  (9945.0)   </v>
      </c>
      <c r="AAQ2" s="847" t="str">
        <f>_xlfn.CONCAT('Profit Loss'!$C$41, "- ",'Profit Loss'!$F$38)</f>
        <v>Officer Salaries*- Automatically Disallowed Expenses (9939.0)</v>
      </c>
      <c r="AAR2" s="847" t="str">
        <f>_xlfn.CONCAT('Profit Loss'!$C$45, "- ",'Profit Loss'!$F$38)</f>
        <v>Management Fees - Automatically Disallowed Expenses (9939.0)</v>
      </c>
      <c r="AAS2" s="847" t="str">
        <f>_xlfn.CONCAT('Profit Loss'!$C$46, "- ",'Profit Loss'!$F$38)</f>
        <v>Management Consultants*- Automatically Disallowed Expenses (9939.0)</v>
      </c>
      <c r="AAT2" s="847" t="str">
        <f>_xlfn.CONCAT('Profit Loss'!$C$47, "- ",'Profit Loss'!$F$38)</f>
        <v>Total Other Expenses- Automatically Disallowed Expenses (9939.0)</v>
      </c>
      <c r="AAU2" s="847" t="str">
        <f>_xlfn.CONCAT('Profit Loss'!$C$48, "- ", 'Profit Loss'!$F$38)</f>
        <v>Total Administrative Expenses- Automatically Disallowed Expenses (9939.0)</v>
      </c>
      <c r="AAV2" s="847" t="str">
        <f>_xlfn.CONCAT('Profit Loss'!$C$53, "- ", 'Profit Loss'!$F$38)</f>
        <v>Directory Advertising- Automatically Disallowed Expenses (9939.0)</v>
      </c>
      <c r="AAW2" s="847" t="str">
        <f>_xlfn.CONCAT('Profit Loss'!$C$54, "- ", 'Profit Loss'!$F$38)</f>
        <v>Total Telephone Expenses- Automatically Disallowed Expenses (9939.0)</v>
      </c>
      <c r="AAX2" s="847" t="str">
        <f>_xlfn.CONCAT('Profit Loss'!$C$61, "- ", 'Profit Loss'!$F$38)</f>
        <v>Promotional- Automatically Disallowed Expenses (9939.0)</v>
      </c>
      <c r="AAY2" s="847" t="str">
        <f>_xlfn.CONCAT('Profit Loss'!$C$62, "- ", 'Profit Loss'!$F$38)</f>
        <v>Total Advertising Expenses- Automatically Disallowed Expenses (9939.0)</v>
      </c>
      <c r="AAZ2" s="847" t="str">
        <f>_xlfn.CONCAT('Profit Loss'!$C$65, "- ", 'Profit Loss'!$F$38)</f>
        <v>Licenses and Dues: Not Related to Patient Care- Automatically Disallowed Expenses (9939.0)</v>
      </c>
      <c r="ABA2" s="847" t="str">
        <f>_xlfn.CONCAT('Profit Loss'!$C$66, "- ", 'Profit Loss'!$F$38)</f>
        <v>Total Licenses and Dues Expenses- Automatically Disallowed Expenses (9939.0)</v>
      </c>
      <c r="ABB2" s="847" t="str">
        <f>_xlfn.CONCAT('Profit Loss'!$C$76, "- ", 'Profit Loss'!$F$38)</f>
        <v>Officer Profit Sharing and Other Benefits- Automatically Disallowed Expenses (9939.0)</v>
      </c>
      <c r="ABC2" s="847" t="str">
        <f>_xlfn.CONCAT('Profit Loss'!$C$77, "- ", 'Profit Loss'!$F$38)</f>
        <v>Total Employee Benefits- Automatically Disallowed Expenses (9939.0)</v>
      </c>
      <c r="ABD2" s="847" t="str">
        <f>_xlfn.CONCAT('Profit Loss'!$C$79, "- ", 'Profit Loss'!$F$38)</f>
        <v>Accounting: Appeal Services- Automatically Disallowed Expenses (9939.0)</v>
      </c>
      <c r="ABE2" s="847" t="str">
        <f>_xlfn.CONCAT('Profit Loss'!$C$81, "- ", 'Profit Loss'!$F$38)</f>
        <v>Total Accounting Expenses- Automatically Disallowed Expenses (9939.0)</v>
      </c>
      <c r="ABF2" s="847" t="str">
        <f>_xlfn.CONCAT('Profit Loss'!$C$83, "- ", 'Profit Loss'!$F$38)</f>
        <v>Legal: Appeal Service- Automatically Disallowed Expenses (9939.0)</v>
      </c>
      <c r="ABG2" s="847" t="str">
        <f>_xlfn.CONCAT('Profit Loss'!$C$84, "- ", 'Profit Loss'!$F$38)</f>
        <v>Legal: Division of Administrative Law Appeals - Filing Fees- Automatically Disallowed Expenses (9939.0)</v>
      </c>
      <c r="ABH2" s="847" t="str">
        <f>_xlfn.CONCAT('Profit Loss'!$C$85, "- ", 'Profit Loss'!$F$38)</f>
        <v>Other Legal- Automatically Disallowed Expenses (9939.0)</v>
      </c>
      <c r="ABI2" s="847" t="str">
        <f>_xlfn.CONCAT('Profit Loss'!$C$86, "- ", 'Profit Loss'!$F$38)</f>
        <v>Total Legal Expenses- Automatically Disallowed Expenses (9939.0)</v>
      </c>
      <c r="ABJ2" s="847" t="str">
        <f>_xlfn.CONCAT('Profit Loss'!$C$89, "- ", 'Profit Loss'!$F$38)</f>
        <v>Payroll Taxes - Officers- Automatically Disallowed Expenses (9939.0)</v>
      </c>
      <c r="ABK2" s="847" t="str">
        <f>_xlfn.CONCAT('Profit Loss'!$C$90, "- ", 'Profit Loss'!$F$38)</f>
        <v>Total Payroll Taxes- Automatically Disallowed Expenses (9939.0)</v>
      </c>
      <c r="ABL2" s="847" t="str">
        <f>_xlfn.CONCAT('Profit Loss'!$C$94, "- ", 'Profit Loss'!$F$38)</f>
        <v>Key Person Insurance- Automatically Disallowed Expenses (9939.0)</v>
      </c>
      <c r="ABM2" s="847" t="str">
        <f>_xlfn.CONCAT('Profit Loss'!$C$95, "- ", 'Profit Loss'!$F$38)</f>
        <v>Insurance: Building Improvements and Equipment- Automatically Disallowed Expenses (9939.0)</v>
      </c>
      <c r="ABN2" s="847" t="str">
        <f>_xlfn.CONCAT('Profit Loss'!$C$97, "- ", 'Profit Loss'!$F$38)</f>
        <v>Workers' Comp - Officers- Automatically Disallowed Expenses (9939.0)</v>
      </c>
      <c r="ABO2" s="847" t="str">
        <f>_xlfn.CONCAT('Profit Loss'!$C$99, "- ", 'Profit Loss'!$F$38)</f>
        <v>Group Life/Health - Officers- Automatically Disallowed Expenses (9939.0)</v>
      </c>
      <c r="ABP2" s="847" t="str">
        <f>_xlfn.CONCAT('Profit Loss'!$C$100, "- ", 'Profit Loss'!$F$38)</f>
        <v>Total Insurance Expenses- Automatically Disallowed Expenses (9939.0)</v>
      </c>
      <c r="ABQ2" s="847" t="str">
        <f>_xlfn.CONCAT('Profit Loss'!$C$101, "- ", 'Profit Loss'!$F$38)</f>
        <v>Interest on Late Payments, Penalties- Automatically Disallowed Expenses (9939.0)</v>
      </c>
      <c r="ABR2" s="847" t="str">
        <f>_xlfn.CONCAT('Profit Loss'!$C$102, "- ", 'Profit Loss'!$F$38)</f>
        <v>Interest on Working Capital- Automatically Disallowed Expenses (9939.0)</v>
      </c>
      <c r="ABS2" s="847" t="str">
        <f>_xlfn.CONCAT('Profit Loss'!$C$103, "- ", 'Profit Loss'!$F$38)</f>
        <v>Pre-Opening Expenses- Automatically Disallowed Expenses (9939.0)</v>
      </c>
      <c r="ABT2" s="847" t="str">
        <f>_xlfn.CONCAT('Profit Loss'!$C$105, "- ", 'Profit Loss'!$F$38)</f>
        <v>Total General Supplies and Expenses- Automatically Disallowed Expenses (9939.0)</v>
      </c>
      <c r="ABU2" s="847" t="str">
        <f>_xlfn.CONCAT('Profit Loss'!$C$106, "- ", 'Profit Loss'!$F$38)</f>
        <v>Real Estate Taxes- Automatically Disallowed Expenses (9939.0)</v>
      </c>
      <c r="ABV2" s="847" t="str">
        <f>_xlfn.CONCAT('Profit Loss'!$C$107, "- ", 'Profit Loss'!$F$38)</f>
        <v>Personal Property Taxes*- Automatically Disallowed Expenses (9939.0)</v>
      </c>
      <c r="ABW2" s="847" t="str">
        <f>_xlfn.CONCAT('Profit Loss'!$C$108, "- ", 'Profit Loss'!$F$38)</f>
        <v>Interest Long-Term (See Mortgages &amp; Notes Schedule)- Automatically Disallowed Expenses (9939.0)</v>
      </c>
      <c r="ABX2" s="847" t="str">
        <f>_xlfn.CONCAT('Profit Loss'!$C$109, "- ", 'Profit Loss'!$F$38)</f>
        <v>Rent - Real Property- Automatically Disallowed Expenses (9939.0)</v>
      </c>
      <c r="ABY2" s="847" t="str">
        <f>_xlfn.CONCAT('Profit Loss'!$C$110, "- ", 'Profit Loss'!$F$38)</f>
        <v>Other Rent (Use Table 2D to Right to Itemize Expenses)- Automatically Disallowed Expenses (9939.0)</v>
      </c>
      <c r="ABZ2" s="847" t="str">
        <f>_xlfn.CONCAT('Profit Loss'!$C$111, "- ", 'Profit Loss'!$F$38)</f>
        <v>Depreciation - Building- Automatically Disallowed Expenses (9939.0)</v>
      </c>
      <c r="ACA2" s="847" t="str">
        <f>_xlfn.CONCAT('Profit Loss'!$C$112, "- ", 'Profit Loss'!$F$38)</f>
        <v>Depreciation - Building Improvements- Automatically Disallowed Expenses (9939.0)</v>
      </c>
      <c r="ACB2" s="847" t="str">
        <f>_xlfn.CONCAT('Profit Loss'!$C$113, "- ", 'Profit Loss'!$F$38)</f>
        <v>Depreciation - Leasehold Improvements- Automatically Disallowed Expenses (9939.0)</v>
      </c>
      <c r="ACC2" s="847" t="str">
        <f>_xlfn.CONCAT('Profit Loss'!$C$114, "- ", 'Profit Loss'!$F$38)</f>
        <v>Depreciation - Other Improvements- Automatically Disallowed Expenses (9939.0)</v>
      </c>
      <c r="ACD2" s="847" t="str">
        <f>_xlfn.CONCAT('Profit Loss'!$C$115, "- ", 'Profit Loss'!$F$38)</f>
        <v>Depreciation - Equipment- Automatically Disallowed Expenses (9939.0)</v>
      </c>
      <c r="ACE2" s="847" t="str">
        <f>_xlfn.CONCAT('Profit Loss'!$C$116, "- ", 'Profit Loss'!$F$38)</f>
        <v>Depreciation - Software/Limited Life Assets- Automatically Disallowed Expenses (9939.0)</v>
      </c>
      <c r="ACF2" s="847" t="str">
        <f>_xlfn.CONCAT('Profit Loss'!$C$117, "- ", 'Profit Loss'!$F$38)</f>
        <v>Total Fixed Costs- Automatically Disallowed Expenses (9939.0)</v>
      </c>
      <c r="ACG2" s="847" t="str">
        <f>_xlfn.CONCAT('Profit Loss'!$C$163, "- ", 'Profit Loss'!$F$38)</f>
        <v>Legend Drugs- Automatically Disallowed Expenses (9939.0)</v>
      </c>
      <c r="ACH2" s="847" t="str">
        <f>_xlfn.CONCAT('Profit Loss'!$C$165, "- ", 'Profit Loss'!$F$38)</f>
        <v>Resold to Private Patients- Automatically Disallowed Expenses (9939.0)</v>
      </c>
      <c r="ACI2" s="847" t="str">
        <f>_xlfn.CONCAT('Profit Loss'!$C$166, "- ", 'Profit Loss'!$F$38)</f>
        <v>Total Medical Supplies and Drugs- Automatically Disallowed Expenses (9939.0)</v>
      </c>
      <c r="ACJ2" s="847" t="str">
        <f>_xlfn.CONCAT('Profit Loss'!$C$169, "- ", 'Profit Loss'!$F$38)</f>
        <v>Total Medical Services- Automatically Disallowed Expenses (9939.0)</v>
      </c>
      <c r="ACK2" s="847" t="str">
        <f>_xlfn.CONCAT('Profit Loss'!$C$173, "- ", 'Profit Loss'!$F$38)</f>
        <v>Direct Restorative Therapy Salaries- Automatically Disallowed Expenses (9939.0)</v>
      </c>
      <c r="ACL2" s="847" t="str">
        <f>_xlfn.CONCAT('Profit Loss'!$C$174, "- ", 'Profit Loss'!$F$38)</f>
        <v>Direct Restorative Therapy Benefits- Automatically Disallowed Expenses (9939.0)</v>
      </c>
      <c r="ACM2" s="847" t="str">
        <f>_xlfn.CONCAT('Profit Loss'!$C$176, "- ", 'Profit Loss'!$F$38)</f>
        <v>Direct Restorative Therapy Consultants- Automatically Disallowed Expenses (9939.0)</v>
      </c>
      <c r="ACN2" s="847" t="str">
        <f>_xlfn.CONCAT('Profit Loss'!$C$177, "- ", 'Profit Loss'!$F$38)</f>
        <v>Total Restorative Therapy- Automatically Disallowed Expenses (9939.0)</v>
      </c>
      <c r="ACO2" s="847" t="str">
        <f>_xlfn.CONCAT('Profit Loss'!$C$182, "- ", 'Profit Loss'!$F$38)</f>
        <v>Recreational Therapy - Transportation- Automatically Disallowed Expenses (9939.0)</v>
      </c>
      <c r="ACP2" s="847" t="str">
        <f>_xlfn.CONCAT('Profit Loss'!$C$183, "- ", 'Profit Loss'!$F$38)</f>
        <v>Total Recreational Therapy- Automatically Disallowed Expenses (9939.0)</v>
      </c>
      <c r="ACQ2" s="847" t="str">
        <f>_xlfn.CONCAT('Profit Loss'!$C$184, "- ", 'Profit Loss'!$F$38)</f>
        <v>Total Restorative &amp; Recreational Therapy- Automatically Disallowed Expenses (9939.0)</v>
      </c>
      <c r="ACR2" s="847" t="str">
        <f>_xlfn.CONCAT('Profit Loss'!$C$186, "- ", 'Profit Loss'!$F$38)</f>
        <v>Bad Accounts - Refunds, Taxes, Day Care- Automatically Disallowed Expenses (9939.0)</v>
      </c>
      <c r="ACS2" s="847" t="str">
        <f>_xlfn.CONCAT('Profit Loss'!$C$187, "- ", 'Profit Loss'!$F$38)</f>
        <v>Fines, Late Charges, and Penalties- Automatically Disallowed Expenses (9939.0)</v>
      </c>
      <c r="ACT2" s="847" t="str">
        <f>_xlfn.CONCAT('Profit Loss'!$C$188, "- ", 'Profit Loss'!$F$38)</f>
        <v>State &amp; Federal Income Taxes- Automatically Disallowed Expenses (9939.0)</v>
      </c>
      <c r="ACU2" s="847" t="str">
        <f>_xlfn.CONCAT('Profit Loss'!$C$189, "- ", 'Profit Loss'!$F$38)</f>
        <v>Massachusetts Excise Tax  - Automatically Disallowed Expenses (9939.0)</v>
      </c>
      <c r="ACV2" s="847" t="str">
        <f>_xlfn.CONCAT('Profit Loss'!$C$190, "- ", 'Profit Loss'!$F$38)</f>
        <v>Refunds and Allowances- Automatically Disallowed Expenses (9939.0)</v>
      </c>
      <c r="ACW2" s="847" t="str">
        <f>_xlfn.CONCAT('Profit Loss'!$C$191, "- ", 'Profit Loss'!$F$38)</f>
        <v>Adult Day Care Costs*- Automatically Disallowed Expenses (9939.0)</v>
      </c>
      <c r="ACX2" s="847" t="str">
        <f>_xlfn.CONCAT('Profit Loss'!$C$192, "- ", 'Profit Loss'!$F$38)</f>
        <v>Other Non-Nursing Costs*- Automatically Disallowed Expenses (9939.0)</v>
      </c>
      <c r="ACY2" s="847" t="str">
        <f>_xlfn.CONCAT('Profit Loss'!$C$193, "- ", 'Profit Loss'!$F$38)</f>
        <v>Total Bad Accts.-Taxes-Refunds-Day Care- Automatically Disallowed Expenses (9939.0)</v>
      </c>
      <c r="ACZ2" s="847" t="str">
        <f>_xlfn.CONCAT('Profit Loss'!$C$194, "- ", 'Profit Loss'!$F$38)</f>
        <v>Total Expenses- Automatically Disallowed Expenses (9939.0)</v>
      </c>
      <c r="ADA2" s="847" t="str">
        <f>_xlfn.CONCAT('Profit Loss'!$C$40, "- ",'Profit Loss'!$G$38)</f>
        <v>Administrative/Responsible Person Salaries- Total Allowable Expenses</v>
      </c>
      <c r="ADB2" s="847" t="str">
        <f>_xlfn.CONCAT('Profit Loss'!$C$41, "- ",'Profit Loss'!$G$38)</f>
        <v>Officer Salaries*- Total Allowable Expenses</v>
      </c>
      <c r="ADC2" s="847" t="str">
        <f>_xlfn.CONCAT('Profit Loss'!$C$43, "- ",'Profit Loss'!$G$38)</f>
        <v>Clerical Salaries (Use Table 2A to Right to Itemize Salaries)- Total Allowable Expenses</v>
      </c>
      <c r="ADD2" s="847" t="str">
        <f>_xlfn.CONCAT('Profit Loss'!$C$44, "- ",'Profit Loss'!$G$38)</f>
        <v>Electronic Data Processing, Payroll, and Bookkeeping Services- Total Allowable Expenses</v>
      </c>
      <c r="ADE2" s="847" t="str">
        <f>_xlfn.CONCAT('Profit Loss'!$C$45, "- ",'Profit Loss'!$G$38)</f>
        <v>Management Fees - Total Allowable Expenses</v>
      </c>
      <c r="ADF2" s="847" t="str">
        <f>_xlfn.CONCAT('Profit Loss'!$C$46, "- ",'Profit Loss'!$G$38)</f>
        <v>Management Consultants*- Total Allowable Expenses</v>
      </c>
      <c r="ADG2" s="847" t="str">
        <f>_xlfn.CONCAT('Profit Loss'!$C$47, "- ",'Profit Loss'!$G$38)</f>
        <v>Total Other Expenses- Total Allowable Expenses</v>
      </c>
      <c r="ADH2" s="847" t="str">
        <f>_xlfn.CONCAT('Profit Loss'!$C$48, "- ", 'Profit Loss'!$G$38)</f>
        <v>Total Administrative Expenses- Total Allowable Expenses</v>
      </c>
      <c r="ADI2" s="847" t="str">
        <f>_xlfn.CONCAT('Profit Loss'!$C$50, "- ", 'Profit Loss'!$G$38)</f>
        <v>Office Supplies- Total Allowable Expenses</v>
      </c>
      <c r="ADJ2" s="847" t="str">
        <f>_xlfn.CONCAT('Profit Loss'!$C$52, "- ", 'Profit Loss'!$G$38)</f>
        <v>Phone- Total Allowable Expenses</v>
      </c>
      <c r="ADK2" s="847" t="str">
        <f>_xlfn.CONCAT('Profit Loss'!$C$53, "- ", 'Profit Loss'!$G$38)</f>
        <v>Directory Advertising- Total Allowable Expenses</v>
      </c>
      <c r="ADL2" s="847" t="str">
        <f>_xlfn.CONCAT('Profit Loss'!$C$54, "- ", 'Profit Loss'!$G$38)</f>
        <v>Total Telephone Expenses- Total Allowable Expenses</v>
      </c>
      <c r="ADM2" s="847" t="str">
        <f>_xlfn.CONCAT('Profit Loss'!$C$56, "- ", 'Profit Loss'!$G$38)</f>
        <v>Motor Vehicle Expense*- Total Allowable Expenses</v>
      </c>
      <c r="ADN2" s="847" t="str">
        <f>_xlfn.CONCAT('Profit Loss'!$C$57, "- ", 'Profit Loss'!$G$38)</f>
        <v>Conventions and Meetings- Total Allowable Expenses</v>
      </c>
      <c r="ADO2" s="847" t="str">
        <f>_xlfn.CONCAT('Profit Loss'!$C$58, "- ", 'Profit Loss'!$G$38)</f>
        <v>Total Travel Expenses- Total Allowable Expenses</v>
      </c>
      <c r="ADP2" s="847" t="str">
        <f>_xlfn.CONCAT('Profit Loss'!$C$60, "- ", 'Profit Loss'!$G$38)</f>
        <v>Help Wanted- Total Allowable Expenses</v>
      </c>
      <c r="ADQ2" s="847" t="str">
        <f>_xlfn.CONCAT('Profit Loss'!$C$61, "- ", 'Profit Loss'!$G$38)</f>
        <v>Promotional- Total Allowable Expenses</v>
      </c>
      <c r="ADR2" s="847" t="str">
        <f>_xlfn.CONCAT('Profit Loss'!$C$62, "- ", 'Profit Loss'!$G$38)</f>
        <v>Total Advertising Expenses- Total Allowable Expenses</v>
      </c>
      <c r="ADS2" s="847" t="str">
        <f>_xlfn.CONCAT('Profit Loss'!$C$64, "- ", 'Profit Loss'!$G$38)</f>
        <v>Licenses and Dues: Patient Care Related Portion- Total Allowable Expenses</v>
      </c>
      <c r="ADT2" s="847" t="str">
        <f>_xlfn.CONCAT('Profit Loss'!$C$65, "- ", 'Profit Loss'!$G$38)</f>
        <v>Licenses and Dues: Not Related to Patient Care- Total Allowable Expenses</v>
      </c>
      <c r="ADU2" s="847" t="str">
        <f>_xlfn.CONCAT('Profit Loss'!$C$66, "- ", 'Profit Loss'!$G$38)</f>
        <v>Total Licenses and Dues Expenses- Total Allowable Expenses</v>
      </c>
      <c r="ADV2" s="847" t="str">
        <f>_xlfn.CONCAT('Profit Loss'!$C$68, "- ", 'Profit Loss'!$G$38)</f>
        <v>Staff Development: Coordinator Salary- Total Allowable Expenses</v>
      </c>
      <c r="ADW2" s="847" t="str">
        <f>_xlfn.CONCAT('Profit Loss'!$C$69, "- ", 'Profit Loss'!$G$38)</f>
        <v>Administration Training- Total Allowable Expenses</v>
      </c>
      <c r="ADX2" s="847" t="str">
        <f>_xlfn.CONCAT('Profit Loss'!$C$70, "- ", 'Profit Loss'!$G$38)</f>
        <v>Other Required Education - Total Allowable Expenses</v>
      </c>
      <c r="ADY2" s="847" t="str">
        <f>_xlfn.CONCAT('Profit Loss'!$C$71, "- ", 'Profit Loss'!$G$38)</f>
        <v>Job Related Education- Total Allowable Expenses</v>
      </c>
      <c r="ADZ2" s="847" t="str">
        <f>_xlfn.CONCAT('Profit Loss'!$C$72, "- ", 'Profit Loss'!$G$38)</f>
        <v>Total Education and Training Expenses- Total Allowable Expenses</v>
      </c>
      <c r="AEA2" s="847" t="str">
        <f>_xlfn.CONCAT('Profit Loss'!$C$74, "- ", 'Profit Loss'!$G$38)</f>
        <v>Employee Benefits - Pensions **- Total Allowable Expenses</v>
      </c>
      <c r="AEB2" s="847" t="str">
        <f>_xlfn.CONCAT('Profit Loss'!$C$75, "- ", 'Profit Loss'!$G$38)</f>
        <v>Employee Benefits - Other- Total Allowable Expenses</v>
      </c>
      <c r="AEC2" s="847" t="str">
        <f>_xlfn.CONCAT('Profit Loss'!$C$76, "- ", 'Profit Loss'!$G$38)</f>
        <v>Officer Profit Sharing and Other Benefits- Total Allowable Expenses</v>
      </c>
      <c r="AED2" s="847" t="str">
        <f>_xlfn.CONCAT('Profit Loss'!$C$77, "- ", 'Profit Loss'!$G$38)</f>
        <v>Total Employee Benefits- Total Allowable Expenses</v>
      </c>
      <c r="AEE2" s="847" t="str">
        <f>_xlfn.CONCAT('Profit Loss'!$C$79, "- ", 'Profit Loss'!$G$38)</f>
        <v>Accounting: Appeal Services- Total Allowable Expenses</v>
      </c>
      <c r="AEF2" s="847" t="str">
        <f>_xlfn.CONCAT('Profit Loss'!$C$80, "- ", 'Profit Loss'!$G$38)</f>
        <v>Accounting: Other (Use Table 2B to Right to Itemize Expenses)- Total Allowable Expenses</v>
      </c>
      <c r="AEG2" s="847" t="str">
        <f>_xlfn.CONCAT('Profit Loss'!$C$81, "- ", 'Profit Loss'!$G$38)</f>
        <v>Total Accounting Expenses- Total Allowable Expenses</v>
      </c>
      <c r="AEH2" s="847" t="str">
        <f>_xlfn.CONCAT('Profit Loss'!$C$83, "- ", 'Profit Loss'!$G$38)</f>
        <v>Legal: Appeal Service- Total Allowable Expenses</v>
      </c>
      <c r="AEI2" s="847" t="str">
        <f>_xlfn.CONCAT('Profit Loss'!$C$84, "- ", 'Profit Loss'!$G$38)</f>
        <v>Legal: Division of Administrative Law Appeals - Filing Fees- Total Allowable Expenses</v>
      </c>
      <c r="AEJ2" s="847" t="str">
        <f>_xlfn.CONCAT('Profit Loss'!$C$85, "- ", 'Profit Loss'!$G$38)</f>
        <v>Other Legal- Total Allowable Expenses</v>
      </c>
      <c r="AEK2" s="847" t="str">
        <f>_xlfn.CONCAT('Profit Loss'!$C$86, "- ", 'Profit Loss'!$G$38)</f>
        <v>Total Legal Expenses- Total Allowable Expenses</v>
      </c>
      <c r="AEL2" s="847" t="str">
        <f>_xlfn.CONCAT('Profit Loss'!$C$88, "- ", 'Profit Loss'!$G$38)</f>
        <v>Payroll Taxes - Other- Total Allowable Expenses</v>
      </c>
      <c r="AEM2" s="847" t="str">
        <f>_xlfn.CONCAT('Profit Loss'!$C$89, "- ", 'Profit Loss'!$G$38)</f>
        <v>Payroll Taxes - Officers- Total Allowable Expenses</v>
      </c>
      <c r="AEN2" s="847" t="str">
        <f>_xlfn.CONCAT('Profit Loss'!$C$90, "- ", 'Profit Loss'!$G$38)</f>
        <v>Total Payroll Taxes- Total Allowable Expenses</v>
      </c>
      <c r="AEO2" s="847" t="str">
        <f>_xlfn.CONCAT('Profit Loss'!$C$92, "- ", 'Profit Loss'!$G$38)</f>
        <v>Insurance: Department of Unemployment Assistance Claims (DUA) - A&amp;G Portion- Total Allowable Expenses</v>
      </c>
      <c r="AEP2" s="847" t="str">
        <f>_xlfn.CONCAT('Profit Loss'!$C$93, "- ", 'Profit Loss'!$G$38)</f>
        <v>Insurance: Malpractice and General Liability *- Total Allowable Expenses</v>
      </c>
      <c r="AEQ2" s="847" t="str">
        <f>_xlfn.CONCAT('Profit Loss'!$C$94, "- ", 'Profit Loss'!$G$38)</f>
        <v>Key Person Insurance- Total Allowable Expenses</v>
      </c>
      <c r="AER2" s="847" t="str">
        <f>_xlfn.CONCAT('Profit Loss'!$C$95, "- ", 'Profit Loss'!$G$38)</f>
        <v>Insurance: Building Improvements and Equipment- Total Allowable Expenses</v>
      </c>
      <c r="AES2" s="847" t="str">
        <f>_xlfn.CONCAT('Profit Loss'!$C$96, "- ", 'Profit Loss'!$G$38)</f>
        <v>Workers' Comp - Other- Total Allowable Expenses</v>
      </c>
      <c r="AET2" s="847" t="str">
        <f>_xlfn.CONCAT('Profit Loss'!$C$97, "- ", 'Profit Loss'!$G$38)</f>
        <v>Workers' Comp - Officers- Total Allowable Expenses</v>
      </c>
      <c r="AEU2" s="847" t="str">
        <f>_xlfn.CONCAT('Profit Loss'!$C$98, "- ", 'Profit Loss'!$G$38)</f>
        <v>Group Life/Health - Other- Total Allowable Expenses</v>
      </c>
      <c r="AEV2" s="847" t="str">
        <f>_xlfn.CONCAT('Profit Loss'!$C$99, "- ", 'Profit Loss'!$G$38)</f>
        <v>Group Life/Health - Officers- Total Allowable Expenses</v>
      </c>
      <c r="AEW2" s="847" t="str">
        <f>_xlfn.CONCAT('Profit Loss'!$C$100, "- ", 'Profit Loss'!$G$38)</f>
        <v>Total Insurance Expenses- Total Allowable Expenses</v>
      </c>
      <c r="AEX2" s="847" t="str">
        <f>_xlfn.CONCAT('Profit Loss'!$C$101, "- ", 'Profit Loss'!$G$38)</f>
        <v>Interest on Late Payments, Penalties- Total Allowable Expenses</v>
      </c>
      <c r="AEY2" s="847" t="str">
        <f>_xlfn.CONCAT('Profit Loss'!$C$102, "- ", 'Profit Loss'!$G$38)</f>
        <v>Interest on Working Capital- Total Allowable Expenses</v>
      </c>
      <c r="AEZ2" s="847" t="str">
        <f>_xlfn.CONCAT('Profit Loss'!$C$103, "- ", 'Profit Loss'!$G$38)</f>
        <v>Pre-Opening Expenses- Total Allowable Expenses</v>
      </c>
      <c r="AFA2" s="847" t="str">
        <f>_xlfn.CONCAT('Profit Loss'!$C$104, "- ", 'Profit Loss'!$G$38)</f>
        <v>Other Operating Expenses (Use Table 2C to Right to Itemize Expenses)- Total Allowable Expenses</v>
      </c>
      <c r="AFB2" s="847" t="str">
        <f>_xlfn.CONCAT('Profit Loss'!$C$105, "- ", 'Profit Loss'!$G$38)</f>
        <v>Total General Supplies and Expenses- Total Allowable Expenses</v>
      </c>
      <c r="AFC2" s="847" t="str">
        <f>_xlfn.CONCAT('Profit Loss'!$C$106, "- ", 'Profit Loss'!$G$38)</f>
        <v>Real Estate Taxes- Total Allowable Expenses</v>
      </c>
      <c r="AFD2" s="847" t="str">
        <f>_xlfn.CONCAT('Profit Loss'!$C$107, "- ", 'Profit Loss'!$G$38)</f>
        <v>Personal Property Taxes*- Total Allowable Expenses</v>
      </c>
      <c r="AFE2" s="847" t="str">
        <f>_xlfn.CONCAT('Profit Loss'!$C$108, "- ", 'Profit Loss'!$G$38)</f>
        <v>Interest Long-Term (See Mortgages &amp; Notes Schedule)- Total Allowable Expenses</v>
      </c>
      <c r="AFF2" s="847" t="str">
        <f>_xlfn.CONCAT('Profit Loss'!$C$109, "- ", 'Profit Loss'!$G$38)</f>
        <v>Rent - Real Property- Total Allowable Expenses</v>
      </c>
      <c r="AFG2" s="847" t="str">
        <f>_xlfn.CONCAT('Profit Loss'!$C$110, "- ", 'Profit Loss'!$G$38)</f>
        <v>Other Rent (Use Table 2D to Right to Itemize Expenses)- Total Allowable Expenses</v>
      </c>
      <c r="AFH2" s="847" t="str">
        <f>_xlfn.CONCAT('Profit Loss'!$C$111, "- ", 'Profit Loss'!$G$38)</f>
        <v>Depreciation - Building- Total Allowable Expenses</v>
      </c>
      <c r="AFI2" s="847" t="str">
        <f>_xlfn.CONCAT('Profit Loss'!$C$112, "- ", 'Profit Loss'!$G$38)</f>
        <v>Depreciation - Building Improvements- Total Allowable Expenses</v>
      </c>
      <c r="AFJ2" s="847" t="str">
        <f>_xlfn.CONCAT('Profit Loss'!$C$113, "- ", 'Profit Loss'!$G$38)</f>
        <v>Depreciation - Leasehold Improvements- Total Allowable Expenses</v>
      </c>
      <c r="AFK2" s="847" t="str">
        <f>_xlfn.CONCAT('Profit Loss'!$C$114, "- ", 'Profit Loss'!$G$38)</f>
        <v>Depreciation - Other Improvements- Total Allowable Expenses</v>
      </c>
      <c r="AFL2" s="847" t="str">
        <f>_xlfn.CONCAT('Profit Loss'!$C$115, "- ", 'Profit Loss'!$G$38)</f>
        <v>Depreciation - Equipment- Total Allowable Expenses</v>
      </c>
      <c r="AFM2" s="847" t="str">
        <f>_xlfn.CONCAT('Profit Loss'!$C$116, "- ", 'Profit Loss'!$G$38)</f>
        <v>Depreciation - Software/Limited Life Assets- Total Allowable Expenses</v>
      </c>
      <c r="AFN2" s="847" t="str">
        <f>_xlfn.CONCAT('Profit Loss'!$C$117, "- ", 'Profit Loss'!$G$38)</f>
        <v>Total Fixed Costs- Total Allowable Expenses</v>
      </c>
      <c r="AFO2" s="847" t="str">
        <f>_xlfn.CONCAT('Profit Loss'!$C$119,"- ",'Profit Loss'!$G$38)</f>
        <v>Plant Operations, Maintenance &amp; Security - Salaries- Total Allowable Expenses</v>
      </c>
      <c r="AFP2" s="847" t="str">
        <f>_xlfn.CONCAT('Profit Loss'!$C$120, "- ", 'Profit Loss'!$G$38)</f>
        <v>Plant Operations, Maintenance &amp; Security - Purchased Service- Total Allowable Expenses</v>
      </c>
      <c r="AFQ2" s="847" t="str">
        <f>_xlfn.CONCAT('Profit Loss'!$C$121, "- ", 'Profit Loss'!$G$38)</f>
        <v>Plant Operations, Maintenance &amp; Security - Supplies and Expenses- Total Allowable Expenses</v>
      </c>
      <c r="AFR2" s="847" t="str">
        <f>_xlfn.CONCAT('Profit Loss'!$C$122, "- ", 'Profit Loss'!$G$38)</f>
        <v>Plant Operations, Maintenance &amp; Security - Utilities- Total Allowable Expenses</v>
      </c>
      <c r="AFS2" s="847" t="str">
        <f>_xlfn.CONCAT('Profit Loss'!$C$123, "- ", 'Profit Loss'!$G$38)</f>
        <v>Plant Operations, Maintenance &amp; Security - Repairs- Total Allowable Expenses</v>
      </c>
      <c r="AFT2" s="847" t="str">
        <f>_xlfn.CONCAT('Profit Loss'!$C$124, "- ", 'Profit Loss'!$G$38)</f>
        <v>Total Plant Operation, Maintenance &amp; Security- Total Allowable Expenses</v>
      </c>
      <c r="AFU2" s="847" t="str">
        <f>_xlfn.CONCAT('Profit Loss'!$C$126, "- ", 'Profit Loss'!$G$38)</f>
        <v>Dietary - Salaries- Total Allowable Expenses</v>
      </c>
      <c r="AFV2" s="847" t="str">
        <f>_xlfn.CONCAT('Profit Loss'!$C$127, "- ", 'Profit Loss'!$G$38)</f>
        <v>Dietary - Food- Total Allowable Expenses</v>
      </c>
      <c r="AFW2" s="847" t="str">
        <f>_xlfn.CONCAT('Profit Loss'!$C$128, "- ", 'Profit Loss'!$G$38)</f>
        <v>Dietary - Purchased Service- Total Allowable Expenses</v>
      </c>
      <c r="AFX2" s="847" t="str">
        <f>_xlfn.CONCAT('Profit Loss'!$C$129, "- ", 'Profit Loss'!$G$38)</f>
        <v>Dietician - Salary- Total Allowable Expenses</v>
      </c>
      <c r="AFY2" s="847" t="str">
        <f>_xlfn.CONCAT('Profit Loss'!$C$130, "- ", 'Profit Loss'!$G$38)</f>
        <v>Dietician - Purchased Service- Total Allowable Expenses</v>
      </c>
      <c r="AFZ2" s="847" t="str">
        <f>_xlfn.CONCAT('Profit Loss'!$C$131, "- ", 'Profit Loss'!$G$38)</f>
        <v>Dietary - Supplies and Expenses- Total Allowable Expenses</v>
      </c>
      <c r="AGA2" s="847" t="str">
        <f>_xlfn.CONCAT('Profit Loss'!$C$132, "- ", 'Profit Loss'!$G$38)</f>
        <v>Total Dietary- Total Allowable Expenses</v>
      </c>
      <c r="AGB2" s="847" t="str">
        <f>_xlfn.CONCAT('Profit Loss'!$C$134, "- ", 'Profit Loss'!$G$38)</f>
        <v>Laundry - Salaries- Total Allowable Expenses</v>
      </c>
      <c r="AGC2" s="847" t="str">
        <f>_xlfn.CONCAT('Profit Loss'!$C$135, "- ", 'Profit Loss'!$G$38)</f>
        <v>Laundry - Purchased Service- Total Allowable Expenses</v>
      </c>
      <c r="AGD2" s="847" t="str">
        <f>_xlfn.CONCAT('Profit Loss'!$C$136, "- ", 'Profit Loss'!$G$38)</f>
        <v>Laundry - Supplies and Expenses- Total Allowable Expenses</v>
      </c>
      <c r="AGE2" s="847" t="str">
        <f>_xlfn.CONCAT('Profit Loss'!$C$137, "- ", 'Profit Loss'!$G$38)</f>
        <v>Laundry - Linen and Bedding- Total Allowable Expenses</v>
      </c>
      <c r="AGF2" s="847" t="str">
        <f>_xlfn.CONCAT('Profit Loss'!$C$138, "- ", 'Profit Loss'!$G$38)</f>
        <v>Total Laundry- Total Allowable Expenses</v>
      </c>
      <c r="AGG2" s="847" t="str">
        <f>_xlfn.CONCAT('Profit Loss'!$C$140, "- ", 'Profit Loss'!$G$38)</f>
        <v>Housekeeping - Salaries- Total Allowable Expenses</v>
      </c>
      <c r="AGH2" s="847" t="str">
        <f>_xlfn.CONCAT('Profit Loss'!$C$141, "- ", 'Profit Loss'!$G$38)</f>
        <v>Housekeeping -Purchased Service- Total Allowable Expenses</v>
      </c>
      <c r="AGI2" s="847" t="str">
        <f>_xlfn.CONCAT('Profit Loss'!$C$142, "- ", 'Profit Loss'!$G$38)</f>
        <v>Housekeeping -Supplies and Expenses- Total Allowable Expenses</v>
      </c>
      <c r="AGJ2" s="847" t="str">
        <f>_xlfn.CONCAT('Profit Loss'!$C$143, "- ", 'Profit Loss'!$G$38)</f>
        <v>Total Housekeeping- Total Allowable Expenses</v>
      </c>
      <c r="AGK2" s="847" t="str">
        <f>_xlfn.CONCAT('Profit Loss'!$C$146, "- ", 'Profit Loss'!$G$38)</f>
        <v>RN Salaries- Total Allowable Expenses</v>
      </c>
      <c r="AGL2" s="847" t="str">
        <f>_xlfn.CONCAT('Profit Loss'!$C$147, "- ", 'Profit Loss'!$G$38)</f>
        <v>RN Purchased Service- Total Allowable Expenses</v>
      </c>
      <c r="AGM2" s="847" t="str">
        <f>_xlfn.CONCAT('Profit Loss'!$C$149, "- ", 'Profit Loss'!$G$38)</f>
        <v>LPN Salaries- Total Allowable Expenses</v>
      </c>
      <c r="AGN2" s="847" t="str">
        <f>_xlfn.CONCAT('Profit Loss'!$C$150, "- ", 'Profit Loss'!$G$38)</f>
        <v>LPN Purchased Service- Total Allowable Expenses</v>
      </c>
      <c r="AGO2" s="847" t="str">
        <f>_xlfn.CONCAT('Profit Loss'!$C$152, "- ", 'Profit Loss'!$G$38)</f>
        <v>Nurses Aides Salaries- Total Allowable Expenses</v>
      </c>
      <c r="AGP2" s="847" t="str">
        <f>_xlfn.CONCAT('Profit Loss'!$C$153, "- ", 'Profit Loss'!$G$38)</f>
        <v>Nurses Aides Purchased Service- Total Allowable Expenses</v>
      </c>
      <c r="AGQ2" s="847" t="str">
        <f>_xlfn.CONCAT('Profit Loss'!$C$154, "- ", 'Profit Loss'!$G$38)</f>
        <v>Total Nursing- Total Allowable Expenses</v>
      </c>
      <c r="AGR2" s="847" t="str">
        <f>_xlfn.CONCAT('Profit Loss'!$C$156, "- ", 'Profit Loss'!$G$38)</f>
        <v>Quality Assurance Professional- Total Allowable Expenses</v>
      </c>
      <c r="AGS2" s="847" t="str">
        <f>_xlfn.CONCAT('Profit Loss'!$C$157, "- ", 'Profit Loss'!$G$38)</f>
        <v>Community Support Coordinator- Total Allowable Expenses</v>
      </c>
      <c r="AGT2" s="847" t="str">
        <f>_xlfn.CONCAT('Profit Loss'!$C$159, "- ", 'Profit Loss'!$G$38)</f>
        <v>Employee Physicals- Total Allowable Expenses</v>
      </c>
      <c r="AGU2" s="847" t="str">
        <f>_xlfn.CONCAT('Profit Loss'!$C$160, "- ", 'Profit Loss'!$G$38)</f>
        <v>Other Medical Services Expenses (Use Table 2E to Right to Itemize Expenses)- Total Allowable Expenses</v>
      </c>
      <c r="AGV2" s="847" t="str">
        <f>_xlfn.CONCAT('Profit Loss'!$C$161, "- ", 'Profit Loss'!$G$38)</f>
        <v>Total Physicians' Services- Total Allowable Expenses</v>
      </c>
      <c r="AGW2" s="847" t="str">
        <f>_xlfn.CONCAT('Profit Loss'!$C$163, "- ", 'Profit Loss'!$G$38)</f>
        <v>Legend Drugs- Total Allowable Expenses</v>
      </c>
      <c r="AGX2" s="847" t="str">
        <f>_xlfn.CONCAT('Profit Loss'!$C$164, "- ", 'Profit Loss'!$G$38)</f>
        <v>House Supplies Not Resold- Total Allowable Expenses</v>
      </c>
      <c r="AGY2" s="847" t="str">
        <f>_xlfn.CONCAT('Profit Loss'!$C$165, "- ", 'Profit Loss'!$G$38)</f>
        <v>Resold to Private Patients- Total Allowable Expenses</v>
      </c>
      <c r="AGZ2" s="847" t="str">
        <f>_xlfn.CONCAT('Profit Loss'!$C$166, "- ", 'Profit Loss'!$G$38)</f>
        <v>Total Medical Supplies and Drugs- Total Allowable Expenses</v>
      </c>
      <c r="AHA2" s="847" t="str">
        <f>_xlfn.CONCAT('Profit Loss'!$C$167, "- ", 'Profit Loss'!$G$38)</f>
        <v>Pharmacy Consultant- Total Allowable Expenses</v>
      </c>
      <c r="AHB2" s="847" t="str">
        <f>_xlfn.CONCAT('Profit Loss'!$C$168, "- ", 'Profit Loss'!$G$38)</f>
        <v>Social Service Worker (Including Behavioral Health)- Total Allowable Expenses</v>
      </c>
      <c r="AHC2" s="847" t="str">
        <f>_xlfn.CONCAT('Profit Loss'!$C$169, "- ", 'Profit Loss'!$G$38)</f>
        <v>Total Medical Services- Total Allowable Expenses</v>
      </c>
      <c r="AHD2" s="847" t="str">
        <f>_xlfn.CONCAT('Profit Loss'!$C$172, "- ", 'Profit Loss'!$G$38)</f>
        <v>Indirect Restorative Therapy Salaries- Total Allowable Expenses</v>
      </c>
      <c r="AHE2" s="847" t="str">
        <f>_xlfn.CONCAT('Profit Loss'!$C$173, "- ", 'Profit Loss'!$G$38)</f>
        <v>Direct Restorative Therapy Salaries- Total Allowable Expenses</v>
      </c>
      <c r="AHF2" s="847" t="str">
        <f>_xlfn.CONCAT('Profit Loss'!$C$174, "- ", 'Profit Loss'!$G$38)</f>
        <v>Direct Restorative Therapy Benefits- Total Allowable Expenses</v>
      </c>
      <c r="AHG2" s="847" t="str">
        <f>_xlfn.CONCAT('Profit Loss'!$C$175, "- ", 'Profit Loss'!$G$38)</f>
        <v>Indirect Restorative Therapy Consultants- Total Allowable Expenses</v>
      </c>
      <c r="AHH2" s="847" t="str">
        <f>_xlfn.CONCAT('Profit Loss'!$C$176, "- ", 'Profit Loss'!$G$38)</f>
        <v>Direct Restorative Therapy Consultants- Total Allowable Expenses</v>
      </c>
      <c r="AHI2" s="847" t="str">
        <f>_xlfn.CONCAT('Profit Loss'!$C$177, "- ", 'Profit Loss'!$G$38)</f>
        <v>Total Restorative Therapy- Total Allowable Expenses</v>
      </c>
      <c r="AHJ2" s="847" t="str">
        <f>_xlfn.CONCAT('Profit Loss'!$C$179, "- ", 'Profit Loss'!$G$38)</f>
        <v>Recreational Therapy - Salaries- Total Allowable Expenses</v>
      </c>
      <c r="AHK2" s="847" t="str">
        <f>_xlfn.CONCAT('Profit Loss'!$C$180, "- ", 'Profit Loss'!$G$38)</f>
        <v>Recreational Therapy - Purchased Service- Total Allowable Expenses</v>
      </c>
      <c r="AHL2" s="847" t="str">
        <f>_xlfn.CONCAT('Profit Loss'!$C$181, "- ", 'Profit Loss'!$G$38)</f>
        <v>Recreational Therapy - Supplies and Expenses- Total Allowable Expenses</v>
      </c>
      <c r="AHM2" s="847" t="str">
        <f>_xlfn.CONCAT('Profit Loss'!$C$182, "- ", 'Profit Loss'!$G$38)</f>
        <v>Recreational Therapy - Transportation- Total Allowable Expenses</v>
      </c>
      <c r="AHN2" s="847" t="str">
        <f>_xlfn.CONCAT('Profit Loss'!$C$183, "- ", 'Profit Loss'!$G$38)</f>
        <v>Total Recreational Therapy- Total Allowable Expenses</v>
      </c>
      <c r="AHO2" s="847" t="str">
        <f>_xlfn.CONCAT('Profit Loss'!$C$184, "- ", 'Profit Loss'!$G$38)</f>
        <v>Total Restorative &amp; Recreational Therapy- Total Allowable Expenses</v>
      </c>
      <c r="AHP2" s="847" t="str">
        <f>_xlfn.CONCAT('Profit Loss'!$C$186, "- ", 'Profit Loss'!$G$38)</f>
        <v>Bad Accounts - Refunds, Taxes, Day Care- Total Allowable Expenses</v>
      </c>
      <c r="AHQ2" s="847" t="str">
        <f>_xlfn.CONCAT('Profit Loss'!$C$187, "- ", 'Profit Loss'!$G$38)</f>
        <v>Fines, Late Charges, and Penalties- Total Allowable Expenses</v>
      </c>
      <c r="AHR2" s="847" t="str">
        <f>_xlfn.CONCAT('Profit Loss'!$C$188, "- ", 'Profit Loss'!$G$38)</f>
        <v>State &amp; Federal Income Taxes- Total Allowable Expenses</v>
      </c>
      <c r="AHS2" s="847" t="str">
        <f>_xlfn.CONCAT('Profit Loss'!$C$189, "- ", 'Profit Loss'!$G$38)</f>
        <v>Massachusetts Excise Tax  - Total Allowable Expenses</v>
      </c>
      <c r="AHT2" s="847" t="str">
        <f>_xlfn.CONCAT('Profit Loss'!$C$190, "- ", 'Profit Loss'!$G$38)</f>
        <v>Refunds and Allowances- Total Allowable Expenses</v>
      </c>
      <c r="AHU2" s="847" t="str">
        <f>_xlfn.CONCAT('Profit Loss'!$C$191, "- ", 'Profit Loss'!$G$38)</f>
        <v>Adult Day Care Costs*- Total Allowable Expenses</v>
      </c>
      <c r="AHV2" s="847" t="str">
        <f>_xlfn.CONCAT('Profit Loss'!$C$192, "- ", 'Profit Loss'!$G$38)</f>
        <v>Other Non-Nursing Costs*- Total Allowable Expenses</v>
      </c>
      <c r="AHW2" s="847" t="str">
        <f>_xlfn.CONCAT('Profit Loss'!$C$193, "- ", 'Profit Loss'!$G$38)</f>
        <v>Total Bad Accts.-Taxes-Refunds-Day Care- Total Allowable Expenses</v>
      </c>
      <c r="AHX2" s="847" t="str">
        <f>_xlfn.CONCAT('Profit Loss'!$C$194, "- ", 'Profit Loss'!$G$38)</f>
        <v>Total Expenses- Total Allowable Expenses</v>
      </c>
      <c r="AHY2" s="847" t="str">
        <f>_xlfn.CONCAT('Profit Loss'!$C$200, "- ", 'Profit Loss'!$D$199)</f>
        <v>Total Reported Operating Expenses-  Amount</v>
      </c>
      <c r="AHZ2" s="847" t="str">
        <f>_xlfn.CONCAT('Profit Loss'!$C$201, "- ", 'Profit Loss'!$D$199)</f>
        <v>Less: Self-Disallowed Expenses-  Amount</v>
      </c>
      <c r="AIA2" s="847" t="str">
        <f>_xlfn.CONCAT('Profit Loss'!$C$202, "- ", 'Profit Loss'!$D$199)</f>
        <v>Less: Automatically Disallowed Expenses-  Amount</v>
      </c>
      <c r="AIB2" s="847" t="str">
        <f>_xlfn.CONCAT('Profit Loss'!$C$203, "- ", 'Profit Loss'!$D$199)</f>
        <v>Total Non-Allowable Expenses-  Amount</v>
      </c>
      <c r="AIC2" s="847" t="str">
        <f>_xlfn.CONCAT('Profit Loss'!$C$204, "- ", 'Profit Loss'!$D$199)</f>
        <v>Allocated Administrative and General from Management Company (HCF-3)-  Amount</v>
      </c>
      <c r="AID2" s="847" t="str">
        <f>_xlfn.CONCAT('Profit Loss'!$C$205, "- ", 'Profit Loss'!$D$199)</f>
        <v>Other Operating Expense Add-Back from Realty Company (HCF-2 RH)-  Amount</v>
      </c>
      <c r="AIE2" s="847" t="str">
        <f>_xlfn.CONCAT('Profit Loss'!$C$206, "- ", 'Profit Loss'!$D$199)</f>
        <v>Allocated Other Operating Expense Add-Back from Management Company -  Amount</v>
      </c>
      <c r="AIF2" s="847" t="str">
        <f>_xlfn.CONCAT('Profit Loss'!$C$207, "- ", 'Profit Loss'!$D$199)</f>
        <v>Allocated Fixed Asset Expenses from Management Company (HCF-3)-  Amount</v>
      </c>
      <c r="AIG2" s="847" t="str">
        <f>_xlfn.CONCAT('Profit Loss'!$C$208, "- ", 'Profit Loss'!$D$199)</f>
        <v>Claimed Fixed Asset Expenses from Claimed Fixed Assets Schedule-  Amount</v>
      </c>
      <c r="AIH2" s="847" t="str">
        <f>_xlfn.CONCAT('Profit Loss'!$C$209, "- ", 'Profit Loss'!$D$199)</f>
        <v>Allocated Direct Variable (Dietician, Indirect Therapy &amp; QA) Management Company Add-Back Expenses-  Amount</v>
      </c>
      <c r="AII2" s="847" t="str">
        <f>_xlfn.CONCAT('Profit Loss'!$C$210, "- ", 'Profit Loss'!$D$199)</f>
        <v>Allocated Direct Director of Nurses Management Company Add-Back Expenses-  Amount</v>
      </c>
      <c r="AIJ2" s="847" t="str">
        <f>_xlfn.CONCAT('Profit Loss'!$C$211, "- ", 'Profit Loss'!$G$199)</f>
        <v xml:space="preserve">Total Allowable Add-Back Expenses- </v>
      </c>
      <c r="AIK2" s="847" t="str">
        <f>_xlfn.CONCAT('Profit Loss'!$C$212, "- ", 'Profit Loss'!$G$199)</f>
        <v xml:space="preserve">Less: Recoverable Income (offsetting operating expenses)- </v>
      </c>
      <c r="AIL2" s="847" t="str">
        <f>_xlfn.CONCAT('Profit Loss'!$C$213, "- ", 'Profit Loss'!$G$199)</f>
        <v xml:space="preserve">Total Allowable Operating Expenses Claimed - </v>
      </c>
      <c r="AIM2" s="847" t="str">
        <f>_xlfn.CONCAT('Profit Loss'!$C$220, "- ", 'Profit Loss'!$D$218)</f>
        <v>Total Cost Report Income-  Amount</v>
      </c>
      <c r="AIN2" s="847" t="str">
        <f>_xlfn.CONCAT('Profit Loss'!$C$221, "- ", 'Profit Loss'!$D$218)</f>
        <v>Total Cost Report Expenses-  Amount</v>
      </c>
      <c r="AIO2" s="847" t="str">
        <f>_xlfn.CONCAT('Profit Loss'!$C$222, "- ", 'Profit Loss'!$D$218)</f>
        <v>Net Income (Loss) Cost Report-  Amount</v>
      </c>
      <c r="AIP2" s="847" t="str">
        <f>_xlfn.CONCAT('Profit Loss'!$C$224, "- ", 'Profit Loss'!$D$218)</f>
        <v>Financial Statement Reported Income-  Amount</v>
      </c>
      <c r="AIQ2" s="847" t="str">
        <f>_xlfn.CONCAT('Profit Loss'!$C$225, "- ", 'Profit Loss'!$D$218)</f>
        <v>Financial Statement Reported Expenses-  Amount</v>
      </c>
      <c r="AIR2" s="847" t="str">
        <f>_xlfn.CONCAT('Profit Loss'!$C$226, "- ", 'Profit Loss'!$D$218)</f>
        <v>Net Income (Loss) Financial Statement-  Amount</v>
      </c>
      <c r="AIS2" s="847" t="str">
        <f>_xlfn.CONCAT('Profit Loss'!$C$228, "- ", 'Profit Loss'!$D$218)</f>
        <v>Variance Between Cost Report and Financial Statements: Income-  Amount</v>
      </c>
      <c r="AIT2" s="847" t="str">
        <f>_xlfn.CONCAT('Profit Loss'!$C$229, "- ", 'Profit Loss'!$D$218)</f>
        <v>Variance Between Cost Report and Financial Statements: Expenses-  Amount</v>
      </c>
      <c r="AIU2" s="847" t="str">
        <f>_xlfn.CONCAT('Profit Loss'!$C$230, "- ", 'Profit Loss'!$D$218)</f>
        <v>Variance Between Cost Report and Financial Statements: Net Income-  Amount</v>
      </c>
      <c r="AIV2" s="847" t="str">
        <f>_xlfn.CONCAT('Profit Loss'!$C$232, "- ", 'Profit Loss'!$D$218)</f>
        <v>Reconciling Item: Explain-  Amount</v>
      </c>
      <c r="AIW2" s="847" t="str">
        <f>_xlfn.CONCAT('Profit Loss'!$C$233, "- ", 'Profit Loss'!$D$218)</f>
        <v>Reconciling Item: Explain-  Amount</v>
      </c>
      <c r="AIX2" s="847" t="str">
        <f>_xlfn.CONCAT('Profit Loss'!$C$234, "- ", 'Profit Loss'!$D$218)</f>
        <v>Reconciling Item: Explain-  Amount</v>
      </c>
      <c r="AIY2" s="847" t="str">
        <f>_xlfn.CONCAT('Profit Loss'!$C$235, "- ", 'Profit Loss'!$D$218)</f>
        <v>Reconciling Item: Explain-  Amount</v>
      </c>
      <c r="AIZ2" s="847" t="str">
        <f>_xlfn.CONCAT('Profit Loss'!$C$236, "- ", 'Profit Loss'!$D$218)</f>
        <v>Reconciling Item: Explain-  Amount</v>
      </c>
      <c r="AJA2" s="847" t="str">
        <f>_xlfn.CONCAT('Profit Loss'!$C$237, "- ", 'Profit Loss'!$D$218)</f>
        <v>Total Reconciling Items-  Amount</v>
      </c>
      <c r="AJB2" s="847" t="str">
        <f>_xlfn.CONCAT('Profit Loss'!$C$239, "- ", 'Profit Loss'!$D$218)</f>
        <v>Difference between Total Reconciling Items and Variance Between Cost Report and Financial Statements: Net Income ***-  Amount</v>
      </c>
      <c r="AJC2" s="847" t="str">
        <f>'Profit Loss'!$G$19</f>
        <v>Account #</v>
      </c>
      <c r="AJD2" s="847" t="str">
        <f>'Profit Loss'!$G$19</f>
        <v>Account #</v>
      </c>
      <c r="AJE2" s="847" t="str">
        <f>'Profit Loss'!$G$19</f>
        <v>Account #</v>
      </c>
      <c r="AJF2" s="847" t="str">
        <f>'Profit Loss'!$G$19</f>
        <v>Account #</v>
      </c>
      <c r="AJG2" s="847" t="str">
        <f>'Profit Loss'!$G$19</f>
        <v>Account #</v>
      </c>
      <c r="AJH2" s="847" t="str">
        <f>'Profit Loss'!$H$19</f>
        <v xml:space="preserve"> Expense Classification</v>
      </c>
      <c r="AJI2" s="847" t="str">
        <f>'Profit Loss'!$H$19</f>
        <v xml:space="preserve"> Expense Classification</v>
      </c>
      <c r="AJJ2" s="847" t="str">
        <f>'Profit Loss'!$H$19</f>
        <v xml:space="preserve"> Expense Classification</v>
      </c>
      <c r="AJK2" s="847" t="str">
        <f>'Profit Loss'!$H$19</f>
        <v xml:space="preserve"> Expense Classification</v>
      </c>
      <c r="AJL2" s="847" t="str">
        <f>'Profit Loss'!$H$19</f>
        <v xml:space="preserve"> Expense Classification</v>
      </c>
      <c r="AJM2" s="847" t="str">
        <f>'Profit Loss'!$I$19</f>
        <v>Amount</v>
      </c>
      <c r="AJN2" s="847" t="str">
        <f>'Profit Loss'!$I$19</f>
        <v>Amount</v>
      </c>
      <c r="AJO2" s="847" t="str">
        <f>'Profit Loss'!$I$19</f>
        <v>Amount</v>
      </c>
      <c r="AJP2" s="847" t="str">
        <f>'Profit Loss'!$I$19</f>
        <v>Amount</v>
      </c>
      <c r="AJQ2" s="847" t="str">
        <f>'Profit Loss'!$I$19</f>
        <v>Amount</v>
      </c>
      <c r="AJR2" s="847" t="str">
        <f>_xlfn.CONCAT('Profit Loss'!I19, "- ", 'Profit Loss'!H25)</f>
        <v>Amount- Total Ancillary Expenses</v>
      </c>
      <c r="AJS2" s="847" t="str">
        <f>'Profit Loss'!$J$45</f>
        <v>Employee Name</v>
      </c>
      <c r="AJT2" s="847" t="str">
        <f>'Profit Loss'!$J$45</f>
        <v>Employee Name</v>
      </c>
      <c r="AJU2" s="847" t="str">
        <f>'Profit Loss'!$J$45</f>
        <v>Employee Name</v>
      </c>
      <c r="AJV2" s="847" t="str">
        <f>'Profit Loss'!$J$45</f>
        <v>Employee Name</v>
      </c>
      <c r="AJW2" s="847" t="str">
        <f>'Profit Loss'!$J$45</f>
        <v>Employee Name</v>
      </c>
      <c r="AJX2" s="847" t="str">
        <f>'Profit Loss'!$J$45</f>
        <v>Employee Name</v>
      </c>
      <c r="AJY2" s="847" t="str">
        <f>'Profit Loss'!$J$45</f>
        <v>Employee Name</v>
      </c>
      <c r="AJZ2" s="847" t="str">
        <f>'Profit Loss'!$J$45</f>
        <v>Employee Name</v>
      </c>
      <c r="AKA2" s="847" t="str">
        <f>'Profit Loss'!$J$45</f>
        <v>Employee Name</v>
      </c>
      <c r="AKB2" s="847" t="str">
        <f>'Profit Loss'!$J$45</f>
        <v>Employee Name</v>
      </c>
      <c r="AKC2" s="847" t="str">
        <f>'Profit Loss'!$J$45</f>
        <v>Employee Name</v>
      </c>
      <c r="AKD2" s="847" t="str">
        <f>'Profit Loss'!$J$45</f>
        <v>Employee Name</v>
      </c>
      <c r="AKE2" s="847" t="str">
        <f>'Profit Loss'!$J$45</f>
        <v>Employee Name</v>
      </c>
      <c r="AKF2" s="847" t="str">
        <f>'Profit Loss'!$J$45</f>
        <v>Employee Name</v>
      </c>
      <c r="AKG2" s="847" t="str">
        <f>'Profit Loss'!$J$45</f>
        <v>Employee Name</v>
      </c>
      <c r="AKH2" s="847" t="str">
        <f>'Profit Loss'!$J$45</f>
        <v>Employee Name</v>
      </c>
      <c r="AKI2" s="847" t="str">
        <f>'Profit Loss'!$K$45</f>
        <v>Job Title</v>
      </c>
      <c r="AKJ2" s="847" t="str">
        <f>'Profit Loss'!$K$45</f>
        <v>Job Title</v>
      </c>
      <c r="AKK2" s="847" t="str">
        <f>'Profit Loss'!$K$45</f>
        <v>Job Title</v>
      </c>
      <c r="AKL2" s="847" t="str">
        <f>'Profit Loss'!$K$45</f>
        <v>Job Title</v>
      </c>
      <c r="AKM2" s="847" t="str">
        <f>'Profit Loss'!$K$45</f>
        <v>Job Title</v>
      </c>
      <c r="AKN2" s="847" t="str">
        <f>'Profit Loss'!$K$45</f>
        <v>Job Title</v>
      </c>
      <c r="AKO2" s="847" t="str">
        <f>'Profit Loss'!$K$45</f>
        <v>Job Title</v>
      </c>
      <c r="AKP2" s="847" t="str">
        <f>'Profit Loss'!$K$45</f>
        <v>Job Title</v>
      </c>
      <c r="AKQ2" s="847" t="str">
        <f>'Profit Loss'!$K$45</f>
        <v>Job Title</v>
      </c>
      <c r="AKR2" s="847" t="str">
        <f>'Profit Loss'!$K$45</f>
        <v>Job Title</v>
      </c>
      <c r="AKS2" s="847" t="str">
        <f>'Profit Loss'!$K$45</f>
        <v>Job Title</v>
      </c>
      <c r="AKT2" s="847" t="str">
        <f>'Profit Loss'!$K$45</f>
        <v>Job Title</v>
      </c>
      <c r="AKU2" s="847" t="str">
        <f>'Profit Loss'!$K$45</f>
        <v>Job Title</v>
      </c>
      <c r="AKV2" s="847" t="str">
        <f>'Profit Loss'!$K$45</f>
        <v>Job Title</v>
      </c>
      <c r="AKW2" s="847" t="str">
        <f>'Profit Loss'!$K$45</f>
        <v>Job Title</v>
      </c>
      <c r="AKX2" s="847" t="str">
        <f>'Profit Loss'!$K$45</f>
        <v>Job Title</v>
      </c>
      <c r="AKY2" s="847" t="str">
        <f>'Profit Loss'!$L$45</f>
        <v>Brief Job Description</v>
      </c>
      <c r="AKZ2" s="847" t="str">
        <f>'Profit Loss'!$L$45</f>
        <v>Brief Job Description</v>
      </c>
      <c r="ALA2" s="847" t="str">
        <f>'Profit Loss'!$L$45</f>
        <v>Brief Job Description</v>
      </c>
      <c r="ALB2" s="847" t="str">
        <f>'Profit Loss'!$L$45</f>
        <v>Brief Job Description</v>
      </c>
      <c r="ALC2" s="847" t="str">
        <f>'Profit Loss'!$L$45</f>
        <v>Brief Job Description</v>
      </c>
      <c r="ALD2" s="847" t="str">
        <f>'Profit Loss'!$L$45</f>
        <v>Brief Job Description</v>
      </c>
      <c r="ALE2" s="847" t="str">
        <f>'Profit Loss'!$L$45</f>
        <v>Brief Job Description</v>
      </c>
      <c r="ALF2" s="847" t="str">
        <f>'Profit Loss'!$L$45</f>
        <v>Brief Job Description</v>
      </c>
      <c r="ALG2" s="847" t="str">
        <f>'Profit Loss'!$L$45</f>
        <v>Brief Job Description</v>
      </c>
      <c r="ALH2" s="847" t="str">
        <f>'Profit Loss'!$L$45</f>
        <v>Brief Job Description</v>
      </c>
      <c r="ALI2" s="847" t="str">
        <f>'Profit Loss'!$L$45</f>
        <v>Brief Job Description</v>
      </c>
      <c r="ALJ2" s="847" t="str">
        <f>'Profit Loss'!$L$45</f>
        <v>Brief Job Description</v>
      </c>
      <c r="ALK2" s="847" t="str">
        <f>'Profit Loss'!$L$45</f>
        <v>Brief Job Description</v>
      </c>
      <c r="ALL2" s="847" t="str">
        <f>'Profit Loss'!$L$45</f>
        <v>Brief Job Description</v>
      </c>
      <c r="ALM2" s="847" t="str">
        <f>'Profit Loss'!$L$45</f>
        <v>Brief Job Description</v>
      </c>
      <c r="ALN2" s="847" t="str">
        <f>'Profit Loss'!$L$45</f>
        <v>Brief Job Description</v>
      </c>
      <c r="ALO2" s="847" t="str">
        <f>'Profit Loss'!$M$45</f>
        <v>Gross Salary</v>
      </c>
      <c r="ALP2" s="847" t="str">
        <f>'Profit Loss'!$M$45</f>
        <v>Gross Salary</v>
      </c>
      <c r="ALQ2" s="847" t="str">
        <f>'Profit Loss'!$M$45</f>
        <v>Gross Salary</v>
      </c>
      <c r="ALR2" s="847" t="str">
        <f>'Profit Loss'!$M$45</f>
        <v>Gross Salary</v>
      </c>
      <c r="ALS2" s="847" t="str">
        <f>'Profit Loss'!$M$45</f>
        <v>Gross Salary</v>
      </c>
      <c r="ALT2" s="847" t="str">
        <f>'Profit Loss'!$M$45</f>
        <v>Gross Salary</v>
      </c>
      <c r="ALU2" s="847" t="str">
        <f>'Profit Loss'!$M$45</f>
        <v>Gross Salary</v>
      </c>
      <c r="ALV2" s="847" t="str">
        <f>'Profit Loss'!$M$45</f>
        <v>Gross Salary</v>
      </c>
      <c r="ALW2" s="847" t="str">
        <f>'Profit Loss'!$M$45</f>
        <v>Gross Salary</v>
      </c>
      <c r="ALX2" s="847" t="str">
        <f>'Profit Loss'!$M$45</f>
        <v>Gross Salary</v>
      </c>
      <c r="ALY2" s="847" t="str">
        <f>'Profit Loss'!$M$45</f>
        <v>Gross Salary</v>
      </c>
      <c r="ALZ2" s="847" t="str">
        <f>'Profit Loss'!$M$45</f>
        <v>Gross Salary</v>
      </c>
      <c r="AMA2" s="847" t="str">
        <f>'Profit Loss'!$M$45</f>
        <v>Gross Salary</v>
      </c>
      <c r="AMB2" s="847" t="str">
        <f>'Profit Loss'!$M$45</f>
        <v>Gross Salary</v>
      </c>
      <c r="AMC2" s="847" t="str">
        <f>'Profit Loss'!$M$45</f>
        <v>Gross Salary</v>
      </c>
      <c r="AMD2" s="847" t="str">
        <f>'Profit Loss'!$M$45</f>
        <v>Gross Salary</v>
      </c>
      <c r="AME2" s="847" t="str">
        <f>_xlfn.CONCAT('Profit Loss'!M45, "- ",'Profit Loss'!K62)</f>
        <v>Gross Salary- Total Clerical Salaries</v>
      </c>
      <c r="AMF2" s="847" t="str">
        <f>'Profit Loss'!$J$82</f>
        <v>Vendor Name</v>
      </c>
      <c r="AMG2" s="847" t="str">
        <f>'Profit Loss'!$J$82</f>
        <v>Vendor Name</v>
      </c>
      <c r="AMH2" s="847" t="str">
        <f>'Profit Loss'!$J$82</f>
        <v>Vendor Name</v>
      </c>
      <c r="AMI2" s="847" t="str">
        <f>'Profit Loss'!$J$82</f>
        <v>Vendor Name</v>
      </c>
      <c r="AMJ2" s="847" t="str">
        <f>'Profit Loss'!$J$82</f>
        <v>Vendor Name</v>
      </c>
      <c r="AMK2" s="847" t="str">
        <f>'Profit Loss'!$K$82</f>
        <v>Date Occurred (MM/DD/YYYY)</v>
      </c>
      <c r="AML2" s="847" t="str">
        <f>'Profit Loss'!$K$82</f>
        <v>Date Occurred (MM/DD/YYYY)</v>
      </c>
      <c r="AMM2" s="847" t="str">
        <f>'Profit Loss'!$K$82</f>
        <v>Date Occurred (MM/DD/YYYY)</v>
      </c>
      <c r="AMN2" s="847" t="str">
        <f>'Profit Loss'!$K$82</f>
        <v>Date Occurred (MM/DD/YYYY)</v>
      </c>
      <c r="AMO2" s="847" t="str">
        <f>'Profit Loss'!$K$82</f>
        <v>Date Occurred (MM/DD/YYYY)</v>
      </c>
      <c r="AMP2" s="847" t="str">
        <f>'Profit Loss'!$L$82</f>
        <v>Amount</v>
      </c>
      <c r="AMQ2" s="847" t="str">
        <f>'Profit Loss'!$L$82</f>
        <v>Amount</v>
      </c>
      <c r="AMR2" s="847" t="str">
        <f>'Profit Loss'!$L$82</f>
        <v>Amount</v>
      </c>
      <c r="AMS2" s="847" t="str">
        <f>'Profit Loss'!$L$82</f>
        <v>Amount</v>
      </c>
      <c r="AMT2" s="847" t="str">
        <f>'Profit Loss'!$L$82</f>
        <v>Amount</v>
      </c>
      <c r="AMU2" s="847" t="str">
        <f>_xlfn.CONCAT('Profit Loss'!$L$82, "- ", 'Profit Loss'!K88)</f>
        <v>Amount- Sub-Total</v>
      </c>
      <c r="AMV2" s="847" t="str">
        <f>'Profit Loss'!$M$82</f>
        <v>Select Code</v>
      </c>
      <c r="AMW2" s="847" t="str">
        <f>'Profit Loss'!$M$82</f>
        <v>Select Code</v>
      </c>
      <c r="AMX2" s="847" t="str">
        <f>'Profit Loss'!$M$82</f>
        <v>Select Code</v>
      </c>
      <c r="AMY2" s="847" t="str">
        <f>'Profit Loss'!$M$82</f>
        <v>Select Code</v>
      </c>
      <c r="AMZ2" s="847" t="str">
        <f>'Profit Loss'!$M$82</f>
        <v>Select Code</v>
      </c>
      <c r="ANA2" s="847" t="str">
        <f>'Profit Loss'!$N$82</f>
        <v>Brief Description of Service</v>
      </c>
      <c r="ANB2" s="847" t="str">
        <f>'Profit Loss'!$N$82</f>
        <v>Brief Description of Service</v>
      </c>
      <c r="ANC2" s="847" t="str">
        <f>'Profit Loss'!$N$82</f>
        <v>Brief Description of Service</v>
      </c>
      <c r="AND2" s="847" t="str">
        <f>'Profit Loss'!$N$82</f>
        <v>Brief Description of Service</v>
      </c>
      <c r="ANE2" s="847" t="str">
        <f>'Profit Loss'!$N$82</f>
        <v>Brief Description of Service</v>
      </c>
      <c r="ANF2" s="847" t="str">
        <f>'Profit Loss'!$J$90</f>
        <v>Employee Name</v>
      </c>
      <c r="ANG2" s="847" t="str">
        <f>'Profit Loss'!$J$90</f>
        <v>Employee Name</v>
      </c>
      <c r="ANH2" s="847" t="str">
        <f>'Profit Loss'!$J$90</f>
        <v>Employee Name</v>
      </c>
      <c r="ANI2" s="847" t="str">
        <f>'Profit Loss'!$J$90</f>
        <v>Employee Name</v>
      </c>
      <c r="ANJ2" s="847" t="str">
        <f>'Profit Loss'!$K$90</f>
        <v>Job Title</v>
      </c>
      <c r="ANK2" s="847" t="str">
        <f>'Profit Loss'!$K$90</f>
        <v>Job Title</v>
      </c>
      <c r="ANL2" s="847" t="str">
        <f>'Profit Loss'!$K$90</f>
        <v>Job Title</v>
      </c>
      <c r="ANM2" s="847" t="str">
        <f>'Profit Loss'!$K$90</f>
        <v>Job Title</v>
      </c>
      <c r="ANN2" s="847" t="str">
        <f>'Profit Loss'!$L$90</f>
        <v>Salary</v>
      </c>
      <c r="ANO2" s="847" t="str">
        <f>'Profit Loss'!$L$90</f>
        <v>Salary</v>
      </c>
      <c r="ANP2" s="847" t="str">
        <f>'Profit Loss'!$L$90</f>
        <v>Salary</v>
      </c>
      <c r="ANQ2" s="847" t="str">
        <f>'Profit Loss'!$L$90</f>
        <v>Salary</v>
      </c>
      <c r="ANR2" s="847" t="str">
        <f>_xlfn.CONCAT('Profit Loss'!L90,"- ",'Profit Loss'!K95)</f>
        <v>Salary- Sub-Total</v>
      </c>
      <c r="ANS2" s="847" t="str">
        <f>_xlfn.CONCAT('Profit Loss'!L90, "- ",'Profit Loss'!K96)</f>
        <v xml:space="preserve">Salary- Total Other Accounting </v>
      </c>
      <c r="ANT2" s="847" t="str">
        <f>'Profit Loss'!$M$90</f>
        <v>Select Code</v>
      </c>
      <c r="ANU2" s="847" t="str">
        <f>'Profit Loss'!$M$90</f>
        <v>Select Code</v>
      </c>
      <c r="ANV2" s="847" t="str">
        <f>'Profit Loss'!$M$90</f>
        <v>Select Code</v>
      </c>
      <c r="ANW2" s="847" t="str">
        <f>'Profit Loss'!$M$90</f>
        <v>Select Code</v>
      </c>
      <c r="ANX2" s="847" t="str">
        <f>'Profit Loss'!$N$90</f>
        <v xml:space="preserve">Description of Responsibilities </v>
      </c>
      <c r="ANY2" s="847" t="str">
        <f>'Profit Loss'!$N$90</f>
        <v xml:space="preserve">Description of Responsibilities </v>
      </c>
      <c r="ANZ2" s="847" t="str">
        <f>'Profit Loss'!$N$90</f>
        <v xml:space="preserve">Description of Responsibilities </v>
      </c>
      <c r="AOA2" s="847" t="str">
        <f>'Profit Loss'!$N$90</f>
        <v xml:space="preserve">Description of Responsibilities </v>
      </c>
      <c r="AOB2" s="847" t="str">
        <f>'Profit Loss'!$O$90</f>
        <v xml:space="preserve">  % of time</v>
      </c>
      <c r="AOC2" s="847" t="str">
        <f>'Profit Loss'!$O$90</f>
        <v xml:space="preserve">  % of time</v>
      </c>
      <c r="AOD2" s="847" t="str">
        <f>'Profit Loss'!$O$90</f>
        <v xml:space="preserve">  % of time</v>
      </c>
      <c r="AOE2" s="847" t="str">
        <f>'Profit Loss'!$O$90</f>
        <v xml:space="preserve">  % of time</v>
      </c>
      <c r="AOF2" s="847" t="str">
        <f>_xlfn.CONCAT('Profit Loss'!I98:N98)</f>
        <v>Accounting Expense Codes</v>
      </c>
      <c r="AOG2" s="847" t="str">
        <f>'Profit Loss'!$J$107</f>
        <v>Description</v>
      </c>
      <c r="AOH2" s="847" t="str">
        <f>'Profit Loss'!$J$107</f>
        <v>Description</v>
      </c>
      <c r="AOI2" s="847" t="str">
        <f>'Profit Loss'!$J$107</f>
        <v>Description</v>
      </c>
      <c r="AOJ2" s="847" t="str">
        <f>'Profit Loss'!$K$107</f>
        <v>Amount</v>
      </c>
      <c r="AOK2" s="847" t="str">
        <f>'Profit Loss'!$K$107</f>
        <v>Amount</v>
      </c>
      <c r="AOL2" s="847" t="str">
        <f>'Profit Loss'!$K$107</f>
        <v>Amount</v>
      </c>
      <c r="AOM2" s="847" t="str">
        <f>'Profit Loss'!$K$107</f>
        <v>Amount</v>
      </c>
      <c r="AON2" s="847" t="str">
        <f>'Profit Loss'!$J$114</f>
        <v>Description</v>
      </c>
      <c r="AOO2" s="847" t="str">
        <f>'Profit Loss'!$J$114</f>
        <v>Description</v>
      </c>
      <c r="AOP2" s="847" t="str">
        <f>'Profit Loss'!$J$114</f>
        <v>Description</v>
      </c>
      <c r="AOQ2" s="847" t="str">
        <f>'Profit Loss'!$J$114</f>
        <v>Description</v>
      </c>
      <c r="AOR2" s="847" t="str">
        <f>'Profit Loss'!$K$114</f>
        <v>Amount</v>
      </c>
      <c r="AOS2" s="847" t="str">
        <f>'Profit Loss'!$K$114</f>
        <v>Amount</v>
      </c>
      <c r="AOT2" s="847" t="str">
        <f>'Profit Loss'!$K$114</f>
        <v>Amount</v>
      </c>
      <c r="AOU2" s="847" t="str">
        <f>'Profit Loss'!$K$114</f>
        <v>Amount</v>
      </c>
      <c r="AOV2" s="847" t="str">
        <f>_xlfn.CONCAT('Profit Loss'!J119," ",'Profit Loss'!$K$114)</f>
        <v>Total Amount</v>
      </c>
      <c r="AOW2" s="847" t="str">
        <f>'Profit Loss'!$J$159</f>
        <v>Description</v>
      </c>
      <c r="AOX2" s="847" t="str">
        <f>'Profit Loss'!$J$159</f>
        <v>Description</v>
      </c>
      <c r="AOY2" s="847" t="str">
        <f>'Profit Loss'!$J$159</f>
        <v>Description</v>
      </c>
      <c r="AOZ2" s="847" t="str">
        <f>'Profit Loss'!$J$159</f>
        <v>Description</v>
      </c>
      <c r="APA2" s="847" t="str">
        <f>'Profit Loss'!$K$159</f>
        <v>Amount</v>
      </c>
      <c r="APB2" s="847" t="str">
        <f>'Profit Loss'!$K$159</f>
        <v>Amount</v>
      </c>
      <c r="APC2" s="847" t="str">
        <f>'Profit Loss'!$K$159</f>
        <v>Amount</v>
      </c>
      <c r="APD2" s="847" t="str">
        <f>'Profit Loss'!$K$159</f>
        <v>Amount</v>
      </c>
      <c r="APE2" s="847" t="str">
        <f>'Profit Loss'!$K$159</f>
        <v>Amount</v>
      </c>
      <c r="APF2" s="848" t="str" cm="1">
        <f t="array" ref="APF2:APL2">TRANSPOSE('Resident Days'!C10:C16)</f>
        <v xml:space="preserve">DTA Days </v>
      </c>
      <c r="APG2" s="848" t="str">
        <v>Massachusetts EAEDC</v>
      </c>
      <c r="APH2" s="848" t="str">
        <v>Non-Massachusetts DTA</v>
      </c>
      <c r="API2" s="848" t="str">
        <v>MA Commission for the Blind</v>
      </c>
      <c r="APJ2" s="848" t="str">
        <v>Veterans Administration and Other Public **</v>
      </c>
      <c r="APK2" s="848" t="str">
        <v>Private</v>
      </c>
      <c r="APL2" s="848" t="str">
        <v>Total Resident Days January 1 - March 31</v>
      </c>
      <c r="APM2" s="848" t="str" cm="1">
        <f t="array" ref="APM2:APR2">TRANSPOSE('Resident Days'!C21:C26)</f>
        <v xml:space="preserve">DTA Days </v>
      </c>
      <c r="APN2" s="848" t="str">
        <v>Massachusetts EAEDC</v>
      </c>
      <c r="APO2" s="848" t="str">
        <v>Non-Massachusetts DTA</v>
      </c>
      <c r="APP2" s="848" t="str">
        <v>MA Commission for the Blind</v>
      </c>
      <c r="APQ2" s="848" t="str">
        <v>Veterans Administration and Other Public **</v>
      </c>
      <c r="APR2" s="848" t="str">
        <v>Private</v>
      </c>
      <c r="APS2" s="848" t="str">
        <f>'Resident Days'!C27</f>
        <v>Total Resident Days April 1 - June 30</v>
      </c>
      <c r="APT2" s="848" t="str" cm="1">
        <f t="array" ref="APT2:APZ2">TRANSPOSE('Resident Days'!C32:C38)</f>
        <v xml:space="preserve">DTA Days </v>
      </c>
      <c r="APU2" s="848" t="str">
        <v>Massachusetts EAEDC</v>
      </c>
      <c r="APV2" s="848" t="str">
        <v>Non-Massachusetts DTA</v>
      </c>
      <c r="APW2" s="848" t="str">
        <v>MA Commission for the Blind</v>
      </c>
      <c r="APX2" s="848" t="str">
        <v>Veterans Administration and Other Public **</v>
      </c>
      <c r="APY2" s="848" t="str">
        <v>Private</v>
      </c>
      <c r="APZ2" s="848" t="str">
        <v>Total Resident Days July 1 - September 30</v>
      </c>
      <c r="AQA2" s="848" t="str" cm="1">
        <f t="array" ref="AQA2:AQG2">TRANSPOSE('Resident Days'!C43:C49)</f>
        <v xml:space="preserve">DTA Days </v>
      </c>
      <c r="AQB2" s="848" t="str">
        <v>Massachusetts EAEDC</v>
      </c>
      <c r="AQC2" s="848" t="str">
        <v>Non-Massachusetts DTA</v>
      </c>
      <c r="AQD2" s="848" t="str">
        <v>MA Commission for the Blind</v>
      </c>
      <c r="AQE2" s="848" t="str">
        <v>Veterans Administration and Other Public **</v>
      </c>
      <c r="AQF2" s="848" t="str">
        <v>Private</v>
      </c>
      <c r="AQG2" s="848" t="str">
        <v>Total Resident Days October 1 - December 31</v>
      </c>
      <c r="AQH2" s="848" t="str" cm="1">
        <f t="array" ref="AQH2:AQN2">TRANSPOSE('Resident Days'!C54:C60)</f>
        <v xml:space="preserve">DTA Days </v>
      </c>
      <c r="AQI2" s="848" t="str">
        <v>Massachusetts EAEDC</v>
      </c>
      <c r="AQJ2" s="848" t="str">
        <v>Non-Massachusetts DTA</v>
      </c>
      <c r="AQK2" s="848" t="str">
        <v>MA Commission for the Blind</v>
      </c>
      <c r="AQL2" s="848" t="str">
        <v>Veterans Administration and Other Public **</v>
      </c>
      <c r="AQM2" s="848" t="str">
        <v>Private</v>
      </c>
      <c r="AQN2" s="848" t="str">
        <v>Total Annual Resident Days</v>
      </c>
      <c r="AQO2" s="848" t="str" cm="1">
        <f t="array" ref="AQO2:AQU2">TRANSPOSE('Resident Days'!C65:C71)</f>
        <v>Number of Admissions</v>
      </c>
      <c r="AQP2" s="848" t="str">
        <v>Number of Discharges</v>
      </c>
      <c r="AQQ2" s="848" t="str">
        <v>Number of Public Community Support Admissions</v>
      </c>
      <c r="AQR2" s="848" t="str">
        <v>Number of Total Community Support Admissions</v>
      </c>
      <c r="AQS2" s="848" t="str">
        <v>Public Community Support Resident Days</v>
      </c>
      <c r="AQT2" s="848" t="str">
        <v>Private Community Support Resident Days</v>
      </c>
      <c r="AQU2" s="848" t="str">
        <v>Total Community Support Resident Days</v>
      </c>
      <c r="AQV2" s="849" t="str">
        <f>_xlfn.CONCAT('Claimed Fixed Assets'!$B$10, "- ", 'Claimed Fixed Assets'!$C$9)</f>
        <v>Land HCF-4- Allowable Cost Basis Beginning Balance</v>
      </c>
      <c r="AQW2" s="849" t="str">
        <f>_xlfn.CONCAT('Claimed Fixed Assets'!$B$11, "- ", 'Claimed Fixed Assets'!$C$9)</f>
        <v>Land HCF-2- Allowable Cost Basis Beginning Balance</v>
      </c>
      <c r="AQX2" s="849" t="str">
        <f>_xlfn.CONCAT('Claimed Fixed Assets'!$B$12, "- ", 'Claimed Fixed Assets'!$C$9)</f>
        <v>Building HCF-4- Allowable Cost Basis Beginning Balance</v>
      </c>
      <c r="AQY2" s="849" t="str">
        <f>_xlfn.CONCAT('Claimed Fixed Assets'!$B$13, "- ", 'Claimed Fixed Assets'!$C$9)</f>
        <v>Building HCF-2- Allowable Cost Basis Beginning Balance</v>
      </c>
      <c r="AQZ2" s="849" t="str">
        <f>_xlfn.CONCAT('Claimed Fixed Assets'!$B$14, "- ", 'Claimed Fixed Assets'!$C$9)</f>
        <v>Improvements HCF-4- Allowable Cost Basis Beginning Balance</v>
      </c>
      <c r="ARA2" s="849" t="str">
        <f>_xlfn.CONCAT('Claimed Fixed Assets'!$B$15, "- ", 'Claimed Fixed Assets'!$C$9)</f>
        <v>Improvements HCF-2- Allowable Cost Basis Beginning Balance</v>
      </c>
      <c r="ARB2" s="849" t="str">
        <f>_xlfn.CONCAT('Claimed Fixed Assets'!$B$16, "- ", 'Claimed Fixed Assets'!$C$9)</f>
        <v>Equipment HCF-4- Allowable Cost Basis Beginning Balance</v>
      </c>
      <c r="ARC2" s="849" t="str">
        <f>_xlfn.CONCAT('Claimed Fixed Assets'!$B$17, "- ", 'Claimed Fixed Assets'!$C$9)</f>
        <v>Equipment HCF-2- Allowable Cost Basis Beginning Balance</v>
      </c>
      <c r="ARD2" s="849" t="str">
        <f>_xlfn.CONCAT('Claimed Fixed Assets'!$B$18, "- ", 'Claimed Fixed Assets'!$C$9)</f>
        <v>Software/Limited Life Assets HCF-4- Allowable Cost Basis Beginning Balance</v>
      </c>
      <c r="ARE2" s="849" t="str">
        <f>_xlfn.CONCAT('Claimed Fixed Assets'!$B$19, "- ", 'Claimed Fixed Assets'!$C$9)</f>
        <v>Software/Limited Life Assets HCF-2- Allowable Cost Basis Beginning Balance</v>
      </c>
      <c r="ARF2" s="849" t="str">
        <f>_xlfn.CONCAT('Claimed Fixed Assets'!$B$20, "- ", 'Claimed Fixed Assets'!$C$9)</f>
        <v>Total Claimed Fixed Asset Depreciation Expense- Allowable Cost Basis Beginning Balance</v>
      </c>
      <c r="ARG2" s="849" t="str">
        <f>_xlfn.CONCAT('Claimed Fixed Assets'!$B$10, "- ", 'Claimed Fixed Assets'!$D$9)</f>
        <v xml:space="preserve">Land HCF-4- Claimed  Additions </v>
      </c>
      <c r="ARH2" s="849" t="str">
        <f>_xlfn.CONCAT('Claimed Fixed Assets'!$B$11, "- ", 'Claimed Fixed Assets'!$D$9)</f>
        <v xml:space="preserve">Land HCF-2- Claimed  Additions </v>
      </c>
      <c r="ARI2" s="849" t="str">
        <f>_xlfn.CONCAT('Claimed Fixed Assets'!$B$12, "- ", 'Claimed Fixed Assets'!$D$9)</f>
        <v xml:space="preserve">Building HCF-4- Claimed  Additions </v>
      </c>
      <c r="ARJ2" s="849" t="str">
        <f>_xlfn.CONCAT('Claimed Fixed Assets'!$B$13, "- ", 'Claimed Fixed Assets'!$D$9)</f>
        <v xml:space="preserve">Building HCF-2- Claimed  Additions </v>
      </c>
      <c r="ARK2" s="849" t="str">
        <f>_xlfn.CONCAT('Claimed Fixed Assets'!$B$14, "- ", 'Claimed Fixed Assets'!$D$9)</f>
        <v xml:space="preserve">Improvements HCF-4- Claimed  Additions </v>
      </c>
      <c r="ARL2" s="849" t="str">
        <f>_xlfn.CONCAT('Claimed Fixed Assets'!$B$15, "- ", 'Claimed Fixed Assets'!$D$9)</f>
        <v xml:space="preserve">Improvements HCF-2- Claimed  Additions </v>
      </c>
      <c r="ARM2" s="849" t="str">
        <f>_xlfn.CONCAT('Claimed Fixed Assets'!$B$16, "- ", 'Claimed Fixed Assets'!$D$9)</f>
        <v xml:space="preserve">Equipment HCF-4- Claimed  Additions </v>
      </c>
      <c r="ARN2" s="849" t="str">
        <f>_xlfn.CONCAT('Claimed Fixed Assets'!$B$17, "- ", 'Claimed Fixed Assets'!$D$9)</f>
        <v xml:space="preserve">Equipment HCF-2- Claimed  Additions </v>
      </c>
      <c r="ARO2" s="849" t="str">
        <f>_xlfn.CONCAT('Claimed Fixed Assets'!$B$18, "- ", 'Claimed Fixed Assets'!$D$9)</f>
        <v xml:space="preserve">Software/Limited Life Assets HCF-4- Claimed  Additions </v>
      </c>
      <c r="ARP2" s="849" t="str">
        <f>_xlfn.CONCAT('Claimed Fixed Assets'!$B$19, "- ", 'Claimed Fixed Assets'!$D$9)</f>
        <v xml:space="preserve">Software/Limited Life Assets HCF-2- Claimed  Additions </v>
      </c>
      <c r="ARQ2" s="849" t="str">
        <f>_xlfn.CONCAT('Claimed Fixed Assets'!$B$20, "- ", 'Claimed Fixed Assets'!$D$9)</f>
        <v xml:space="preserve">Total Claimed Fixed Asset Depreciation Expense- Claimed  Additions </v>
      </c>
      <c r="ARR2" s="849" t="str">
        <f>_xlfn.CONCAT('Claimed Fixed Assets'!$B$10, "- ", 'Claimed Fixed Assets'!$E$9)</f>
        <v>Land HCF-4- Claimed  Deletions</v>
      </c>
      <c r="ARS2" s="849" t="str">
        <f>_xlfn.CONCAT('Claimed Fixed Assets'!$B$11, "- ", 'Claimed Fixed Assets'!$E$9)</f>
        <v>Land HCF-2- Claimed  Deletions</v>
      </c>
      <c r="ART2" s="849" t="str">
        <f>_xlfn.CONCAT('Claimed Fixed Assets'!$B$12, "- ", 'Claimed Fixed Assets'!$E$9)</f>
        <v>Building HCF-4- Claimed  Deletions</v>
      </c>
      <c r="ARU2" s="849" t="str">
        <f>_xlfn.CONCAT('Claimed Fixed Assets'!$B$13, "- ", 'Claimed Fixed Assets'!$E$9)</f>
        <v>Building HCF-2- Claimed  Deletions</v>
      </c>
      <c r="ARV2" s="849" t="str">
        <f>_xlfn.CONCAT('Claimed Fixed Assets'!$B$14, "- ", 'Claimed Fixed Assets'!$E$9)</f>
        <v>Improvements HCF-4- Claimed  Deletions</v>
      </c>
      <c r="ARW2" s="849" t="str">
        <f>_xlfn.CONCAT('Claimed Fixed Assets'!$B$15, "- ", 'Claimed Fixed Assets'!$E$9)</f>
        <v>Improvements HCF-2- Claimed  Deletions</v>
      </c>
      <c r="ARX2" s="849" t="str">
        <f>_xlfn.CONCAT('Claimed Fixed Assets'!$B$16, "- ", 'Claimed Fixed Assets'!$E$9)</f>
        <v>Equipment HCF-4- Claimed  Deletions</v>
      </c>
      <c r="ARY2" s="849" t="str">
        <f>_xlfn.CONCAT('Claimed Fixed Assets'!$B$17, "- ", 'Claimed Fixed Assets'!$E$9)</f>
        <v>Equipment HCF-2- Claimed  Deletions</v>
      </c>
      <c r="ARZ2" s="849" t="str">
        <f>_xlfn.CONCAT('Claimed Fixed Assets'!$B$18, "- ", 'Claimed Fixed Assets'!$E$9)</f>
        <v>Software/Limited Life Assets HCF-4- Claimed  Deletions</v>
      </c>
      <c r="ASA2" s="849" t="str">
        <f>_xlfn.CONCAT('Claimed Fixed Assets'!$B$19, "- ", 'Claimed Fixed Assets'!$E$9)</f>
        <v>Software/Limited Life Assets HCF-2- Claimed  Deletions</v>
      </c>
      <c r="ASB2" s="849" t="str">
        <f>_xlfn.CONCAT('Claimed Fixed Assets'!$B$20, "- ", 'Claimed Fixed Assets'!$E$9)</f>
        <v>Total Claimed Fixed Asset Depreciation Expense- Claimed  Deletions</v>
      </c>
      <c r="ASC2" s="849" t="str">
        <f>_xlfn.CONCAT('Claimed Fixed Assets'!$B$10, "- ", 'Claimed Fixed Assets'!$F$9)</f>
        <v>Land HCF-4- Allowable Cost Basis Ending Balance</v>
      </c>
      <c r="ASD2" s="849" t="str">
        <f>_xlfn.CONCAT('Claimed Fixed Assets'!$B$11, "- ", 'Claimed Fixed Assets'!$F$9)</f>
        <v>Land HCF-2- Allowable Cost Basis Ending Balance</v>
      </c>
      <c r="ASE2" s="849" t="str">
        <f>_xlfn.CONCAT('Claimed Fixed Assets'!$B$12, "- ", 'Claimed Fixed Assets'!$F$9)</f>
        <v>Building HCF-4- Allowable Cost Basis Ending Balance</v>
      </c>
      <c r="ASF2" s="849" t="str">
        <f>_xlfn.CONCAT('Claimed Fixed Assets'!$B$13, "- ", 'Claimed Fixed Assets'!$F$9)</f>
        <v>Building HCF-2- Allowable Cost Basis Ending Balance</v>
      </c>
      <c r="ASG2" s="849" t="str">
        <f>_xlfn.CONCAT('Claimed Fixed Assets'!$B$14, "- ", 'Claimed Fixed Assets'!$F$9)</f>
        <v>Improvements HCF-4- Allowable Cost Basis Ending Balance</v>
      </c>
      <c r="ASH2" s="849" t="str">
        <f>_xlfn.CONCAT('Claimed Fixed Assets'!$B$15, "- ", 'Claimed Fixed Assets'!$F$9)</f>
        <v>Improvements HCF-2- Allowable Cost Basis Ending Balance</v>
      </c>
      <c r="ASI2" s="849" t="str">
        <f>_xlfn.CONCAT('Claimed Fixed Assets'!$B$16, "- ", 'Claimed Fixed Assets'!$F$9)</f>
        <v>Equipment HCF-4- Allowable Cost Basis Ending Balance</v>
      </c>
      <c r="ASJ2" s="849" t="str">
        <f>_xlfn.CONCAT('Claimed Fixed Assets'!$B$17, "- ", 'Claimed Fixed Assets'!$F$9)</f>
        <v>Equipment HCF-2- Allowable Cost Basis Ending Balance</v>
      </c>
      <c r="ASK2" s="849" t="str">
        <f>_xlfn.CONCAT('Claimed Fixed Assets'!$B$18, "- ", 'Claimed Fixed Assets'!$F$9)</f>
        <v>Software/Limited Life Assets HCF-4- Allowable Cost Basis Ending Balance</v>
      </c>
      <c r="ASL2" s="849" t="str">
        <f>_xlfn.CONCAT('Claimed Fixed Assets'!$B$19, "- ", 'Claimed Fixed Assets'!$F$9)</f>
        <v>Software/Limited Life Assets HCF-2- Allowable Cost Basis Ending Balance</v>
      </c>
      <c r="ASM2" s="849" t="str">
        <f>_xlfn.CONCAT('Claimed Fixed Assets'!$B$20, "- ", 'Claimed Fixed Assets'!$F$9)</f>
        <v>Total Claimed Fixed Asset Depreciation Expense- Allowable Cost Basis Ending Balance</v>
      </c>
      <c r="ASN2" s="849" t="str">
        <f>_xlfn.CONCAT('Claimed Fixed Assets'!$B$12, "- ", 'Claimed Fixed Assets'!$G$9)</f>
        <v>Building HCF-4- Depreciation  %</v>
      </c>
      <c r="ASO2" s="849" t="str">
        <f>_xlfn.CONCAT('Claimed Fixed Assets'!$B$13, "- ", 'Claimed Fixed Assets'!$G$9)</f>
        <v>Building HCF-2- Depreciation  %</v>
      </c>
      <c r="ASP2" s="849" t="str">
        <f>_xlfn.CONCAT('Claimed Fixed Assets'!$B$14, "- ", 'Claimed Fixed Assets'!$G$9)</f>
        <v>Improvements HCF-4- Depreciation  %</v>
      </c>
      <c r="ASQ2" s="849" t="str">
        <f>_xlfn.CONCAT('Claimed Fixed Assets'!$B$15, "- ", 'Claimed Fixed Assets'!$G$9)</f>
        <v>Improvements HCF-2- Depreciation  %</v>
      </c>
      <c r="ASR2" s="849" t="str">
        <f>_xlfn.CONCAT('Claimed Fixed Assets'!$B$16, "- ", 'Claimed Fixed Assets'!$G$9)</f>
        <v>Equipment HCF-4- Depreciation  %</v>
      </c>
      <c r="ASS2" s="849" t="str">
        <f>_xlfn.CONCAT('Claimed Fixed Assets'!$B$17, "- ", 'Claimed Fixed Assets'!$G$9)</f>
        <v>Equipment HCF-2- Depreciation  %</v>
      </c>
      <c r="AST2" s="849" t="str">
        <f>_xlfn.CONCAT('Claimed Fixed Assets'!$B$18, "- ", 'Claimed Fixed Assets'!$G$9)</f>
        <v>Software/Limited Life Assets HCF-4- Depreciation  %</v>
      </c>
      <c r="ASU2" s="849" t="str">
        <f>_xlfn.CONCAT('Claimed Fixed Assets'!$B$19, "- ", 'Claimed Fixed Assets'!$G$9)</f>
        <v>Software/Limited Life Assets HCF-2- Depreciation  %</v>
      </c>
      <c r="ASV2" s="849" t="str">
        <f>_xlfn.CONCAT('Claimed Fixed Assets'!$B$12, "- ",'Claimed Fixed Assets'!$H$9)</f>
        <v>Building HCF-4- Depreciation HCF-4</v>
      </c>
      <c r="ASW2" s="849" t="str">
        <f>_xlfn.CONCAT('Claimed Fixed Assets'!$B$14, "- ",'Claimed Fixed Assets'!$H$9)</f>
        <v>Improvements HCF-4- Depreciation HCF-4</v>
      </c>
      <c r="ASX2" s="849" t="str">
        <f>_xlfn.CONCAT('Claimed Fixed Assets'!$B$16, "- ",'Claimed Fixed Assets'!$H$9)</f>
        <v>Equipment HCF-4- Depreciation HCF-4</v>
      </c>
      <c r="ASY2" s="849" t="str">
        <f>_xlfn.CONCAT('Claimed Fixed Assets'!$B$18, "- ",'Claimed Fixed Assets'!$H$9)</f>
        <v>Software/Limited Life Assets HCF-4- Depreciation HCF-4</v>
      </c>
      <c r="ASZ2" s="849" t="str">
        <f>_xlfn.CONCAT('Claimed Fixed Assets'!$B$20, "- ",'Claimed Fixed Assets'!$H$9)</f>
        <v>Total Claimed Fixed Asset Depreciation Expense- Depreciation HCF-4</v>
      </c>
      <c r="ATA2" s="849" t="str">
        <f>_xlfn.CONCAT('Claimed Fixed Assets'!$B$12, "- ",'Claimed Fixed Assets'!$I$9)</f>
        <v>Building HCF-4- Non-Allowable Depreciation Expense</v>
      </c>
      <c r="ATB2" s="849" t="str">
        <f>_xlfn.CONCAT('Claimed Fixed Assets'!$B$12, "- ",'Claimed Fixed Assets'!$I$9)</f>
        <v>Building HCF-4- Non-Allowable Depreciation Expense</v>
      </c>
      <c r="ATC2" s="849" t="str">
        <f>_xlfn.CONCAT('Claimed Fixed Assets'!$B$12, "- ",'Claimed Fixed Assets'!$I$9)</f>
        <v>Building HCF-4- Non-Allowable Depreciation Expense</v>
      </c>
      <c r="ATD2" s="849" t="str">
        <f>_xlfn.CONCAT('Claimed Fixed Assets'!$B$12, "- ",'Claimed Fixed Assets'!$I$9)</f>
        <v>Building HCF-4- Non-Allowable Depreciation Expense</v>
      </c>
      <c r="ATE2" s="849" t="str">
        <f>_xlfn.CONCAT('Claimed Fixed Assets'!$B$12, "- ",'Claimed Fixed Assets'!$I$9)</f>
        <v>Building HCF-4- Non-Allowable Depreciation Expense</v>
      </c>
      <c r="ATF2" s="849" t="str">
        <f>_xlfn.CONCAT('Claimed Fixed Assets'!$B$13, "- ",'Claimed Fixed Assets'!$J$9)</f>
        <v>Building HCF-2- Add-Backs from HCF-2 RH if applicable</v>
      </c>
      <c r="ATG2" s="849" t="str">
        <f>_xlfn.CONCAT('Claimed Fixed Assets'!$B$15, "- ",'Claimed Fixed Assets'!$J$9)</f>
        <v>Improvements HCF-2- Add-Backs from HCF-2 RH if applicable</v>
      </c>
      <c r="ATH2" s="849" t="str">
        <f>_xlfn.CONCAT('Claimed Fixed Assets'!$B$17, "- ",'Claimed Fixed Assets'!$J$9)</f>
        <v>Equipment HCF-2- Add-Backs from HCF-2 RH if applicable</v>
      </c>
      <c r="ATI2" s="849" t="str">
        <f>_xlfn.CONCAT('Claimed Fixed Assets'!$B$19, "- ",'Claimed Fixed Assets'!$J$9)</f>
        <v>Software/Limited Life Assets HCF-2- Add-Backs from HCF-2 RH if applicable</v>
      </c>
      <c r="ATJ2" s="849" t="str">
        <f>_xlfn.CONCAT('Claimed Fixed Assets'!$B$20, "- ",'Claimed Fixed Assets'!$J$9)</f>
        <v>Total Claimed Fixed Asset Depreciation Expense- Add-Backs from HCF-2 RH if applicable</v>
      </c>
      <c r="ATK2" s="849" t="str">
        <f>_xlfn.CONCAT('Claimed Fixed Assets'!$B$12, "- ",'Claimed Fixed Assets'!$K$9)</f>
        <v>Building HCF-4- Claimed Net Depreciation Expense</v>
      </c>
      <c r="ATL2" s="849" t="str">
        <f>_xlfn.CONCAT('Claimed Fixed Assets'!$B$13, "- ",'Claimed Fixed Assets'!$K$9)</f>
        <v>Building HCF-2- Claimed Net Depreciation Expense</v>
      </c>
      <c r="ATM2" s="849" t="str">
        <f>_xlfn.CONCAT('Claimed Fixed Assets'!$B$14, "- ",'Claimed Fixed Assets'!$K$9)</f>
        <v>Improvements HCF-4- Claimed Net Depreciation Expense</v>
      </c>
      <c r="ATN2" s="849" t="str">
        <f>_xlfn.CONCAT('Claimed Fixed Assets'!$B$15, "- ",'Claimed Fixed Assets'!$K$9)</f>
        <v>Improvements HCF-2- Claimed Net Depreciation Expense</v>
      </c>
      <c r="ATO2" s="849" t="str">
        <f>_xlfn.CONCAT('Claimed Fixed Assets'!$B$16, "- ",'Claimed Fixed Assets'!$K$9)</f>
        <v>Equipment HCF-4- Claimed Net Depreciation Expense</v>
      </c>
      <c r="ATP2" s="849" t="str">
        <f>_xlfn.CONCAT('Claimed Fixed Assets'!$B$17, "- ",'Claimed Fixed Assets'!$K$9)</f>
        <v>Equipment HCF-2- Claimed Net Depreciation Expense</v>
      </c>
      <c r="ATQ2" s="849" t="str">
        <f>_xlfn.CONCAT('Claimed Fixed Assets'!$B$18, "- ",'Claimed Fixed Assets'!$K$9)</f>
        <v>Software/Limited Life Assets HCF-4- Claimed Net Depreciation Expense</v>
      </c>
      <c r="ATR2" s="849" t="str">
        <f>_xlfn.CONCAT('Claimed Fixed Assets'!$B$19, "- ",'Claimed Fixed Assets'!$K$9)</f>
        <v>Software/Limited Life Assets HCF-2- Claimed Net Depreciation Expense</v>
      </c>
      <c r="ATS2" s="849" t="str">
        <f>_xlfn.CONCAT('Claimed Fixed Assets'!$B$20, "- ",'Claimed Fixed Assets'!$K$9)</f>
        <v>Total Claimed Fixed Asset Depreciation Expense- Claimed Net Depreciation Expense</v>
      </c>
      <c r="ATT2" s="849" t="str">
        <f>_xlfn.CONCAT('Claimed Fixed Assets'!$B$26, "- ",'Claimed Fixed Assets'!$C$25)</f>
        <v>Long-Term Interest Claimed *- Claimed Fixed Asset Expenses - Rest Home (HCF-4)</v>
      </c>
      <c r="ATU2" s="849" t="str">
        <f>_xlfn.CONCAT('Claimed Fixed Assets'!$B$27, "- ",'Claimed Fixed Assets'!$C$25)</f>
        <v>MA Corporate Excise Tax - Non-Income Portion- Claimed Fixed Asset Expenses - Rest Home (HCF-4)</v>
      </c>
      <c r="ATV2" s="849" t="str">
        <f>_xlfn.CONCAT('Claimed Fixed Assets'!$B$28, "- ",'Claimed Fixed Assets'!$C$25)</f>
        <v>Building Insurance- Claimed Fixed Asset Expenses - Rest Home (HCF-4)</v>
      </c>
      <c r="ATW2" s="849" t="str">
        <f>_xlfn.CONCAT('Claimed Fixed Assets'!$B$29, "- ",'Claimed Fixed Assets'!$C$25)</f>
        <v>Real Estate Taxes - Claimed Fixed Asset Expenses - Rest Home (HCF-4)</v>
      </c>
      <c r="ATX2" s="849" t="str">
        <f>_xlfn.CONCAT('Claimed Fixed Assets'!$B$30, "- ",'Claimed Fixed Assets'!$C$25)</f>
        <v>Personal Property Taxes- Claimed Fixed Asset Expenses - Rest Home (HCF-4)</v>
      </c>
      <c r="ATY2" s="849" t="str">
        <f>_xlfn.CONCAT('Claimed Fixed Assets'!$B$31, "- ",'Claimed Fixed Assets'!$C$25)</f>
        <v>Other Claimed Fixed Assets**- Claimed Fixed Asset Expenses - Rest Home (HCF-4)</v>
      </c>
      <c r="ATZ2" s="849" t="str">
        <f>_xlfn.CONCAT('Claimed Fixed Assets'!$B$32, "- ",'Claimed Fixed Assets'!$C$25)</f>
        <v>Total Claimed Fixed Asset Other Expenses- Claimed Fixed Asset Expenses - Rest Home (HCF-4)</v>
      </c>
      <c r="AUA2" s="849" t="str">
        <f>_xlfn.CONCAT('Claimed Fixed Assets'!$B$26, "- ",'Claimed Fixed Assets'!$D$25)</f>
        <v>Long-Term Interest Claimed *- Claimed Fixed Asset Expenses - Realty Company (HCF-2 RH)</v>
      </c>
      <c r="AUB2" s="849" t="str">
        <f>_xlfn.CONCAT('Claimed Fixed Assets'!$B$27, "- ",'Claimed Fixed Assets'!$D$25)</f>
        <v>MA Corporate Excise Tax - Non-Income Portion- Claimed Fixed Asset Expenses - Realty Company (HCF-2 RH)</v>
      </c>
      <c r="AUC2" s="849" t="str">
        <f>_xlfn.CONCAT('Claimed Fixed Assets'!$B$28, "- ",'Claimed Fixed Assets'!$D$25)</f>
        <v>Building Insurance- Claimed Fixed Asset Expenses - Realty Company (HCF-2 RH)</v>
      </c>
      <c r="AUD2" s="849" t="str">
        <f>_xlfn.CONCAT('Claimed Fixed Assets'!$B$29, "- ",'Claimed Fixed Assets'!$D$25)</f>
        <v>Real Estate Taxes - Claimed Fixed Asset Expenses - Realty Company (HCF-2 RH)</v>
      </c>
      <c r="AUE2" s="849" t="str">
        <f>_xlfn.CONCAT('Claimed Fixed Assets'!$B$30, "- ",'Claimed Fixed Assets'!$D$25)</f>
        <v>Personal Property Taxes- Claimed Fixed Asset Expenses - Realty Company (HCF-2 RH)</v>
      </c>
      <c r="AUF2" s="849" t="str">
        <f>_xlfn.CONCAT('Claimed Fixed Assets'!$B$31, "- ",'Claimed Fixed Assets'!$D$25)</f>
        <v>Other Claimed Fixed Assets**- Claimed Fixed Asset Expenses - Realty Company (HCF-2 RH)</v>
      </c>
      <c r="AUG2" s="849" t="str">
        <f>_xlfn.CONCAT('Claimed Fixed Assets'!$B$32, "- ",'Claimed Fixed Assets'!$D$25)</f>
        <v>Total Claimed Fixed Asset Other Expenses- Claimed Fixed Asset Expenses - Realty Company (HCF-2 RH)</v>
      </c>
      <c r="AUH2" s="849" t="str">
        <f>_xlfn.CONCAT('Claimed Fixed Assets'!$B$26, "- ", 'Claimed Fixed Assets'!$E$25)</f>
        <v>Long-Term Interest Claimed *- Total Other Claimed Fixed Asset Expenses</v>
      </c>
      <c r="AUI2" s="849" t="str">
        <f>_xlfn.CONCAT('Claimed Fixed Assets'!$B$27, "- ", 'Claimed Fixed Assets'!$E$25)</f>
        <v>MA Corporate Excise Tax - Non-Income Portion- Total Other Claimed Fixed Asset Expenses</v>
      </c>
      <c r="AUJ2" s="849" t="str">
        <f>_xlfn.CONCAT('Claimed Fixed Assets'!$B$28, "- ", 'Claimed Fixed Assets'!$E$25)</f>
        <v>Building Insurance- Total Other Claimed Fixed Asset Expenses</v>
      </c>
      <c r="AUK2" s="849" t="str">
        <f>_xlfn.CONCAT('Claimed Fixed Assets'!$B$29, "- ", 'Claimed Fixed Assets'!$E$25)</f>
        <v>Real Estate Taxes - Total Other Claimed Fixed Asset Expenses</v>
      </c>
      <c r="AUL2" s="849" t="str">
        <f>_xlfn.CONCAT('Claimed Fixed Assets'!$B$30, "- ", 'Claimed Fixed Assets'!$E$25)</f>
        <v>Personal Property Taxes- Total Other Claimed Fixed Asset Expenses</v>
      </c>
      <c r="AUM2" s="849" t="str">
        <f>_xlfn.CONCAT('Claimed Fixed Assets'!$B$31, "- ", 'Claimed Fixed Assets'!$E$25)</f>
        <v>Other Claimed Fixed Assets**- Total Other Claimed Fixed Asset Expenses</v>
      </c>
      <c r="AUN2" s="849" t="str">
        <f>_xlfn.CONCAT('Claimed Fixed Assets'!$B$32, "- ", 'Claimed Fixed Assets'!$E$25)</f>
        <v>Total Claimed Fixed Asset Other Expenses- Total Other Claimed Fixed Asset Expenses</v>
      </c>
      <c r="AUO2" s="849" t="str">
        <f>_xlfn.CONCAT('Claimed Fixed Assets'!B38,"- ", 'Claimed Fixed Assets'!C37)</f>
        <v>Total Fixed Assets Expenses Claimed- Total</v>
      </c>
      <c r="AUP2" s="849" t="str">
        <f>'Claimed Fixed Assets'!B45</f>
        <v>Is this a new facility?</v>
      </c>
      <c r="AUQ2" s="849" t="str">
        <f>'Claimed Fixed Assets'!B46</f>
        <v>What is the year the facility was built? (YYYY)</v>
      </c>
      <c r="AUR2" s="849" t="str">
        <f>'Claimed Fixed Assets'!B47</f>
        <v>Was there a change of ownership of this facility during the reporting period?</v>
      </c>
      <c r="AUS2" s="849" t="str">
        <f>'Claimed Fixed Assets'!B48</f>
        <v>Was there a change of ownership of company that owns the real assets of the facility (realty company) during the reporting period?</v>
      </c>
      <c r="AUT2" s="849" t="str">
        <f>'Claimed Fixed Assets'!$B$52</f>
        <v>Select Type of Ownership Change</v>
      </c>
      <c r="AUU2" s="849" t="str">
        <f>'Claimed Fixed Assets'!$B$52</f>
        <v>Select Type of Ownership Change</v>
      </c>
      <c r="AUV2" s="849" t="str">
        <f>'Claimed Fixed Assets'!$B$52</f>
        <v>Select Type of Ownership Change</v>
      </c>
      <c r="AUW2" s="849" t="str">
        <f>'Claimed Fixed Assets'!$C$52</f>
        <v>Transaction Date</v>
      </c>
      <c r="AUX2" s="849" t="str">
        <f>'Claimed Fixed Assets'!$C$52</f>
        <v>Transaction Date</v>
      </c>
      <c r="AUY2" s="849" t="str">
        <f>'Claimed Fixed Assets'!$C$52</f>
        <v>Transaction Date</v>
      </c>
      <c r="AUZ2" s="849" t="str">
        <f>'Claimed Fixed Assets'!$D$52</f>
        <v>Purchased From</v>
      </c>
      <c r="AVA2" s="849" t="str">
        <f>'Claimed Fixed Assets'!$D$52</f>
        <v>Purchased From</v>
      </c>
      <c r="AVB2" s="849" t="str">
        <f>'Claimed Fixed Assets'!$D$52</f>
        <v>Purchased From</v>
      </c>
      <c r="AVC2" s="849" t="str">
        <f>'Claimed Fixed Assets'!$E$52</f>
        <v>Purchased By</v>
      </c>
      <c r="AVD2" s="849" t="str">
        <f>'Claimed Fixed Assets'!$E$52</f>
        <v>Purchased By</v>
      </c>
      <c r="AVE2" s="849" t="str">
        <f>'Claimed Fixed Assets'!$E$52</f>
        <v>Purchased By</v>
      </c>
      <c r="AVF2" s="849" t="str">
        <f>'Claimed Fixed Assets'!$F$52</f>
        <v>Sale Price</v>
      </c>
      <c r="AVG2" s="849" t="str">
        <f>'Claimed Fixed Assets'!$F$52</f>
        <v>Sale Price</v>
      </c>
      <c r="AVH2" s="849" t="str">
        <f>'Claimed Fixed Assets'!$F$52</f>
        <v>Sale Price</v>
      </c>
      <c r="AVI2" s="849" t="str">
        <f>'Claimed Fixed Assets'!B60</f>
        <v>Is this a new facility? If so, does this cost report project the reasonably anticipated costs and anticipated resident days for a twelve-month period?</v>
      </c>
      <c r="AVJ2" s="849" t="str">
        <f>'Claimed Fixed Assets'!B61</f>
        <v>Did your facility have any major additions that became operational during the year? If so, does this cost report project the reasonably anticipated costs and anticipated resident days for a twelve-month period?</v>
      </c>
      <c r="AVK2" s="849" t="str">
        <f>'Claimed Fixed Assets'!B62</f>
        <v>If yes to the above question(s), provide the date the facility or major additions became operational. (MM/DD/YYYY)</v>
      </c>
      <c r="AVL2" s="849" t="str">
        <f>'Claimed Fixed Assets'!B63</f>
        <v>Did your facility file a petition with CHIA for an administrative adjustment for substantial capital expenditures during the year?</v>
      </c>
      <c r="AVM2" s="849" t="str">
        <f>'Claimed Fixed Assets'!B64</f>
        <v>If yes to question 6.4, provide the date of the petition. (MM/DD/YYYY)</v>
      </c>
      <c r="AVN2" s="849" t="str">
        <f>'Claimed Fixed Assets'!B65</f>
        <v>Were the substantial capital expenditures subject to a Determination of Need (DON) approval by the Department of Public Health (DPH)? If yes, complete DON Schedule below.</v>
      </c>
      <c r="AVO2" s="849" t="str">
        <f>_xlfn.CONCAT('Claimed Fixed Assets'!B66:B67, "- ",'Claimed Fixed Assets'!C66)</f>
        <v>If yes to question 6.6, list expenditures.- Equipment</v>
      </c>
      <c r="AVP2" s="849" t="str">
        <f>_xlfn.CONCAT('Claimed Fixed Assets'!B66:B67, "- ",'Claimed Fixed Assets'!D66)</f>
        <v>If yes to question 6.6, list expenditures.- Improvements</v>
      </c>
      <c r="AVQ2" s="849" t="str">
        <f>_xlfn.CONCAT('Claimed Fixed Assets'!B66:B67, "- ",'Claimed Fixed Assets'!E66)</f>
        <v>If yes to question 6.6, list expenditures.- Limited Life Assets</v>
      </c>
      <c r="AVR2" s="849" t="str" cm="1">
        <f t="array" ref="AVR2:AVW2">TRANSPOSE('Claimed Fixed Assets'!B73:B78)</f>
        <v>List the DON project number.</v>
      </c>
      <c r="AVS2" s="849" t="str">
        <v>Please briefly describe the DON project.</v>
      </c>
      <c r="AVT2" s="849" t="str">
        <v>What is the date of the original DON approval?   (MM/DD/YYYY)</v>
      </c>
      <c r="AVU2" s="849" t="str">
        <v xml:space="preserve">What is the approved Maximum Capital Expenditure of the original DON?   </v>
      </c>
      <c r="AVV2" s="849" t="str">
        <v>Has this facility received a letter from the DPH Office of Determination of Need approving any significant change in the capital project resulting in an increase in the Maximum Capital Expenditure?</v>
      </c>
      <c r="AVW2" s="849" t="str">
        <v>What is the date that assets were placed into service this period? (MM/DD/YYYY)</v>
      </c>
      <c r="AVX2" s="849" t="str">
        <f>_xlfn.CONCAT("List the net book value and category of fixed assets that were written off or retired during this reporting year as a result of the DON project.- ", 'Claimed Fixed Assets'!C79)</f>
        <v>List the net book value and category of fixed assets that were written off or retired during this reporting year as a result of the DON project.- Equipment</v>
      </c>
      <c r="AVY2" s="849" t="str">
        <f>_xlfn.CONCAT("List the net book value and category of fixed assets that were written off or retired during this reporting year as a result of the DON project.- ",'Claimed Fixed Assets'!D79)</f>
        <v>List the net book value and category of fixed assets that were written off or retired during this reporting year as a result of the DON project.- Improvements</v>
      </c>
      <c r="AVZ2" s="849" t="str">
        <f>_xlfn.CONCAT("List the net book value and category of fixed assets that were written off or retired during this reporting year as a result of the DON project.- ",'Claimed Fixed Assets'!E79)</f>
        <v>List the net book value and category of fixed assets that were written off or retired during this reporting year as a result of the DON project.- Limited Life Assets</v>
      </c>
      <c r="AWA2" s="850" t="str">
        <f>'Mortgages &amp; Notes'!$B$8</f>
        <v>Select Type of Notes Payable</v>
      </c>
      <c r="AWB2" s="850" t="str">
        <f>'Mortgages &amp; Notes'!$B$8</f>
        <v>Select Type of Notes Payable</v>
      </c>
      <c r="AWC2" s="850" t="str">
        <f>'Mortgages &amp; Notes'!$B$8</f>
        <v>Select Type of Notes Payable</v>
      </c>
      <c r="AWD2" s="850" t="str">
        <f>'Mortgages &amp; Notes'!$B$8</f>
        <v>Select Type of Notes Payable</v>
      </c>
      <c r="AWE2" s="850" t="str">
        <f>'Mortgages &amp; Notes'!$B$8</f>
        <v>Select Type of Notes Payable</v>
      </c>
      <c r="AWF2" s="850" t="str">
        <f>'Mortgages &amp; Notes'!$B$8</f>
        <v>Select Type of Notes Payable</v>
      </c>
      <c r="AWG2" s="850" t="str">
        <f>'Mortgages &amp; Notes'!$B$8</f>
        <v>Select Type of Notes Payable</v>
      </c>
      <c r="AWH2" s="850" t="str">
        <f>'Mortgages &amp; Notes'!$B$8</f>
        <v>Select Type of Notes Payable</v>
      </c>
      <c r="AWI2" s="850" t="str">
        <f>'Mortgages &amp; Notes'!$C$8</f>
        <v>Lender Name</v>
      </c>
      <c r="AWJ2" s="850" t="str">
        <f>'Mortgages &amp; Notes'!$C$8</f>
        <v>Lender Name</v>
      </c>
      <c r="AWK2" s="850" t="str">
        <f>'Mortgages &amp; Notes'!$C$8</f>
        <v>Lender Name</v>
      </c>
      <c r="AWL2" s="850" t="str">
        <f>'Mortgages &amp; Notes'!$C$8</f>
        <v>Lender Name</v>
      </c>
      <c r="AWM2" s="850" t="str">
        <f>'Mortgages &amp; Notes'!$C$8</f>
        <v>Lender Name</v>
      </c>
      <c r="AWN2" s="850" t="str">
        <f>'Mortgages &amp; Notes'!$C$8</f>
        <v>Lender Name</v>
      </c>
      <c r="AWO2" s="850" t="str">
        <f>'Mortgages &amp; Notes'!$C$8</f>
        <v>Lender Name</v>
      </c>
      <c r="AWP2" s="850" t="str">
        <f>'Mortgages &amp; Notes'!$C$8</f>
        <v>Lender Name</v>
      </c>
      <c r="AWQ2" s="850" t="str">
        <f>'Mortgages &amp; Notes'!$D$8</f>
        <v xml:space="preserve"> Related Party Yes/No Selection</v>
      </c>
      <c r="AWR2" s="850" t="str">
        <f>'Mortgages &amp; Notes'!$D$8</f>
        <v xml:space="preserve"> Related Party Yes/No Selection</v>
      </c>
      <c r="AWS2" s="850" t="str">
        <f>'Mortgages &amp; Notes'!$D$8</f>
        <v xml:space="preserve"> Related Party Yes/No Selection</v>
      </c>
      <c r="AWT2" s="850" t="str">
        <f>'Mortgages &amp; Notes'!$D$8</f>
        <v xml:space="preserve"> Related Party Yes/No Selection</v>
      </c>
      <c r="AWU2" s="850" t="str">
        <f>'Mortgages &amp; Notes'!$D$8</f>
        <v xml:space="preserve"> Related Party Yes/No Selection</v>
      </c>
      <c r="AWV2" s="850" t="str">
        <f>'Mortgages &amp; Notes'!$D$8</f>
        <v xml:space="preserve"> Related Party Yes/No Selection</v>
      </c>
      <c r="AWW2" s="850" t="str">
        <f>'Mortgages &amp; Notes'!$D$8</f>
        <v xml:space="preserve"> Related Party Yes/No Selection</v>
      </c>
      <c r="AWX2" s="850" t="str">
        <f>'Mortgages &amp; Notes'!$D$8</f>
        <v xml:space="preserve"> Related Party Yes/No Selection</v>
      </c>
      <c r="AWY2" s="850" t="str">
        <f>'Mortgages &amp; Notes'!$E$8</f>
        <v>Date Mortgage Acquired</v>
      </c>
      <c r="AWZ2" s="850" t="str">
        <f>'Mortgages &amp; Notes'!$E$8</f>
        <v>Date Mortgage Acquired</v>
      </c>
      <c r="AXA2" s="850" t="str">
        <f>'Mortgages &amp; Notes'!$E$8</f>
        <v>Date Mortgage Acquired</v>
      </c>
      <c r="AXB2" s="850" t="str">
        <f>'Mortgages &amp; Notes'!$E$8</f>
        <v>Date Mortgage Acquired</v>
      </c>
      <c r="AXC2" s="850" t="str">
        <f>'Mortgages &amp; Notes'!$E$8</f>
        <v>Date Mortgage Acquired</v>
      </c>
      <c r="AXD2" s="850" t="str">
        <f>'Mortgages &amp; Notes'!$E$8</f>
        <v>Date Mortgage Acquired</v>
      </c>
      <c r="AXE2" s="850" t="str">
        <f>'Mortgages &amp; Notes'!$E$8</f>
        <v>Date Mortgage Acquired</v>
      </c>
      <c r="AXF2" s="850" t="str">
        <f>'Mortgages &amp; Notes'!$E$8</f>
        <v>Date Mortgage Acquired</v>
      </c>
      <c r="AXG2" s="850" t="str">
        <f>'Mortgages &amp; Notes'!$F$8</f>
        <v>Due Date</v>
      </c>
      <c r="AXH2" s="850" t="str">
        <f>'Mortgages &amp; Notes'!$F$8</f>
        <v>Due Date</v>
      </c>
      <c r="AXI2" s="850" t="str">
        <f>'Mortgages &amp; Notes'!$F$8</f>
        <v>Due Date</v>
      </c>
      <c r="AXJ2" s="850" t="str">
        <f>'Mortgages &amp; Notes'!$F$8</f>
        <v>Due Date</v>
      </c>
      <c r="AXK2" s="850" t="str">
        <f>'Mortgages &amp; Notes'!$F$8</f>
        <v>Due Date</v>
      </c>
      <c r="AXL2" s="850" t="str">
        <f>'Mortgages &amp; Notes'!$F$8</f>
        <v>Due Date</v>
      </c>
      <c r="AXM2" s="850" t="str">
        <f>'Mortgages &amp; Notes'!$F$8</f>
        <v>Due Date</v>
      </c>
      <c r="AXN2" s="850" t="str">
        <f>'Mortgages &amp; Notes'!$F$8</f>
        <v>Due Date</v>
      </c>
      <c r="AXO2" s="850" t="str">
        <f>'Mortgages &amp; Notes'!$G$8</f>
        <v>Number of Months Amortized</v>
      </c>
      <c r="AXP2" s="850" t="str">
        <f>'Mortgages &amp; Notes'!$G$8</f>
        <v>Number of Months Amortized</v>
      </c>
      <c r="AXQ2" s="850" t="str">
        <f>'Mortgages &amp; Notes'!$G$8</f>
        <v>Number of Months Amortized</v>
      </c>
      <c r="AXR2" s="850" t="str">
        <f>'Mortgages &amp; Notes'!$G$8</f>
        <v>Number of Months Amortized</v>
      </c>
      <c r="AXS2" s="850" t="str">
        <f>'Mortgages &amp; Notes'!$G$8</f>
        <v>Number of Months Amortized</v>
      </c>
      <c r="AXT2" s="850" t="str">
        <f>'Mortgages &amp; Notes'!$G$8</f>
        <v>Number of Months Amortized</v>
      </c>
      <c r="AXU2" s="850" t="str">
        <f>'Mortgages &amp; Notes'!$G$8</f>
        <v>Number of Months Amortized</v>
      </c>
      <c r="AXV2" s="850" t="str">
        <f>'Mortgages &amp; Notes'!$G$8</f>
        <v>Number of Months Amortized</v>
      </c>
      <c r="AXW2" s="850" t="str">
        <f>'Mortgages &amp; Notes'!$H$8</f>
        <v>Monthly Payments</v>
      </c>
      <c r="AXX2" s="850" t="str">
        <f>'Mortgages &amp; Notes'!$H$8</f>
        <v>Monthly Payments</v>
      </c>
      <c r="AXY2" s="850" t="str">
        <f>'Mortgages &amp; Notes'!$H$8</f>
        <v>Monthly Payments</v>
      </c>
      <c r="AXZ2" s="850" t="str">
        <f>'Mortgages &amp; Notes'!$H$8</f>
        <v>Monthly Payments</v>
      </c>
      <c r="AYA2" s="850" t="str">
        <f>'Mortgages &amp; Notes'!$H$8</f>
        <v>Monthly Payments</v>
      </c>
      <c r="AYB2" s="850" t="str">
        <f>'Mortgages &amp; Notes'!$H$8</f>
        <v>Monthly Payments</v>
      </c>
      <c r="AYC2" s="850" t="str">
        <f>'Mortgages &amp; Notes'!$H$8</f>
        <v>Monthly Payments</v>
      </c>
      <c r="AYD2" s="850" t="str">
        <f>'Mortgages &amp; Notes'!$H$8</f>
        <v>Monthly Payments</v>
      </c>
      <c r="AYE2" s="850" t="str">
        <f>'Mortgages &amp; Notes'!$I$8</f>
        <v>Original Loan Amount</v>
      </c>
      <c r="AYF2" s="850" t="str">
        <f>'Mortgages &amp; Notes'!$I$8</f>
        <v>Original Loan Amount</v>
      </c>
      <c r="AYG2" s="850" t="str">
        <f>'Mortgages &amp; Notes'!$I$8</f>
        <v>Original Loan Amount</v>
      </c>
      <c r="AYH2" s="850" t="str">
        <f>'Mortgages &amp; Notes'!$I$8</f>
        <v>Original Loan Amount</v>
      </c>
      <c r="AYI2" s="850" t="str">
        <f>'Mortgages &amp; Notes'!$I$8</f>
        <v>Original Loan Amount</v>
      </c>
      <c r="AYJ2" s="850" t="str">
        <f>'Mortgages &amp; Notes'!$I$8</f>
        <v>Original Loan Amount</v>
      </c>
      <c r="AYK2" s="850" t="str">
        <f>'Mortgages &amp; Notes'!$I$8</f>
        <v>Original Loan Amount</v>
      </c>
      <c r="AYL2" s="850" t="str">
        <f>'Mortgages &amp; Notes'!$I$8</f>
        <v>Original Loan Amount</v>
      </c>
      <c r="AYM2" s="850" t="str">
        <f>'Mortgages &amp; Notes'!$J$8</f>
        <v>Mortgage Acquisition Costs</v>
      </c>
      <c r="AYN2" s="850" t="str">
        <f>'Mortgages &amp; Notes'!$J$8</f>
        <v>Mortgage Acquisition Costs</v>
      </c>
      <c r="AYO2" s="850" t="str">
        <f>'Mortgages &amp; Notes'!$J$8</f>
        <v>Mortgage Acquisition Costs</v>
      </c>
      <c r="AYP2" s="850" t="str">
        <f>'Mortgages &amp; Notes'!$J$8</f>
        <v>Mortgage Acquisition Costs</v>
      </c>
      <c r="AYQ2" s="850" t="str">
        <f>'Mortgages &amp; Notes'!$J$8</f>
        <v>Mortgage Acquisition Costs</v>
      </c>
      <c r="AYR2" s="850" t="str">
        <f>'Mortgages &amp; Notes'!$J$8</f>
        <v>Mortgage Acquisition Costs</v>
      </c>
      <c r="AYS2" s="850" t="str">
        <f>'Mortgages &amp; Notes'!$J$8</f>
        <v>Mortgage Acquisition Costs</v>
      </c>
      <c r="AYT2" s="850" t="str">
        <f>'Mortgages &amp; Notes'!$J$8</f>
        <v>Mortgage Acquisition Costs</v>
      </c>
      <c r="AYU2" s="850" t="str">
        <f>'Mortgages &amp; Notes'!$J$8</f>
        <v>Mortgage Acquisition Costs</v>
      </c>
      <c r="AYV2" s="850" t="str">
        <f>'Mortgages &amp; Notes'!$K$8</f>
        <v>Amortization of Mortgage Acquisition Costs</v>
      </c>
      <c r="AYW2" s="850" t="str">
        <f>'Mortgages &amp; Notes'!$K$8</f>
        <v>Amortization of Mortgage Acquisition Costs</v>
      </c>
      <c r="AYX2" s="850" t="str">
        <f>'Mortgages &amp; Notes'!$K$8</f>
        <v>Amortization of Mortgage Acquisition Costs</v>
      </c>
      <c r="AYY2" s="850" t="str">
        <f>'Mortgages &amp; Notes'!$K$8</f>
        <v>Amortization of Mortgage Acquisition Costs</v>
      </c>
      <c r="AYZ2" s="850" t="str">
        <f>'Mortgages &amp; Notes'!$K$8</f>
        <v>Amortization of Mortgage Acquisition Costs</v>
      </c>
      <c r="AZA2" s="850" t="str">
        <f>'Mortgages &amp; Notes'!$K$8</f>
        <v>Amortization of Mortgage Acquisition Costs</v>
      </c>
      <c r="AZB2" s="850" t="str">
        <f>'Mortgages &amp; Notes'!$K$8</f>
        <v>Amortization of Mortgage Acquisition Costs</v>
      </c>
      <c r="AZC2" s="850" t="str">
        <f>'Mortgages &amp; Notes'!$K$8</f>
        <v>Amortization of Mortgage Acquisition Costs</v>
      </c>
      <c r="AZD2" s="850" t="str">
        <f>'Mortgages &amp; Notes'!$K$8</f>
        <v>Amortization of Mortgage Acquisition Costs</v>
      </c>
      <c r="AZE2" s="850" t="str">
        <f>'Mortgages &amp; Notes'!$L$8</f>
        <v>Beginning Loan Balance: Jan 1</v>
      </c>
      <c r="AZF2" s="850" t="str">
        <f>'Mortgages &amp; Notes'!$L$8</f>
        <v>Beginning Loan Balance: Jan 1</v>
      </c>
      <c r="AZG2" s="850" t="str">
        <f>'Mortgages &amp; Notes'!$L$8</f>
        <v>Beginning Loan Balance: Jan 1</v>
      </c>
      <c r="AZH2" s="850" t="str">
        <f>'Mortgages &amp; Notes'!$L$8</f>
        <v>Beginning Loan Balance: Jan 1</v>
      </c>
      <c r="AZI2" s="850" t="str">
        <f>'Mortgages &amp; Notes'!$L$8</f>
        <v>Beginning Loan Balance: Jan 1</v>
      </c>
      <c r="AZJ2" s="850" t="str">
        <f>'Mortgages &amp; Notes'!$L$8</f>
        <v>Beginning Loan Balance: Jan 1</v>
      </c>
      <c r="AZK2" s="850" t="str">
        <f>'Mortgages &amp; Notes'!$L$8</f>
        <v>Beginning Loan Balance: Jan 1</v>
      </c>
      <c r="AZL2" s="850" t="str">
        <f>'Mortgages &amp; Notes'!$L$8</f>
        <v>Beginning Loan Balance: Jan 1</v>
      </c>
      <c r="AZM2" s="850" t="str">
        <f>'Mortgages &amp; Notes'!$M$8</f>
        <v>Beginning Balance - New Loans</v>
      </c>
      <c r="AZN2" s="850" t="str">
        <f>'Mortgages &amp; Notes'!$M$8</f>
        <v>Beginning Balance - New Loans</v>
      </c>
      <c r="AZO2" s="850" t="str">
        <f>'Mortgages &amp; Notes'!$M$8</f>
        <v>Beginning Balance - New Loans</v>
      </c>
      <c r="AZP2" s="850" t="str">
        <f>'Mortgages &amp; Notes'!$M$8</f>
        <v>Beginning Balance - New Loans</v>
      </c>
      <c r="AZQ2" s="850" t="str">
        <f>'Mortgages &amp; Notes'!$M$8</f>
        <v>Beginning Balance - New Loans</v>
      </c>
      <c r="AZR2" s="850" t="str">
        <f>'Mortgages &amp; Notes'!$M$8</f>
        <v>Beginning Balance - New Loans</v>
      </c>
      <c r="AZS2" s="850" t="str">
        <f>'Mortgages &amp; Notes'!$M$8</f>
        <v>Beginning Balance - New Loans</v>
      </c>
      <c r="AZT2" s="850" t="str">
        <f>'Mortgages &amp; Notes'!$M$8</f>
        <v>Beginning Balance - New Loans</v>
      </c>
      <c r="AZU2" s="850" t="str">
        <f>'Mortgages &amp; Notes'!$N$8</f>
        <v>Principal Payments</v>
      </c>
      <c r="AZV2" s="850" t="str">
        <f>'Mortgages &amp; Notes'!$N$8</f>
        <v>Principal Payments</v>
      </c>
      <c r="AZW2" s="850" t="str">
        <f>'Mortgages &amp; Notes'!$N$8</f>
        <v>Principal Payments</v>
      </c>
      <c r="AZX2" s="850" t="str">
        <f>'Mortgages &amp; Notes'!$N$8</f>
        <v>Principal Payments</v>
      </c>
      <c r="AZY2" s="850" t="str">
        <f>'Mortgages &amp; Notes'!$N$8</f>
        <v>Principal Payments</v>
      </c>
      <c r="AZZ2" s="850" t="str">
        <f>'Mortgages &amp; Notes'!$N$8</f>
        <v>Principal Payments</v>
      </c>
      <c r="BAA2" s="850" t="str">
        <f>'Mortgages &amp; Notes'!$N$8</f>
        <v>Principal Payments</v>
      </c>
      <c r="BAB2" s="850" t="str">
        <f>'Mortgages &amp; Notes'!$N$8</f>
        <v>Principal Payments</v>
      </c>
      <c r="BAC2" s="850" t="str">
        <f>'Mortgages &amp; Notes'!$O$8</f>
        <v>Pay Off Amount</v>
      </c>
      <c r="BAD2" s="850" t="str">
        <f>'Mortgages &amp; Notes'!$O$8</f>
        <v>Pay Off Amount</v>
      </c>
      <c r="BAE2" s="850" t="str">
        <f>'Mortgages &amp; Notes'!$O$8</f>
        <v>Pay Off Amount</v>
      </c>
      <c r="BAF2" s="850" t="str">
        <f>'Mortgages &amp; Notes'!$O$8</f>
        <v>Pay Off Amount</v>
      </c>
      <c r="BAG2" s="850" t="str">
        <f>'Mortgages &amp; Notes'!$O$8</f>
        <v>Pay Off Amount</v>
      </c>
      <c r="BAH2" s="850" t="str">
        <f>'Mortgages &amp; Notes'!$O$8</f>
        <v>Pay Off Amount</v>
      </c>
      <c r="BAI2" s="850" t="str">
        <f>'Mortgages &amp; Notes'!$O$8</f>
        <v>Pay Off Amount</v>
      </c>
      <c r="BAJ2" s="850" t="str">
        <f>'Mortgages &amp; Notes'!$O$8</f>
        <v>Pay Off Amount</v>
      </c>
      <c r="BAK2" s="850" t="str">
        <f>'Mortgages &amp; Notes'!$P$8</f>
        <v>Pay Off Date</v>
      </c>
      <c r="BAL2" s="850" t="str">
        <f>'Mortgages &amp; Notes'!$P$8</f>
        <v>Pay Off Date</v>
      </c>
      <c r="BAM2" s="850" t="str">
        <f>'Mortgages &amp; Notes'!$P$8</f>
        <v>Pay Off Date</v>
      </c>
      <c r="BAN2" s="850" t="str">
        <f>'Mortgages &amp; Notes'!$P$8</f>
        <v>Pay Off Date</v>
      </c>
      <c r="BAO2" s="850" t="str">
        <f>'Mortgages &amp; Notes'!$P$8</f>
        <v>Pay Off Date</v>
      </c>
      <c r="BAP2" s="850" t="str">
        <f>'Mortgages &amp; Notes'!$P$8</f>
        <v>Pay Off Date</v>
      </c>
      <c r="BAQ2" s="850" t="str">
        <f>'Mortgages &amp; Notes'!$P$8</f>
        <v>Pay Off Date</v>
      </c>
      <c r="BAR2" s="850" t="str">
        <f>'Mortgages &amp; Notes'!$P$8</f>
        <v>Pay Off Date</v>
      </c>
      <c r="BAS2" s="850" t="str">
        <f>'Mortgages &amp; Notes'!$Q$8</f>
        <v>Ending Loan Balance: Dec 31</v>
      </c>
      <c r="BAT2" s="850" t="str">
        <f>'Mortgages &amp; Notes'!$Q$8</f>
        <v>Ending Loan Balance: Dec 31</v>
      </c>
      <c r="BAU2" s="850" t="str">
        <f>'Mortgages &amp; Notes'!$Q$8</f>
        <v>Ending Loan Balance: Dec 31</v>
      </c>
      <c r="BAV2" s="850" t="str">
        <f>'Mortgages &amp; Notes'!$Q$8</f>
        <v>Ending Loan Balance: Dec 31</v>
      </c>
      <c r="BAW2" s="850" t="str">
        <f>'Mortgages &amp; Notes'!$Q$8</f>
        <v>Ending Loan Balance: Dec 31</v>
      </c>
      <c r="BAX2" s="850" t="str">
        <f>'Mortgages &amp; Notes'!$Q$8</f>
        <v>Ending Loan Balance: Dec 31</v>
      </c>
      <c r="BAY2" s="850" t="str">
        <f>'Mortgages &amp; Notes'!$Q$8</f>
        <v>Ending Loan Balance: Dec 31</v>
      </c>
      <c r="BAZ2" s="850" t="str">
        <f>'Mortgages &amp; Notes'!$Q$8</f>
        <v>Ending Loan Balance: Dec 31</v>
      </c>
      <c r="BBA2" s="850" t="str">
        <f>'Mortgages &amp; Notes'!$Q$8</f>
        <v>Ending Loan Balance: Dec 31</v>
      </c>
      <c r="BBB2" s="850" t="str">
        <f>'Mortgages &amp; Notes'!$R$8</f>
        <v xml:space="preserve">Interest Rate % </v>
      </c>
      <c r="BBC2" s="850" t="str">
        <f>'Mortgages &amp; Notes'!$R$8</f>
        <v xml:space="preserve">Interest Rate % </v>
      </c>
      <c r="BBD2" s="850" t="str">
        <f>'Mortgages &amp; Notes'!$R$8</f>
        <v xml:space="preserve">Interest Rate % </v>
      </c>
      <c r="BBE2" s="850" t="str">
        <f>'Mortgages &amp; Notes'!$R$8</f>
        <v xml:space="preserve">Interest Rate % </v>
      </c>
      <c r="BBF2" s="850" t="str">
        <f>'Mortgages &amp; Notes'!$R$8</f>
        <v xml:space="preserve">Interest Rate % </v>
      </c>
      <c r="BBG2" s="850" t="str">
        <f>'Mortgages &amp; Notes'!$R$8</f>
        <v xml:space="preserve">Interest Rate % </v>
      </c>
      <c r="BBH2" s="850" t="str">
        <f>'Mortgages &amp; Notes'!$R$8</f>
        <v xml:space="preserve">Interest Rate % </v>
      </c>
      <c r="BBI2" s="850" t="str">
        <f>'Mortgages &amp; Notes'!$R$8</f>
        <v xml:space="preserve">Interest Rate % </v>
      </c>
      <c r="BBJ2" s="850" t="str">
        <f>'Mortgages &amp; Notes'!$S$8</f>
        <v>Interest Expense</v>
      </c>
      <c r="BBK2" s="850" t="str">
        <f>'Mortgages &amp; Notes'!$S$8</f>
        <v>Interest Expense</v>
      </c>
      <c r="BBL2" s="850" t="str">
        <f>'Mortgages &amp; Notes'!$S$8</f>
        <v>Interest Expense</v>
      </c>
      <c r="BBM2" s="850" t="str">
        <f>'Mortgages &amp; Notes'!$S$8</f>
        <v>Interest Expense</v>
      </c>
      <c r="BBN2" s="850" t="str">
        <f>'Mortgages &amp; Notes'!$S$8</f>
        <v>Interest Expense</v>
      </c>
      <c r="BBO2" s="850" t="str">
        <f>'Mortgages &amp; Notes'!$S$8</f>
        <v>Interest Expense</v>
      </c>
      <c r="BBP2" s="850" t="str">
        <f>'Mortgages &amp; Notes'!$S$8</f>
        <v>Interest Expense</v>
      </c>
      <c r="BBQ2" s="850" t="str">
        <f>'Mortgages &amp; Notes'!$S$8</f>
        <v>Interest Expense</v>
      </c>
      <c r="BBR2" s="850" t="str">
        <f>'Mortgages &amp; Notes'!$S$8</f>
        <v>Interest Expense</v>
      </c>
      <c r="BBS2" s="850" t="str">
        <f>'Mortgages &amp; Notes'!$T$8</f>
        <v>Period Expenses</v>
      </c>
      <c r="BBT2" s="850" t="str">
        <f>'Mortgages &amp; Notes'!$T$8</f>
        <v>Period Expenses</v>
      </c>
      <c r="BBU2" s="850" t="str">
        <f>'Mortgages &amp; Notes'!$T$8</f>
        <v>Period Expenses</v>
      </c>
      <c r="BBV2" s="850" t="str">
        <f>'Mortgages &amp; Notes'!$T$8</f>
        <v>Period Expenses</v>
      </c>
      <c r="BBW2" s="850" t="str">
        <f>'Mortgages &amp; Notes'!$T$8</f>
        <v>Period Expenses</v>
      </c>
      <c r="BBX2" s="850" t="str">
        <f>'Mortgages &amp; Notes'!$T$8</f>
        <v>Period Expenses</v>
      </c>
      <c r="BBY2" s="850" t="str">
        <f>'Mortgages &amp; Notes'!$T$8</f>
        <v>Period Expenses</v>
      </c>
      <c r="BBZ2" s="850" t="str">
        <f>'Mortgages &amp; Notes'!$T$8</f>
        <v>Period Expenses</v>
      </c>
      <c r="BCA2" s="850" t="str">
        <f>'Mortgages &amp; Notes'!$T$8</f>
        <v>Period Expenses</v>
      </c>
      <c r="BCB2" s="850" t="str">
        <f>'Mortgages &amp; Notes'!$U$8</f>
        <v>Total Fixed Interest (Amortization, Interest and Period Expenses)</v>
      </c>
      <c r="BCC2" s="850" t="str">
        <f>'Mortgages &amp; Notes'!$U$8</f>
        <v>Total Fixed Interest (Amortization, Interest and Period Expenses)</v>
      </c>
      <c r="BCD2" s="850" t="str">
        <f>'Mortgages &amp; Notes'!$U$8</f>
        <v>Total Fixed Interest (Amortization, Interest and Period Expenses)</v>
      </c>
      <c r="BCE2" s="850" t="str">
        <f>'Mortgages &amp; Notes'!$U$8</f>
        <v>Total Fixed Interest (Amortization, Interest and Period Expenses)</v>
      </c>
      <c r="BCF2" s="850" t="str">
        <f>'Mortgages &amp; Notes'!$U$8</f>
        <v>Total Fixed Interest (Amortization, Interest and Period Expenses)</v>
      </c>
      <c r="BCG2" s="850" t="str">
        <f>'Mortgages &amp; Notes'!$U$8</f>
        <v>Total Fixed Interest (Amortization, Interest and Period Expenses)</v>
      </c>
      <c r="BCH2" s="850" t="str">
        <f>'Mortgages &amp; Notes'!$U$8</f>
        <v>Total Fixed Interest (Amortization, Interest and Period Expenses)</v>
      </c>
      <c r="BCI2" s="850" t="str">
        <f>'Mortgages &amp; Notes'!$U$8</f>
        <v>Total Fixed Interest (Amortization, Interest and Period Expenses)</v>
      </c>
      <c r="BCJ2" s="850" t="str">
        <f>'Mortgages &amp; Notes'!$U$8</f>
        <v>Total Fixed Interest (Amortization, Interest and Period Expenses)</v>
      </c>
      <c r="BCK2" s="850" t="str">
        <f>'Mortgages &amp; Notes'!$B$22</f>
        <v>Lender Name</v>
      </c>
      <c r="BCL2" s="850" t="str">
        <f>'Mortgages &amp; Notes'!$B$22</f>
        <v>Lender Name</v>
      </c>
      <c r="BCM2" s="850" t="str">
        <f>'Mortgages &amp; Notes'!$B$22</f>
        <v>Lender Name</v>
      </c>
      <c r="BCN2" s="850" t="str">
        <f>'Mortgages &amp; Notes'!$B$22</f>
        <v>Lender Name</v>
      </c>
      <c r="BCO2" s="850" t="str">
        <f>'Mortgages &amp; Notes'!$B$22</f>
        <v>Lender Name</v>
      </c>
      <c r="BCP2" s="850" t="str">
        <f>'Mortgages &amp; Notes'!$B$22</f>
        <v>Lender Name</v>
      </c>
      <c r="BCQ2" s="850" t="str">
        <f>'Mortgages &amp; Notes'!$C$22</f>
        <v xml:space="preserve"> Related Party Yes/No Selection</v>
      </c>
      <c r="BCR2" s="850" t="str">
        <f>'Mortgages &amp; Notes'!$C$22</f>
        <v xml:space="preserve"> Related Party Yes/No Selection</v>
      </c>
      <c r="BCS2" s="850" t="str">
        <f>'Mortgages &amp; Notes'!$C$22</f>
        <v xml:space="preserve"> Related Party Yes/No Selection</v>
      </c>
      <c r="BCT2" s="850" t="str">
        <f>'Mortgages &amp; Notes'!$C$22</f>
        <v xml:space="preserve"> Related Party Yes/No Selection</v>
      </c>
      <c r="BCU2" s="850" t="str">
        <f>'Mortgages &amp; Notes'!$C$22</f>
        <v xml:space="preserve"> Related Party Yes/No Selection</v>
      </c>
      <c r="BCV2" s="850" t="str">
        <f>'Mortgages &amp; Notes'!$C$22</f>
        <v xml:space="preserve"> Related Party Yes/No Selection</v>
      </c>
      <c r="BCW2" s="850" t="str">
        <f>'Mortgages &amp; Notes'!$D$22</f>
        <v>Beginning Balance: Jan 1</v>
      </c>
      <c r="BCX2" s="850" t="str">
        <f>'Mortgages &amp; Notes'!$D$22</f>
        <v>Beginning Balance: Jan 1</v>
      </c>
      <c r="BCY2" s="850" t="str">
        <f>'Mortgages &amp; Notes'!$D$22</f>
        <v>Beginning Balance: Jan 1</v>
      </c>
      <c r="BCZ2" s="850" t="str">
        <f>'Mortgages &amp; Notes'!$D$22</f>
        <v>Beginning Balance: Jan 1</v>
      </c>
      <c r="BDA2" s="850" t="str">
        <f>'Mortgages &amp; Notes'!$D$22</f>
        <v>Beginning Balance: Jan 1</v>
      </c>
      <c r="BDB2" s="850" t="str">
        <f>'Mortgages &amp; Notes'!$D$22</f>
        <v>Beginning Balance: Jan 1</v>
      </c>
      <c r="BDC2" s="850" t="str">
        <f>'Mortgages &amp; Notes'!$E$22</f>
        <v>New Loan Amount</v>
      </c>
      <c r="BDD2" s="850" t="str">
        <f>'Mortgages &amp; Notes'!$E$22</f>
        <v>New Loan Amount</v>
      </c>
      <c r="BDE2" s="850" t="str">
        <f>'Mortgages &amp; Notes'!$E$22</f>
        <v>New Loan Amount</v>
      </c>
      <c r="BDF2" s="850" t="str">
        <f>'Mortgages &amp; Notes'!$E$22</f>
        <v>New Loan Amount</v>
      </c>
      <c r="BDG2" s="850" t="str">
        <f>'Mortgages &amp; Notes'!$E$22</f>
        <v>New Loan Amount</v>
      </c>
      <c r="BDH2" s="850" t="str">
        <f>'Mortgages &amp; Notes'!$E$22</f>
        <v>New Loan Amount</v>
      </c>
      <c r="BDI2" s="850" t="str">
        <f>'Mortgages &amp; Notes'!$F$22</f>
        <v>Start Date</v>
      </c>
      <c r="BDJ2" s="850" t="str">
        <f>'Mortgages &amp; Notes'!$F$22</f>
        <v>Start Date</v>
      </c>
      <c r="BDK2" s="850" t="str">
        <f>'Mortgages &amp; Notes'!$F$22</f>
        <v>Start Date</v>
      </c>
      <c r="BDL2" s="850" t="str">
        <f>'Mortgages &amp; Notes'!$F$22</f>
        <v>Start Date</v>
      </c>
      <c r="BDM2" s="850" t="str">
        <f>'Mortgages &amp; Notes'!$F$22</f>
        <v>Start Date</v>
      </c>
      <c r="BDN2" s="850" t="str">
        <f>'Mortgages &amp; Notes'!$F$22</f>
        <v>Start Date</v>
      </c>
      <c r="BDO2" s="850" t="str">
        <f>'Mortgages &amp; Notes'!$G$22</f>
        <v>Principal Payments</v>
      </c>
      <c r="BDP2" s="850" t="str">
        <f>'Mortgages &amp; Notes'!$G$22</f>
        <v>Principal Payments</v>
      </c>
      <c r="BDQ2" s="850" t="str">
        <f>'Mortgages &amp; Notes'!$G$22</f>
        <v>Principal Payments</v>
      </c>
      <c r="BDR2" s="850" t="str">
        <f>'Mortgages &amp; Notes'!$G$22</f>
        <v>Principal Payments</v>
      </c>
      <c r="BDS2" s="850" t="str">
        <f>'Mortgages &amp; Notes'!$G$22</f>
        <v>Principal Payments</v>
      </c>
      <c r="BDT2" s="850" t="str">
        <f>'Mortgages &amp; Notes'!$G$22</f>
        <v>Principal Payments</v>
      </c>
      <c r="BDU2" s="850" t="str">
        <f>'Mortgages &amp; Notes'!$H$22</f>
        <v>Ending Balance: Dec 31</v>
      </c>
      <c r="BDV2" s="850" t="str">
        <f>'Mortgages &amp; Notes'!$H$22</f>
        <v>Ending Balance: Dec 31</v>
      </c>
      <c r="BDW2" s="850" t="str">
        <f>'Mortgages &amp; Notes'!$H$22</f>
        <v>Ending Balance: Dec 31</v>
      </c>
      <c r="BDX2" s="850" t="str">
        <f>'Mortgages &amp; Notes'!$H$22</f>
        <v>Ending Balance: Dec 31</v>
      </c>
      <c r="BDY2" s="850" t="str">
        <f>'Mortgages &amp; Notes'!$H$22</f>
        <v>Ending Balance: Dec 31</v>
      </c>
      <c r="BDZ2" s="850" t="str">
        <f>'Mortgages &amp; Notes'!$H$22</f>
        <v>Ending Balance: Dec 31</v>
      </c>
      <c r="BEA2" s="850" t="str">
        <f>'Mortgages &amp; Notes'!$H$22</f>
        <v>Ending Balance: Dec 31</v>
      </c>
      <c r="BEB2" s="850" t="str">
        <f>'Mortgages &amp; Notes'!$I$22</f>
        <v xml:space="preserve">Interest Rate % </v>
      </c>
      <c r="BEC2" s="850" t="str">
        <f>'Mortgages &amp; Notes'!$I$22</f>
        <v xml:space="preserve">Interest Rate % </v>
      </c>
      <c r="BED2" s="850" t="str">
        <f>'Mortgages &amp; Notes'!$I$22</f>
        <v xml:space="preserve">Interest Rate % </v>
      </c>
      <c r="BEE2" s="850" t="str">
        <f>'Mortgages &amp; Notes'!$I$22</f>
        <v xml:space="preserve">Interest Rate % </v>
      </c>
      <c r="BEF2" s="850" t="str">
        <f>'Mortgages &amp; Notes'!$I$22</f>
        <v xml:space="preserve">Interest Rate % </v>
      </c>
      <c r="BEG2" s="850" t="str">
        <f>'Mortgages &amp; Notes'!$I$22</f>
        <v xml:space="preserve">Interest Rate % </v>
      </c>
      <c r="BEH2" s="850" t="str">
        <f>'Mortgages &amp; Notes'!$J$22</f>
        <v>Interest Expense</v>
      </c>
      <c r="BEI2" s="850" t="str">
        <f>'Mortgages &amp; Notes'!$J$22</f>
        <v>Interest Expense</v>
      </c>
      <c r="BEJ2" s="850" t="str">
        <f>'Mortgages &amp; Notes'!$J$22</f>
        <v>Interest Expense</v>
      </c>
      <c r="BEK2" s="850" t="str">
        <f>'Mortgages &amp; Notes'!$J$22</f>
        <v>Interest Expense</v>
      </c>
      <c r="BEL2" s="850" t="str">
        <f>'Mortgages &amp; Notes'!$J$22</f>
        <v>Interest Expense</v>
      </c>
      <c r="BEM2" s="850" t="str">
        <f>'Mortgages &amp; Notes'!$J$22</f>
        <v>Interest Expense</v>
      </c>
      <c r="BEN2" s="850" t="str">
        <f>'Mortgages &amp; Notes'!$J$22</f>
        <v>Interest Expense</v>
      </c>
      <c r="BEO2" s="851" t="str">
        <f>_xlfn.CONCAT('Wages &amp; Benefits'!$B$10,"- ",'Wages &amp; Benefits'!$C$9)</f>
        <v>Staff Development- Number of FTE (Round to one decimal place)</v>
      </c>
      <c r="BEP2" s="851" t="str">
        <f>_xlfn.CONCAT('Wages &amp; Benefits'!$B$12,"- ",'Wages &amp; Benefits'!$C$9)</f>
        <v>Maintenance Staff- Number of FTE (Round to one decimal place)</v>
      </c>
      <c r="BEQ2" s="851" t="str">
        <f>_xlfn.CONCAT('Wages &amp; Benefits'!$B$14,"- ",'Wages &amp; Benefits'!$C$9)</f>
        <v>Dietary Staff- Number of FTE (Round to one decimal place)</v>
      </c>
      <c r="BER2" s="851" t="str">
        <f>_xlfn.CONCAT('Wages &amp; Benefits'!$B$16,"- ",'Wages &amp; Benefits'!$C$9)</f>
        <v>Dietician- Number of FTE (Round to one decimal place)</v>
      </c>
      <c r="BES2" s="851" t="str">
        <f>_xlfn.CONCAT('Wages &amp; Benefits'!$B$18,"- ",'Wages &amp; Benefits'!$C$9)</f>
        <v>Laundry Staff- Number of FTE (Round to one decimal place)</v>
      </c>
      <c r="BET2" s="851" t="str">
        <f>_xlfn.CONCAT('Wages &amp; Benefits'!$B$20,"- ",'Wages &amp; Benefits'!$C$9)</f>
        <v>Housekeeping Staff- Number of FTE (Round to one decimal place)</v>
      </c>
      <c r="BEU2" s="851" t="str">
        <f>_xlfn.CONCAT('Wages &amp; Benefits'!$B$22,"- ",'Wages &amp; Benefits'!$C$9)</f>
        <v>Quality Assurance- Number of FTE (Round to one decimal place)</v>
      </c>
      <c r="BEV2" s="851" t="str">
        <f>_xlfn.CONCAT('Wages &amp; Benefits'!$B$24,"- ",'Wages &amp; Benefits'!$C$9)</f>
        <v>Community Support Coordinator- Number of FTE (Round to one decimal place)</v>
      </c>
      <c r="BEW2" s="851" t="str">
        <f>_xlfn.CONCAT('Wages &amp; Benefits'!$B$26,"- ",'Wages &amp; Benefits'!$C$9)</f>
        <v>Social Services Staff- Number of FTE (Round to one decimal place)</v>
      </c>
      <c r="BEX2" s="851" t="str">
        <f>_xlfn.CONCAT('Wages &amp; Benefits'!$B$28,"- ",'Wages &amp; Benefits'!$C$9)</f>
        <v>Restorative - Indirect Salaries- Number of FTE (Round to one decimal place)</v>
      </c>
      <c r="BEY2" s="851" t="str">
        <f>_xlfn.CONCAT('Wages &amp; Benefits'!$B$30,"- ",'Wages &amp; Benefits'!$C$9)</f>
        <v>Restorative - Direct Salaries- Number of FTE (Round to one decimal place)</v>
      </c>
      <c r="BEZ2" s="851" t="str">
        <f>_xlfn.CONCAT('Wages &amp; Benefits'!$B$32,"- ",'Wages &amp; Benefits'!$C$9)</f>
        <v>Recreational Staff- Number of FTE (Round to one decimal place)</v>
      </c>
      <c r="BFA2" s="851" t="str">
        <f>_xlfn.CONCAT('Wages &amp; Benefits'!$B$34,"- ",'Wages &amp; Benefits'!$C$9)</f>
        <v>Administrator- Number of FTE (Round to one decimal place)</v>
      </c>
      <c r="BFB2" s="851" t="str">
        <f>_xlfn.CONCAT('Wages &amp; Benefits'!$B$36,"- ",'Wages &amp; Benefits'!$C$9)</f>
        <v>Officer- Number of FTE (Round to one decimal place)</v>
      </c>
      <c r="BFC2" s="851" t="str">
        <f>_xlfn.CONCAT('Wages &amp; Benefits'!$B$38,"- ",'Wages &amp; Benefits'!$C$9)</f>
        <v>Clerical Staff- Number of FTE (Round to one decimal place)</v>
      </c>
      <c r="BFD2" s="851" t="str">
        <f>_xlfn.CONCAT('Wages &amp; Benefits'!$B$40,"- ",'Wages &amp; Benefits'!$C$9)</f>
        <v>RNs- Number of FTE (Round to one decimal place)</v>
      </c>
      <c r="BFE2" s="851" t="str">
        <f>_xlfn.CONCAT('Wages &amp; Benefits'!$B$42,"- ",'Wages &amp; Benefits'!$C$9)</f>
        <v>LPNs- Number of FTE (Round to one decimal place)</v>
      </c>
      <c r="BFF2" s="851" t="str">
        <f>_xlfn.CONCAT('Wages &amp; Benefits'!$B$44,"- ",'Wages &amp; Benefits'!$C$9)</f>
        <v>Nurses Aides- Number of FTE (Round to one decimal place)</v>
      </c>
      <c r="BFG2" s="851" t="str">
        <f>_xlfn.CONCAT('Wages &amp; Benefits'!$B$10,"- ",'Wages &amp; Benefits'!$D$9)</f>
        <v>Staff Development- Number of Staff (Round to one decimal place)</v>
      </c>
      <c r="BFH2" s="851" t="str">
        <f>_xlfn.CONCAT('Wages &amp; Benefits'!$B$12,"- ",'Wages &amp; Benefits'!$D$9)</f>
        <v>Maintenance Staff- Number of Staff (Round to one decimal place)</v>
      </c>
      <c r="BFI2" s="851" t="str">
        <f>_xlfn.CONCAT('Wages &amp; Benefits'!$B$14,"- ",'Wages &amp; Benefits'!$D$9)</f>
        <v>Dietary Staff- Number of Staff (Round to one decimal place)</v>
      </c>
      <c r="BFJ2" s="851" t="str">
        <f>_xlfn.CONCAT('Wages &amp; Benefits'!$B$16,"- ",'Wages &amp; Benefits'!$D$9)</f>
        <v>Dietician- Number of Staff (Round to one decimal place)</v>
      </c>
      <c r="BFK2" s="851" t="str">
        <f>_xlfn.CONCAT('Wages &amp; Benefits'!$B$18,"- ",'Wages &amp; Benefits'!$D$9)</f>
        <v>Laundry Staff- Number of Staff (Round to one decimal place)</v>
      </c>
      <c r="BFL2" s="851" t="str">
        <f>_xlfn.CONCAT('Wages &amp; Benefits'!$B$20,"- ",'Wages &amp; Benefits'!$D$9)</f>
        <v>Housekeeping Staff- Number of Staff (Round to one decimal place)</v>
      </c>
      <c r="BFM2" s="851" t="str">
        <f>_xlfn.CONCAT('Wages &amp; Benefits'!$B$22,"- ",'Wages &amp; Benefits'!$D$9)</f>
        <v>Quality Assurance- Number of Staff (Round to one decimal place)</v>
      </c>
      <c r="BFN2" s="851" t="str">
        <f>_xlfn.CONCAT('Wages &amp; Benefits'!$B$24,"- ",'Wages &amp; Benefits'!$D$9)</f>
        <v>Community Support Coordinator- Number of Staff (Round to one decimal place)</v>
      </c>
      <c r="BFO2" s="851" t="str">
        <f>_xlfn.CONCAT('Wages &amp; Benefits'!$B$26,"- ",'Wages &amp; Benefits'!$D$9)</f>
        <v>Social Services Staff- Number of Staff (Round to one decimal place)</v>
      </c>
      <c r="BFP2" s="851" t="str">
        <f>_xlfn.CONCAT('Wages &amp; Benefits'!$B$28,"- ",'Wages &amp; Benefits'!$D$9)</f>
        <v>Restorative - Indirect Salaries- Number of Staff (Round to one decimal place)</v>
      </c>
      <c r="BFQ2" s="851" t="str">
        <f>_xlfn.CONCAT('Wages &amp; Benefits'!$B$30,"- ",'Wages &amp; Benefits'!$D$9)</f>
        <v>Restorative - Direct Salaries- Number of Staff (Round to one decimal place)</v>
      </c>
      <c r="BFR2" s="851" t="str">
        <f>_xlfn.CONCAT('Wages &amp; Benefits'!$B$32,"- ",'Wages &amp; Benefits'!$D$9)</f>
        <v>Recreational Staff- Number of Staff (Round to one decimal place)</v>
      </c>
      <c r="BFS2" s="851" t="str">
        <f>_xlfn.CONCAT('Wages &amp; Benefits'!$B$34,"- ",'Wages &amp; Benefits'!$D$9)</f>
        <v>Administrator- Number of Staff (Round to one decimal place)</v>
      </c>
      <c r="BFT2" s="851" t="str">
        <f>_xlfn.CONCAT('Wages &amp; Benefits'!$B$36,"- ",'Wages &amp; Benefits'!$D$9)</f>
        <v>Officer- Number of Staff (Round to one decimal place)</v>
      </c>
      <c r="BFU2" s="851" t="str">
        <f>_xlfn.CONCAT('Wages &amp; Benefits'!$B$38,"- ",'Wages &amp; Benefits'!$D$9)</f>
        <v>Clerical Staff- Number of Staff (Round to one decimal place)</v>
      </c>
      <c r="BFV2" s="851" t="str">
        <f>_xlfn.CONCAT('Wages &amp; Benefits'!$B$40,"- ",'Wages &amp; Benefits'!$D$9)</f>
        <v>RNs- Number of Staff (Round to one decimal place)</v>
      </c>
      <c r="BFW2" s="851" t="str">
        <f>_xlfn.CONCAT('Wages &amp; Benefits'!$B$42,"- ",'Wages &amp; Benefits'!$D$9)</f>
        <v>LPNs- Number of Staff (Round to one decimal place)</v>
      </c>
      <c r="BFX2" s="851" t="str">
        <f>_xlfn.CONCAT('Wages &amp; Benefits'!$B$44,"- ",'Wages &amp; Benefits'!$D$9)</f>
        <v>Nurses Aides- Number of Staff (Round to one decimal place)</v>
      </c>
      <c r="BFY2" s="851" t="str">
        <f>_xlfn.CONCAT('Wages &amp; Benefits'!$B$10,"- ",'Wages &amp; Benefits'!$E$9)</f>
        <v>Staff Development- Total Hours (Round to one decimal place)</v>
      </c>
      <c r="BFZ2" s="851" t="str">
        <f>_xlfn.CONCAT('Wages &amp; Benefits'!$B$12,"- ",'Wages &amp; Benefits'!$E$9)</f>
        <v>Maintenance Staff- Total Hours (Round to one decimal place)</v>
      </c>
      <c r="BGA2" s="851" t="str">
        <f>_xlfn.CONCAT('Wages &amp; Benefits'!$B$14,"- ",'Wages &amp; Benefits'!$E$9)</f>
        <v>Dietary Staff- Total Hours (Round to one decimal place)</v>
      </c>
      <c r="BGB2" s="851" t="str">
        <f>_xlfn.CONCAT('Wages &amp; Benefits'!$B$16,"- ",'Wages &amp; Benefits'!$E$9)</f>
        <v>Dietician- Total Hours (Round to one decimal place)</v>
      </c>
      <c r="BGC2" s="851" t="str">
        <f>_xlfn.CONCAT('Wages &amp; Benefits'!$B$18,"- ",'Wages &amp; Benefits'!$E$9)</f>
        <v>Laundry Staff- Total Hours (Round to one decimal place)</v>
      </c>
      <c r="BGD2" s="851" t="str">
        <f>_xlfn.CONCAT('Wages &amp; Benefits'!$B$20,"- ",'Wages &amp; Benefits'!$E$9)</f>
        <v>Housekeeping Staff- Total Hours (Round to one decimal place)</v>
      </c>
      <c r="BGE2" s="851" t="str">
        <f>_xlfn.CONCAT('Wages &amp; Benefits'!$B$22,"- ",'Wages &amp; Benefits'!$E$9)</f>
        <v>Quality Assurance- Total Hours (Round to one decimal place)</v>
      </c>
      <c r="BGF2" s="851" t="str">
        <f>_xlfn.CONCAT('Wages &amp; Benefits'!$B$24,"- ",'Wages &amp; Benefits'!$E$9)</f>
        <v>Community Support Coordinator- Total Hours (Round to one decimal place)</v>
      </c>
      <c r="BGG2" s="851" t="str">
        <f>_xlfn.CONCAT('Wages &amp; Benefits'!$B$26,"- ",'Wages &amp; Benefits'!$E$9)</f>
        <v>Social Services Staff- Total Hours (Round to one decimal place)</v>
      </c>
      <c r="BGH2" s="851" t="str">
        <f>_xlfn.CONCAT('Wages &amp; Benefits'!$B$28,"- ",'Wages &amp; Benefits'!$E$9)</f>
        <v>Restorative - Indirect Salaries- Total Hours (Round to one decimal place)</v>
      </c>
      <c r="BGI2" s="851" t="str">
        <f>_xlfn.CONCAT('Wages &amp; Benefits'!$B$30,"- ",'Wages &amp; Benefits'!$E$9)</f>
        <v>Restorative - Direct Salaries- Total Hours (Round to one decimal place)</v>
      </c>
      <c r="BGJ2" s="851" t="str">
        <f>_xlfn.CONCAT('Wages &amp; Benefits'!$B$32,"- ",'Wages &amp; Benefits'!$E$9)</f>
        <v>Recreational Staff- Total Hours (Round to one decimal place)</v>
      </c>
      <c r="BGK2" s="851" t="str">
        <f>_xlfn.CONCAT('Wages &amp; Benefits'!$B$34,"- ",'Wages &amp; Benefits'!$E$9)</f>
        <v>Administrator- Total Hours (Round to one decimal place)</v>
      </c>
      <c r="BGL2" s="851" t="str">
        <f>_xlfn.CONCAT('Wages &amp; Benefits'!$B$36,"- ",'Wages &amp; Benefits'!$E$9)</f>
        <v>Officer- Total Hours (Round to one decimal place)</v>
      </c>
      <c r="BGM2" s="851" t="str">
        <f>_xlfn.CONCAT('Wages &amp; Benefits'!$B$38,"- ",'Wages &amp; Benefits'!$E$9)</f>
        <v>Clerical Staff- Total Hours (Round to one decimal place)</v>
      </c>
      <c r="BGN2" s="851" t="str">
        <f>_xlfn.CONCAT('Wages &amp; Benefits'!$B$40,"- ",'Wages &amp; Benefits'!$E$9)</f>
        <v>RNs- Total Hours (Round to one decimal place)</v>
      </c>
      <c r="BGO2" s="851" t="str">
        <f>_xlfn.CONCAT('Wages &amp; Benefits'!$B$42,"- ",'Wages &amp; Benefits'!$E$9)</f>
        <v>LPNs- Total Hours (Round to one decimal place)</v>
      </c>
      <c r="BGP2" s="851" t="str">
        <f>_xlfn.CONCAT('Wages &amp; Benefits'!$B$44,"- ",'Wages &amp; Benefits'!$E$9)</f>
        <v>Nurses Aides- Total Hours (Round to one decimal place)</v>
      </c>
      <c r="BGQ2" s="851" t="str">
        <f>_xlfn.CONCAT('Wages &amp; Benefits'!$B$10,"- ",'Wages &amp; Benefits'!$F$9)</f>
        <v>Staff Development- Total Salaries</v>
      </c>
      <c r="BGR2" s="851" t="str">
        <f>_xlfn.CONCAT('Wages &amp; Benefits'!$B$12,"- ",'Wages &amp; Benefits'!$F$9)</f>
        <v>Maintenance Staff- Total Salaries</v>
      </c>
      <c r="BGS2" s="851" t="str">
        <f>_xlfn.CONCAT('Wages &amp; Benefits'!$B$14,"- ",'Wages &amp; Benefits'!$F$9)</f>
        <v>Dietary Staff- Total Salaries</v>
      </c>
      <c r="BGT2" s="851" t="str">
        <f>_xlfn.CONCAT('Wages &amp; Benefits'!$B$16,"- ",'Wages &amp; Benefits'!$F$9)</f>
        <v>Dietician- Total Salaries</v>
      </c>
      <c r="BGU2" s="851" t="str">
        <f>_xlfn.CONCAT('Wages &amp; Benefits'!$B$18,"- ",'Wages &amp; Benefits'!$F$9)</f>
        <v>Laundry Staff- Total Salaries</v>
      </c>
      <c r="BGV2" s="851" t="str">
        <f>_xlfn.CONCAT('Wages &amp; Benefits'!$B$20,"- ",'Wages &amp; Benefits'!$F$9)</f>
        <v>Housekeeping Staff- Total Salaries</v>
      </c>
      <c r="BGW2" s="851" t="str">
        <f>_xlfn.CONCAT('Wages &amp; Benefits'!$B$22,"- ",'Wages &amp; Benefits'!$F$9)</f>
        <v>Quality Assurance- Total Salaries</v>
      </c>
      <c r="BGX2" s="851" t="str">
        <f>_xlfn.CONCAT('Wages &amp; Benefits'!$B$24,"- ",'Wages &amp; Benefits'!$F$9)</f>
        <v>Community Support Coordinator- Total Salaries</v>
      </c>
      <c r="BGY2" s="851" t="str">
        <f>_xlfn.CONCAT('Wages &amp; Benefits'!$B$26,"- ",'Wages &amp; Benefits'!$F$9)</f>
        <v>Social Services Staff- Total Salaries</v>
      </c>
      <c r="BGZ2" s="851" t="str">
        <f>_xlfn.CONCAT('Wages &amp; Benefits'!$B$28,"- ",'Wages &amp; Benefits'!$F$9)</f>
        <v>Restorative - Indirect Salaries- Total Salaries</v>
      </c>
      <c r="BHA2" s="851" t="str">
        <f>_xlfn.CONCAT('Wages &amp; Benefits'!$B$30,"- ",'Wages &amp; Benefits'!$F$9)</f>
        <v>Restorative - Direct Salaries- Total Salaries</v>
      </c>
      <c r="BHB2" s="851" t="str">
        <f>_xlfn.CONCAT('Wages &amp; Benefits'!$B$32,"- ",'Wages &amp; Benefits'!$F$9)</f>
        <v>Recreational Staff- Total Salaries</v>
      </c>
      <c r="BHC2" s="851" t="str">
        <f>_xlfn.CONCAT('Wages &amp; Benefits'!$B$34,"- ",'Wages &amp; Benefits'!$F$9)</f>
        <v>Administrator- Total Salaries</v>
      </c>
      <c r="BHD2" s="851" t="str">
        <f>_xlfn.CONCAT('Wages &amp; Benefits'!$B$36,"- ",'Wages &amp; Benefits'!$F$9)</f>
        <v>Officer- Total Salaries</v>
      </c>
      <c r="BHE2" s="851" t="str">
        <f>_xlfn.CONCAT('Wages &amp; Benefits'!$B$38,"- ",'Wages &amp; Benefits'!$F$9)</f>
        <v>Clerical Staff- Total Salaries</v>
      </c>
      <c r="BHF2" s="851" t="str">
        <f>_xlfn.CONCAT('Wages &amp; Benefits'!$B$40,"- ",'Wages &amp; Benefits'!$F$9)</f>
        <v>RNs- Total Salaries</v>
      </c>
      <c r="BHG2" s="851" t="str">
        <f>_xlfn.CONCAT('Wages &amp; Benefits'!$B$42,"- ",'Wages &amp; Benefits'!$F$9)</f>
        <v>LPNs- Total Salaries</v>
      </c>
      <c r="BHH2" s="851" t="str">
        <f>_xlfn.CONCAT('Wages &amp; Benefits'!$B$44,"- ",'Wages &amp; Benefits'!$F$9)</f>
        <v>Nurses Aides- Total Salaries</v>
      </c>
      <c r="BHI2" s="851" t="str">
        <f>_xlfn.CONCAT('Wages &amp; Benefits'!$B$10,"- ",'Wages &amp; Benefits'!$G$9)</f>
        <v>Staff Development- Group Life/Health Benefits</v>
      </c>
      <c r="BHJ2" s="851" t="str">
        <f>_xlfn.CONCAT('Wages &amp; Benefits'!$B$12,"- ",'Wages &amp; Benefits'!$G$9)</f>
        <v>Maintenance Staff- Group Life/Health Benefits</v>
      </c>
      <c r="BHK2" s="851" t="str">
        <f>_xlfn.CONCAT('Wages &amp; Benefits'!$B$14,"- ",'Wages &amp; Benefits'!$G$9)</f>
        <v>Dietary Staff- Group Life/Health Benefits</v>
      </c>
      <c r="BHL2" s="851" t="str">
        <f>_xlfn.CONCAT('Wages &amp; Benefits'!$B$16,"- ",'Wages &amp; Benefits'!$G$9)</f>
        <v>Dietician- Group Life/Health Benefits</v>
      </c>
      <c r="BHM2" s="851" t="str">
        <f>_xlfn.CONCAT('Wages &amp; Benefits'!$B$18,"- ",'Wages &amp; Benefits'!$G$9)</f>
        <v>Laundry Staff- Group Life/Health Benefits</v>
      </c>
      <c r="BHN2" s="851" t="str">
        <f>_xlfn.CONCAT('Wages &amp; Benefits'!$B$20,"- ",'Wages &amp; Benefits'!$G$9)</f>
        <v>Housekeeping Staff- Group Life/Health Benefits</v>
      </c>
      <c r="BHO2" s="851" t="str">
        <f>_xlfn.CONCAT('Wages &amp; Benefits'!$B$22,"- ",'Wages &amp; Benefits'!$G$9)</f>
        <v>Quality Assurance- Group Life/Health Benefits</v>
      </c>
      <c r="BHP2" s="851" t="str">
        <f>_xlfn.CONCAT('Wages &amp; Benefits'!$B$24,"- ",'Wages &amp; Benefits'!$G$9)</f>
        <v>Community Support Coordinator- Group Life/Health Benefits</v>
      </c>
      <c r="BHQ2" s="851" t="str">
        <f>_xlfn.CONCAT('Wages &amp; Benefits'!$B$26,"- ",'Wages &amp; Benefits'!$G$9)</f>
        <v>Social Services Staff- Group Life/Health Benefits</v>
      </c>
      <c r="BHR2" s="851" t="str">
        <f>_xlfn.CONCAT('Wages &amp; Benefits'!$B$28,"- ",'Wages &amp; Benefits'!$G$9)</f>
        <v>Restorative - Indirect Salaries- Group Life/Health Benefits</v>
      </c>
      <c r="BHS2" s="851" t="str">
        <f>_xlfn.CONCAT('Wages &amp; Benefits'!$B$30,"- ",'Wages &amp; Benefits'!$G$9)</f>
        <v>Restorative - Direct Salaries- Group Life/Health Benefits</v>
      </c>
      <c r="BHT2" s="851" t="str">
        <f>_xlfn.CONCAT('Wages &amp; Benefits'!$B$32,"- ",'Wages &amp; Benefits'!$G$9)</f>
        <v>Recreational Staff- Group Life/Health Benefits</v>
      </c>
      <c r="BHU2" s="851" t="str">
        <f>_xlfn.CONCAT('Wages &amp; Benefits'!$B$34,"- ",'Wages &amp; Benefits'!$G$9)</f>
        <v>Administrator- Group Life/Health Benefits</v>
      </c>
      <c r="BHV2" s="851" t="str">
        <f>_xlfn.CONCAT('Wages &amp; Benefits'!$B$36,"- ",'Wages &amp; Benefits'!$G$9)</f>
        <v>Officer- Group Life/Health Benefits</v>
      </c>
      <c r="BHW2" s="851" t="str">
        <f>_xlfn.CONCAT('Wages &amp; Benefits'!$B$38,"- ",'Wages &amp; Benefits'!$G$9)</f>
        <v>Clerical Staff- Group Life/Health Benefits</v>
      </c>
      <c r="BHX2" s="851" t="str">
        <f>_xlfn.CONCAT('Wages &amp; Benefits'!$B$40,"- ",'Wages &amp; Benefits'!$G$9)</f>
        <v>RNs- Group Life/Health Benefits</v>
      </c>
      <c r="BHY2" s="851" t="str">
        <f>_xlfn.CONCAT('Wages &amp; Benefits'!$B$42,"- ",'Wages &amp; Benefits'!$G$9)</f>
        <v>LPNs- Group Life/Health Benefits</v>
      </c>
      <c r="BHZ2" s="851" t="str">
        <f>_xlfn.CONCAT('Wages &amp; Benefits'!$B$44,"- ",'Wages &amp; Benefits'!$G$9)</f>
        <v>Nurses Aides- Group Life/Health Benefits</v>
      </c>
      <c r="BIA2" s="851" t="str">
        <f>_xlfn.CONCAT('Wages &amp; Benefits'!$B$10,"- ",'Wages &amp; Benefits'!$H$9)</f>
        <v>Staff Development- Pensions</v>
      </c>
      <c r="BIB2" s="851" t="str">
        <f>_xlfn.CONCAT('Wages &amp; Benefits'!$B$12,"- ",'Wages &amp; Benefits'!$H$9)</f>
        <v>Maintenance Staff- Pensions</v>
      </c>
      <c r="BIC2" s="851" t="str">
        <f>_xlfn.CONCAT('Wages &amp; Benefits'!$B$14,"- ",'Wages &amp; Benefits'!$H$9)</f>
        <v>Dietary Staff- Pensions</v>
      </c>
      <c r="BID2" s="851" t="str">
        <f>_xlfn.CONCAT('Wages &amp; Benefits'!$B$16,"- ",'Wages &amp; Benefits'!$H$9)</f>
        <v>Dietician- Pensions</v>
      </c>
      <c r="BIE2" s="851" t="str">
        <f>_xlfn.CONCAT('Wages &amp; Benefits'!$B$18,"- ",'Wages &amp; Benefits'!$H$9)</f>
        <v>Laundry Staff- Pensions</v>
      </c>
      <c r="BIF2" s="851" t="str">
        <f>_xlfn.CONCAT('Wages &amp; Benefits'!$B$20,"- ",'Wages &amp; Benefits'!$H$9)</f>
        <v>Housekeeping Staff- Pensions</v>
      </c>
      <c r="BIG2" s="851" t="str">
        <f>_xlfn.CONCAT('Wages &amp; Benefits'!$B$22,"- ",'Wages &amp; Benefits'!$H$9)</f>
        <v>Quality Assurance- Pensions</v>
      </c>
      <c r="BIH2" s="851" t="str">
        <f>_xlfn.CONCAT('Wages &amp; Benefits'!$B$24,"- ",'Wages &amp; Benefits'!$H$9)</f>
        <v>Community Support Coordinator- Pensions</v>
      </c>
      <c r="BII2" s="851" t="str">
        <f>_xlfn.CONCAT('Wages &amp; Benefits'!$B$26,"- ",'Wages &amp; Benefits'!$H$9)</f>
        <v>Social Services Staff- Pensions</v>
      </c>
      <c r="BIJ2" s="851" t="str">
        <f>_xlfn.CONCAT('Wages &amp; Benefits'!$B$28,"- ",'Wages &amp; Benefits'!$H$9)</f>
        <v>Restorative - Indirect Salaries- Pensions</v>
      </c>
      <c r="BIK2" s="851" t="str">
        <f>_xlfn.CONCAT('Wages &amp; Benefits'!$B$30,"- ",'Wages &amp; Benefits'!$H$9)</f>
        <v>Restorative - Direct Salaries- Pensions</v>
      </c>
      <c r="BIL2" s="851" t="str">
        <f>_xlfn.CONCAT('Wages &amp; Benefits'!$B$32,"- ",'Wages &amp; Benefits'!$H$9)</f>
        <v>Recreational Staff- Pensions</v>
      </c>
      <c r="BIM2" s="851" t="str">
        <f>_xlfn.CONCAT('Wages &amp; Benefits'!$B$34,"- ",'Wages &amp; Benefits'!$H$9)</f>
        <v>Administrator- Pensions</v>
      </c>
      <c r="BIN2" s="851" t="str">
        <f>_xlfn.CONCAT('Wages &amp; Benefits'!$B$36,"- ",'Wages &amp; Benefits'!$H$9)</f>
        <v>Officer- Pensions</v>
      </c>
      <c r="BIO2" s="851" t="str">
        <f>_xlfn.CONCAT('Wages &amp; Benefits'!$B$38,"- ",'Wages &amp; Benefits'!$H$9)</f>
        <v>Clerical Staff- Pensions</v>
      </c>
      <c r="BIP2" s="851" t="str">
        <f>_xlfn.CONCAT('Wages &amp; Benefits'!$B$40,"- ",'Wages &amp; Benefits'!$H$9)</f>
        <v>RNs- Pensions</v>
      </c>
      <c r="BIQ2" s="851" t="str">
        <f>_xlfn.CONCAT('Wages &amp; Benefits'!$B$42,"- ",'Wages &amp; Benefits'!$H$9)</f>
        <v>LPNs- Pensions</v>
      </c>
      <c r="BIR2" s="851" t="str">
        <f>_xlfn.CONCAT('Wages &amp; Benefits'!$B$44,"- ",'Wages &amp; Benefits'!$H$9)</f>
        <v>Nurses Aides- Pensions</v>
      </c>
      <c r="BIS2" s="851" t="str">
        <f>_xlfn.CONCAT('Wages &amp; Benefits'!$B$10,"- ",'Wages &amp; Benefits'!$I$9)</f>
        <v>Staff Development- Other Benefits</v>
      </c>
      <c r="BIT2" s="851" t="str">
        <f>_xlfn.CONCAT('Wages &amp; Benefits'!$B$12,"- ",'Wages &amp; Benefits'!$I$9)</f>
        <v>Maintenance Staff- Other Benefits</v>
      </c>
      <c r="BIU2" s="851" t="str">
        <f>_xlfn.CONCAT('Wages &amp; Benefits'!$B$14,"- ",'Wages &amp; Benefits'!$I$9)</f>
        <v>Dietary Staff- Other Benefits</v>
      </c>
      <c r="BIV2" s="851" t="str">
        <f>_xlfn.CONCAT('Wages &amp; Benefits'!$B$16,"- ",'Wages &amp; Benefits'!$I$9)</f>
        <v>Dietician- Other Benefits</v>
      </c>
      <c r="BIW2" s="851" t="str">
        <f>_xlfn.CONCAT('Wages &amp; Benefits'!$B$18,"- ",'Wages &amp; Benefits'!$I$9)</f>
        <v>Laundry Staff- Other Benefits</v>
      </c>
      <c r="BIX2" s="851" t="str">
        <f>_xlfn.CONCAT('Wages &amp; Benefits'!$B$20,"- ",'Wages &amp; Benefits'!$I$9)</f>
        <v>Housekeeping Staff- Other Benefits</v>
      </c>
      <c r="BIY2" s="851" t="str">
        <f>_xlfn.CONCAT('Wages &amp; Benefits'!$B$22,"- ",'Wages &amp; Benefits'!$I$9)</f>
        <v>Quality Assurance- Other Benefits</v>
      </c>
      <c r="BIZ2" s="851" t="str">
        <f>_xlfn.CONCAT('Wages &amp; Benefits'!$B$24,"- ",'Wages &amp; Benefits'!$I$9)</f>
        <v>Community Support Coordinator- Other Benefits</v>
      </c>
      <c r="BJA2" s="851" t="str">
        <f>_xlfn.CONCAT('Wages &amp; Benefits'!$B$26,"- ",'Wages &amp; Benefits'!$I$9)</f>
        <v>Social Services Staff- Other Benefits</v>
      </c>
      <c r="BJB2" s="851" t="str">
        <f>_xlfn.CONCAT('Wages &amp; Benefits'!$B$28,"- ",'Wages &amp; Benefits'!$I$9)</f>
        <v>Restorative - Indirect Salaries- Other Benefits</v>
      </c>
      <c r="BJC2" s="851" t="str">
        <f>_xlfn.CONCAT('Wages &amp; Benefits'!$B$30,"- ",'Wages &amp; Benefits'!$I$9)</f>
        <v>Restorative - Direct Salaries- Other Benefits</v>
      </c>
      <c r="BJD2" s="851" t="str">
        <f>_xlfn.CONCAT('Wages &amp; Benefits'!$B$32,"- ",'Wages &amp; Benefits'!$I$9)</f>
        <v>Recreational Staff- Other Benefits</v>
      </c>
      <c r="BJE2" s="851" t="str">
        <f>_xlfn.CONCAT('Wages &amp; Benefits'!$B$34,"- ",'Wages &amp; Benefits'!$I$9)</f>
        <v>Administrator- Other Benefits</v>
      </c>
      <c r="BJF2" s="851" t="str">
        <f>_xlfn.CONCAT('Wages &amp; Benefits'!$B$36,"- ",'Wages &amp; Benefits'!$I$9)</f>
        <v>Officer- Other Benefits</v>
      </c>
      <c r="BJG2" s="851" t="str">
        <f>_xlfn.CONCAT('Wages &amp; Benefits'!$B$38,"- ",'Wages &amp; Benefits'!$I$9)</f>
        <v>Clerical Staff- Other Benefits</v>
      </c>
      <c r="BJH2" s="851" t="str">
        <f>_xlfn.CONCAT('Wages &amp; Benefits'!$B$40,"- ",'Wages &amp; Benefits'!$I$9)</f>
        <v>RNs- Other Benefits</v>
      </c>
      <c r="BJI2" s="851" t="str">
        <f>_xlfn.CONCAT('Wages &amp; Benefits'!$B$42,"- ",'Wages &amp; Benefits'!$I$9)</f>
        <v>LPNs- Other Benefits</v>
      </c>
      <c r="BJJ2" s="851" t="str">
        <f>_xlfn.CONCAT('Wages &amp; Benefits'!$B$44,"- ",'Wages &amp; Benefits'!$I$9)</f>
        <v>Nurses Aides- Other Benefits</v>
      </c>
      <c r="BJK2" s="852" t="str">
        <f>_xlfn.CONCAT(Footnotes!$A$8, "- ",Footnotes!$B$8)</f>
        <v>HCF-4- Balance Sheet</v>
      </c>
      <c r="BJL2" s="852" t="str">
        <f>_xlfn.CONCAT(Footnotes!$A$9, "- ",Footnotes!$B$9)</f>
        <v>HCF-4- Profit or Loss Schedule</v>
      </c>
      <c r="BJM2" s="852" t="str">
        <f>_xlfn.CONCAT(Footnotes!$A$10, "- ",Footnotes!$B$10)</f>
        <v>HCF-4- Profit or Loss Schedule</v>
      </c>
      <c r="BJN2" s="852" t="str">
        <f>_xlfn.CONCAT(Footnotes!$A$11, "- ",Footnotes!$B$11)</f>
        <v>HCF-4- Profit or Loss Schedule</v>
      </c>
      <c r="BJO2" s="852" t="str">
        <f>_xlfn.CONCAT(Footnotes!$A$12, "- ",Footnotes!$B$12)</f>
        <v>HCF-4- Profit or Loss Schedule</v>
      </c>
      <c r="BJP2" s="852" t="str">
        <f>_xlfn.CONCAT(Footnotes!$A$13, "- ",Footnotes!$B$13)</f>
        <v xml:space="preserve">HCF-3 RH- Part III - Management Company Financial Information </v>
      </c>
      <c r="BJQ2" s="852" t="str">
        <f>_xlfn.CONCAT(Footnotes!$A$14, "- ",Footnotes!$B$14)</f>
        <v xml:space="preserve">HCF-3 RH- Part III - Management Company Financial Information </v>
      </c>
      <c r="BJR2" s="852" t="str">
        <f>_xlfn.CONCAT(Footnotes!$A$15, "- ",Footnotes!$B$15)</f>
        <v xml:space="preserve">HCF-3 RH- Part III - Management Company Financial Information </v>
      </c>
      <c r="BJS2" s="852" t="str">
        <f>_xlfn.CONCAT(Footnotes!$A$16, "- ",Footnotes!$B$16)</f>
        <v xml:space="preserve">HCF-3 RH- Part III - Management Company Financial Information </v>
      </c>
      <c r="BJT2" s="852" t="str">
        <f>_xlfn.CONCAT(Footnotes!$A$17, "- ",Footnotes!$B$17)</f>
        <v xml:space="preserve">HCF-3 RH- Part III - Management Company Financial Information </v>
      </c>
      <c r="BJU2" s="852" t="str">
        <f>_xlfn.CONCAT(Footnotes!$A$18, "- ",Footnotes!$B$18)</f>
        <v xml:space="preserve">HCF-3 RH- Part III - Management Company Financial Information </v>
      </c>
      <c r="BJV2" s="852" t="str">
        <f>_xlfn.CONCAT(Footnotes!$A$19, "- ",Footnotes!$B$19)</f>
        <v xml:space="preserve">HCF-3 RH- Part III - Management Company Financial Information </v>
      </c>
      <c r="BJW2" s="852" t="str">
        <f>_xlfn.CONCAT(Footnotes!$A$20, "- ",Footnotes!$B$20)</f>
        <v>HCF-4- General</v>
      </c>
      <c r="BJX2" s="852" t="str">
        <f>_xlfn.CONCAT(Footnotes!$A$21, "- ",Footnotes!$B$21)</f>
        <v>HCF-4- General</v>
      </c>
      <c r="BJY2" s="852" t="str">
        <f>_xlfn.CONCAT(Footnotes!$A$22, "- ",Footnotes!$B$22)</f>
        <v>HCF-4- General</v>
      </c>
      <c r="BJZ2" s="852" t="str">
        <f>_xlfn.CONCAT(Footnotes!$A$23, "- ",Footnotes!$B$23)</f>
        <v xml:space="preserve">- </v>
      </c>
      <c r="BKA2" s="852" t="str">
        <f>_xlfn.CONCAT(Footnotes!$A$24, "- ",Footnotes!$B$24)</f>
        <v xml:space="preserve">- </v>
      </c>
      <c r="BKB2" s="852" t="str">
        <f>_xlfn.CONCAT(Footnotes!$A$25, "- ",Footnotes!$B$25)</f>
        <v xml:space="preserve">- </v>
      </c>
      <c r="BKC2" s="852" t="str">
        <f>_xlfn.CONCAT(Footnotes!$A$26, "- ",Footnotes!$B$26)</f>
        <v xml:space="preserve">- </v>
      </c>
      <c r="BKD2" s="852" t="str">
        <f>_xlfn.CONCAT(Footnotes!$A$27, "- ",Footnotes!$B$27)</f>
        <v xml:space="preserve">- </v>
      </c>
      <c r="BKE2" s="852" t="str">
        <f>_xlfn.CONCAT(Footnotes!$A$28, "- ",Footnotes!$B$28)</f>
        <v xml:space="preserve">- </v>
      </c>
      <c r="BKF2" s="852" t="str">
        <f>_xlfn.CONCAT(Footnotes!$A$29, "- ",Footnotes!$B$29)</f>
        <v xml:space="preserve">- </v>
      </c>
      <c r="BKG2" s="852" t="str">
        <f>_xlfn.CONCAT(Footnotes!$A$30, "- ",Footnotes!$B$30)</f>
        <v xml:space="preserve">- </v>
      </c>
      <c r="BKH2" s="852" t="str">
        <f>_xlfn.CONCAT(Footnotes!$A$31, "- ",Footnotes!$B$31)</f>
        <v xml:space="preserve">- </v>
      </c>
      <c r="BKI2" s="852" t="str">
        <f>_xlfn.CONCAT(Footnotes!$A$32, "- ",Footnotes!$B$32)</f>
        <v xml:space="preserve">- </v>
      </c>
      <c r="BKJ2" s="852" t="str">
        <f>_xlfn.CONCAT(Footnotes!$A$33, "- ",Footnotes!$B$33)</f>
        <v xml:space="preserve">- </v>
      </c>
      <c r="BKK2" s="852" t="str">
        <f>_xlfn.CONCAT(Footnotes!$A$34, "- ",Footnotes!$B$34)</f>
        <v xml:space="preserve">- </v>
      </c>
      <c r="BKL2" s="852" t="str">
        <f>_xlfn.CONCAT(Footnotes!$A$35, "- ",Footnotes!$B$35)</f>
        <v xml:space="preserve">- </v>
      </c>
      <c r="BKM2" s="852" t="str">
        <f>_xlfn.CONCAT(Footnotes!$A$36, "- ",Footnotes!$B$36)</f>
        <v xml:space="preserve">- </v>
      </c>
      <c r="BKN2" s="852" t="str">
        <f>_xlfn.CONCAT(Footnotes!$A$37, "- ",Footnotes!$B$37)</f>
        <v xml:space="preserve">- </v>
      </c>
      <c r="BKO2" s="852" t="str">
        <f>_xlfn.CONCAT(Footnotes!$A$38, "- ",Footnotes!$B$38)</f>
        <v xml:space="preserve">- </v>
      </c>
      <c r="BKP2" s="852" t="str">
        <f>_xlfn.CONCAT(Footnotes!$A$39, "- ",Footnotes!$B$39)</f>
        <v xml:space="preserve">- </v>
      </c>
      <c r="BKQ2" s="852" t="str">
        <f>_xlfn.CONCAT(Footnotes!$A$40, "- ",Footnotes!$B$40)</f>
        <v xml:space="preserve">- </v>
      </c>
      <c r="BKR2" s="852" t="str">
        <f>_xlfn.CONCAT(Footnotes!$A$41, "- ",Footnotes!$B$41)</f>
        <v xml:space="preserve">- </v>
      </c>
      <c r="BKS2" s="852" t="str">
        <f>_xlfn.CONCAT(Footnotes!$A$42, "- ",Footnotes!$B$42)</f>
        <v xml:space="preserve">- </v>
      </c>
      <c r="BKT2" s="852" t="str">
        <f>_xlfn.CONCAT(Footnotes!$A$43, "- ",Footnotes!$B$43)</f>
        <v xml:space="preserve">- </v>
      </c>
      <c r="BKU2" s="852" t="str">
        <f>_xlfn.CONCAT(Footnotes!$A$44, "- ",Footnotes!$B$44)</f>
        <v xml:space="preserve">- </v>
      </c>
      <c r="BKV2" s="852" t="str">
        <f>_xlfn.CONCAT(Footnotes!$A$45, "- ",Footnotes!$B$45)</f>
        <v xml:space="preserve">- </v>
      </c>
      <c r="BKW2" s="852" t="str">
        <f>_xlfn.CONCAT(Footnotes!$A$46, "- ",Footnotes!$B$46)</f>
        <v xml:space="preserve">- </v>
      </c>
      <c r="BKX2" s="852" t="str">
        <f>_xlfn.CONCAT(Footnotes!$A$47, "- ",Footnotes!$B$47)</f>
        <v xml:space="preserve">- </v>
      </c>
      <c r="BKY2" s="852" t="str">
        <f>_xlfn.CONCAT(Footnotes!$A$48, "- ",Footnotes!$B$48)</f>
        <v xml:space="preserve">- </v>
      </c>
      <c r="BKZ2" s="852" t="str">
        <f>_xlfn.CONCAT(Footnotes!$A$49, "- ",Footnotes!$B$49)</f>
        <v xml:space="preserve">- </v>
      </c>
      <c r="BLA2" s="852" t="str">
        <f>_xlfn.CONCAT(Footnotes!$A$50, "- ",Footnotes!$B$50)</f>
        <v xml:space="preserve">- </v>
      </c>
      <c r="BLB2" s="852" t="str">
        <f>_xlfn.CONCAT(Footnotes!$A$51, "- ",Footnotes!$B$51)</f>
        <v xml:space="preserve">- </v>
      </c>
      <c r="BLC2" s="852" t="str">
        <f>_xlfn.CONCAT(Footnotes!$A$52, "- ",Footnotes!$B$52)</f>
        <v xml:space="preserve">- </v>
      </c>
      <c r="BLD2" s="852" t="str">
        <f>_xlfn.CONCAT(Footnotes!$A$53, "- ",Footnotes!$B$53)</f>
        <v xml:space="preserve">- </v>
      </c>
      <c r="BLE2" s="852" t="str">
        <f>_xlfn.CONCAT(Footnotes!$A$54, "- ",Footnotes!$B$54)</f>
        <v xml:space="preserve">- </v>
      </c>
      <c r="BLF2" s="852" t="str">
        <f>_xlfn.CONCAT(Footnotes!$A$55, "- ",Footnotes!$B$55)</f>
        <v xml:space="preserve">- </v>
      </c>
      <c r="BLG2" s="853" t="str" cm="1">
        <f t="array" ref="BLG2:BLQ2">TRANSPOSE(Certification!B8:B18)</f>
        <v>Firm Name / Realty Company</v>
      </c>
      <c r="BLH2" s="853" t="str">
        <v>Preparer's Last Name</v>
      </c>
      <c r="BLI2" s="853" t="str">
        <v>Preparer's First Name</v>
      </c>
      <c r="BLJ2" s="853" t="str">
        <v>Preparer's Middle Name</v>
      </c>
      <c r="BLK2" s="853" t="str">
        <v>Title</v>
      </c>
      <c r="BLL2" s="853" t="str">
        <v>Street Address</v>
      </c>
      <c r="BLM2" s="853" t="str">
        <v>City</v>
      </c>
      <c r="BLN2" s="853" t="str">
        <v>State</v>
      </c>
      <c r="BLO2" s="853" t="str">
        <v>Zip Code</v>
      </c>
      <c r="BLP2" s="853" t="str">
        <v>Phone Number</v>
      </c>
      <c r="BLQ2" s="853" t="str">
        <v>Email Address</v>
      </c>
      <c r="BLR2" s="853" t="s">
        <v>95</v>
      </c>
      <c r="BLS2" s="853" t="str">
        <f>Certification!B20</f>
        <v>Date of Authorization:</v>
      </c>
      <c r="BLT2" s="853" t="str" cm="1">
        <f t="array" ref="BLT2:BLW2">TRANSPOSE(Certification!B26:B29)</f>
        <v>Last Name</v>
      </c>
      <c r="BLU2" s="853" t="str">
        <v>First Name</v>
      </c>
      <c r="BLV2" s="853" t="str">
        <v>Middle Name</v>
      </c>
      <c r="BLW2" s="853" t="str">
        <v>Title</v>
      </c>
      <c r="BLX2" s="853" t="s">
        <v>740</v>
      </c>
      <c r="BLY2" s="853" t="str">
        <f>Certification!B31</f>
        <v>Date of Authorization</v>
      </c>
      <c r="BLZ2" s="854" t="str" cm="1">
        <f t="array" ref="BLZ2:BMG2">TRANSPOSE('HCF-2 RH'!B11:B18)</f>
        <v>Realty Company Name</v>
      </c>
      <c r="BMA2" s="854" t="str">
        <v>FEIN</v>
      </c>
      <c r="BMB2" s="854" t="str">
        <v>Realty Company ORGID #</v>
      </c>
      <c r="BMC2" s="854" t="str">
        <v>Balance Sheet Date</v>
      </c>
      <c r="BMD2" s="854" t="str">
        <v>Realty Company Address</v>
      </c>
      <c r="BME2" s="854" t="str">
        <v>City</v>
      </c>
      <c r="BMF2" s="854" t="str">
        <v>Zip</v>
      </c>
      <c r="BMG2" s="854" t="str">
        <v>Telephone</v>
      </c>
      <c r="BMH2" s="854" t="str">
        <f>'HCF-2 RH'!$B$25</f>
        <v>Owner Name (Last, First)</v>
      </c>
      <c r="BMI2" s="854" t="str">
        <f>'HCF-2 RH'!$B$25</f>
        <v>Owner Name (Last, First)</v>
      </c>
      <c r="BMJ2" s="854" t="str">
        <f>'HCF-2 RH'!$B$25</f>
        <v>Owner Name (Last, First)</v>
      </c>
      <c r="BMK2" s="854" t="str">
        <f>'HCF-2 RH'!$B$25</f>
        <v>Owner Name (Last, First)</v>
      </c>
      <c r="BML2" s="854" t="str">
        <f>'HCF-2 RH'!$B$25</f>
        <v>Owner Name (Last, First)</v>
      </c>
      <c r="BMM2" s="854" t="str">
        <f>'HCF-2 RH'!$B$25</f>
        <v>Owner Name (Last, First)</v>
      </c>
      <c r="BMN2" s="854" t="str">
        <f>'HCF-2 RH'!$C$25</f>
        <v>Address</v>
      </c>
      <c r="BMO2" s="854" t="str">
        <f>'HCF-2 RH'!$C$25</f>
        <v>Address</v>
      </c>
      <c r="BMP2" s="854" t="str">
        <f>'HCF-2 RH'!$C$25</f>
        <v>Address</v>
      </c>
      <c r="BMQ2" s="854" t="str">
        <f>'HCF-2 RH'!$C$25</f>
        <v>Address</v>
      </c>
      <c r="BMR2" s="854" t="str">
        <f>'HCF-2 RH'!$C$25</f>
        <v>Address</v>
      </c>
      <c r="BMS2" s="854" t="str">
        <f>'HCF-2 RH'!$C$25</f>
        <v>Address</v>
      </c>
      <c r="BMT2" s="854" t="str">
        <f>'HCF-2 RH'!$D$25</f>
        <v>Percent Ownership</v>
      </c>
      <c r="BMU2" s="854" t="str">
        <f>'HCF-2 RH'!$D$25</f>
        <v>Percent Ownership</v>
      </c>
      <c r="BMV2" s="854" t="str">
        <f>'HCF-2 RH'!$D$25</f>
        <v>Percent Ownership</v>
      </c>
      <c r="BMW2" s="854" t="str">
        <f>'HCF-2 RH'!$D$25</f>
        <v>Percent Ownership</v>
      </c>
      <c r="BMX2" s="854" t="str">
        <f>'HCF-2 RH'!$D$25</f>
        <v>Percent Ownership</v>
      </c>
      <c r="BMY2" s="854" t="str">
        <f>'HCF-2 RH'!$D$25</f>
        <v>Percent Ownership</v>
      </c>
      <c r="BMZ2" s="854" t="str">
        <f>'HCF-2 RH'!$E$25</f>
        <v>Select Ownership Type</v>
      </c>
      <c r="BNA2" s="854" t="str">
        <f>'HCF-2 RH'!$E$25</f>
        <v>Select Ownership Type</v>
      </c>
      <c r="BNB2" s="854" t="str">
        <f>'HCF-2 RH'!$E$25</f>
        <v>Select Ownership Type</v>
      </c>
      <c r="BNC2" s="854" t="str">
        <f>'HCF-2 RH'!$E$25</f>
        <v>Select Ownership Type</v>
      </c>
      <c r="BND2" s="854" t="str">
        <f>'HCF-2 RH'!$E$25</f>
        <v>Select Ownership Type</v>
      </c>
      <c r="BNE2" s="854" t="str">
        <f>'HCF-2 RH'!$E$25</f>
        <v>Select Ownership Type</v>
      </c>
      <c r="BNF2" s="854" t="str">
        <f>'HCF-2 RH'!$F$25</f>
        <v>Direct or Indirect?</v>
      </c>
      <c r="BNG2" s="854" t="str">
        <f>'HCF-2 RH'!$F$25</f>
        <v>Direct or Indirect?</v>
      </c>
      <c r="BNH2" s="854" t="str">
        <f>'HCF-2 RH'!$F$25</f>
        <v>Direct or Indirect?</v>
      </c>
      <c r="BNI2" s="854" t="str">
        <f>'HCF-2 RH'!$F$25</f>
        <v>Direct or Indirect?</v>
      </c>
      <c r="BNJ2" s="854" t="str">
        <f>'HCF-2 RH'!$F$25</f>
        <v>Direct or Indirect?</v>
      </c>
      <c r="BNK2" s="854" t="str">
        <f>'HCF-2 RH'!$F$25</f>
        <v>Direct or Indirect?</v>
      </c>
      <c r="BNL2" s="854" t="str">
        <f>'HCF-2 RH'!$B$36</f>
        <v>Nursing and/or Rest Home</v>
      </c>
      <c r="BNM2" s="854" t="str">
        <f>'HCF-2 RH'!$B$36</f>
        <v>Nursing and/or Rest Home</v>
      </c>
      <c r="BNN2" s="854" t="str">
        <f>'HCF-2 RH'!$B$36</f>
        <v>Nursing and/or Rest Home</v>
      </c>
      <c r="BNO2" s="854" t="str">
        <f>'HCF-2 RH'!$B$36</f>
        <v>Nursing and/or Rest Home</v>
      </c>
      <c r="BNP2" s="854" t="str">
        <f>'HCF-2 RH'!$B$36</f>
        <v>Nursing and/or Rest Home</v>
      </c>
      <c r="BNQ2" s="854" t="str">
        <f>'HCF-2 RH'!$C$36</f>
        <v>VPN</v>
      </c>
      <c r="BNR2" s="854" t="str">
        <f>'HCF-2 RH'!$C$36</f>
        <v>VPN</v>
      </c>
      <c r="BNS2" s="854" t="str">
        <f>'HCF-2 RH'!$C$36</f>
        <v>VPN</v>
      </c>
      <c r="BNT2" s="854" t="str">
        <f>'HCF-2 RH'!$C$36</f>
        <v>VPN</v>
      </c>
      <c r="BNU2" s="854" t="str">
        <f>'HCF-2 RH'!$C$36</f>
        <v>VPN</v>
      </c>
      <c r="BNV2" s="854" t="str">
        <f>'HCF-2 RH'!$D$36</f>
        <v>Name of Owner</v>
      </c>
      <c r="BNW2" s="854" t="str">
        <f>'HCF-2 RH'!$D$36</f>
        <v>Name of Owner</v>
      </c>
      <c r="BNX2" s="854" t="str">
        <f>'HCF-2 RH'!$D$36</f>
        <v>Name of Owner</v>
      </c>
      <c r="BNY2" s="854" t="str">
        <f>'HCF-2 RH'!$D$36</f>
        <v>Name of Owner</v>
      </c>
      <c r="BNZ2" s="854" t="str">
        <f>'HCF-2 RH'!$D$36</f>
        <v>Name of Owner</v>
      </c>
      <c r="BOA2" s="854" t="str">
        <f>'HCF-2 RH'!$E$36</f>
        <v>Company Address</v>
      </c>
      <c r="BOB2" s="854" t="str">
        <f>'HCF-2 RH'!$E$36</f>
        <v>Company Address</v>
      </c>
      <c r="BOC2" s="854" t="str">
        <f>'HCF-2 RH'!$E$36</f>
        <v>Company Address</v>
      </c>
      <c r="BOD2" s="854" t="str">
        <f>'HCF-2 RH'!$E$36</f>
        <v>Company Address</v>
      </c>
      <c r="BOE2" s="854" t="str">
        <f>'HCF-2 RH'!$E$36</f>
        <v>Company Address</v>
      </c>
      <c r="BOF2" s="854" t="str">
        <f>'HCF-2 RH'!$F$36</f>
        <v>% Ownership</v>
      </c>
      <c r="BOG2" s="854" t="str">
        <f>'HCF-2 RH'!$F$36</f>
        <v>% Ownership</v>
      </c>
      <c r="BOH2" s="854" t="str">
        <f>'HCF-2 RH'!$F$36</f>
        <v>% Ownership</v>
      </c>
      <c r="BOI2" s="854" t="str">
        <f>'HCF-2 RH'!$F$36</f>
        <v>% Ownership</v>
      </c>
      <c r="BOJ2" s="854" t="str">
        <f>'HCF-2 RH'!$F$36</f>
        <v>% Ownership</v>
      </c>
      <c r="BOK2" s="854" t="str">
        <f>'HCF-2 RH'!$B$46</f>
        <v>Select type of debt</v>
      </c>
      <c r="BOL2" s="854" t="str">
        <f>'HCF-2 RH'!$B$46</f>
        <v>Select type of debt</v>
      </c>
      <c r="BOM2" s="854" t="str">
        <f>'HCF-2 RH'!$B$46</f>
        <v>Select type of debt</v>
      </c>
      <c r="BON2" s="854" t="str">
        <f>'HCF-2 RH'!$B$46</f>
        <v>Select type of debt</v>
      </c>
      <c r="BOO2" s="854" t="str">
        <f>'HCF-2 RH'!$B$46</f>
        <v>Select type of debt</v>
      </c>
      <c r="BOP2" s="854" t="str">
        <f>'HCF-2 RH'!$C$46</f>
        <v>Select Payable From</v>
      </c>
      <c r="BOQ2" s="854" t="str">
        <f>'HCF-2 RH'!$C$46</f>
        <v>Select Payable From</v>
      </c>
      <c r="BOR2" s="854" t="str">
        <f>'HCF-2 RH'!$C$46</f>
        <v>Select Payable From</v>
      </c>
      <c r="BOS2" s="854" t="str">
        <f>'HCF-2 RH'!$C$46</f>
        <v>Select Payable From</v>
      </c>
      <c r="BOT2" s="854" t="str">
        <f>'HCF-2 RH'!$C$46</f>
        <v>Select Payable From</v>
      </c>
      <c r="BOU2" s="854" t="str">
        <f>'HCF-2 RH'!$D$46</f>
        <v>Original Debt Amount</v>
      </c>
      <c r="BOV2" s="854" t="str">
        <f>'HCF-2 RH'!$D$46</f>
        <v>Original Debt Amount</v>
      </c>
      <c r="BOW2" s="854" t="str">
        <f>'HCF-2 RH'!$D$46</f>
        <v>Original Debt Amount</v>
      </c>
      <c r="BOX2" s="854" t="str">
        <f>'HCF-2 RH'!$D$46</f>
        <v>Original Debt Amount</v>
      </c>
      <c r="BOY2" s="854" t="str">
        <f>'HCF-2 RH'!$D$46</f>
        <v>Original Debt Amount</v>
      </c>
      <c r="BOZ2" s="854" t="str">
        <f>'HCF-2 RH'!$E$46</f>
        <v>Date Issued</v>
      </c>
      <c r="BPA2" s="854" t="str">
        <f>'HCF-2 RH'!$E$46</f>
        <v>Date Issued</v>
      </c>
      <c r="BPB2" s="854" t="str">
        <f>'HCF-2 RH'!$E$46</f>
        <v>Date Issued</v>
      </c>
      <c r="BPC2" s="854" t="str">
        <f>'HCF-2 RH'!$E$46</f>
        <v>Date Issued</v>
      </c>
      <c r="BPD2" s="854" t="str">
        <f>'HCF-2 RH'!$E$46</f>
        <v>Date Issued</v>
      </c>
      <c r="BPE2" s="854" t="str">
        <f>'HCF-2 RH'!$F$46</f>
        <v>Balance 12/31</v>
      </c>
      <c r="BPF2" s="854" t="str">
        <f>'HCF-2 RH'!$F$46</f>
        <v>Balance 12/31</v>
      </c>
      <c r="BPG2" s="854" t="str">
        <f>'HCF-2 RH'!$F$46</f>
        <v>Balance 12/31</v>
      </c>
      <c r="BPH2" s="854" t="str">
        <f>'HCF-2 RH'!$F$46</f>
        <v>Balance 12/31</v>
      </c>
      <c r="BPI2" s="854" t="str">
        <f>'HCF-2 RH'!$F$46</f>
        <v>Balance 12/31</v>
      </c>
      <c r="BPJ2" s="854" t="str">
        <f>'HCF-2 RH'!$G$46</f>
        <v>Select Payable To</v>
      </c>
      <c r="BPK2" s="854" t="str">
        <f>'HCF-2 RH'!$G$46</f>
        <v>Select Payable To</v>
      </c>
      <c r="BPL2" s="854" t="str">
        <f>'HCF-2 RH'!$G$46</f>
        <v>Select Payable To</v>
      </c>
      <c r="BPM2" s="854" t="str">
        <f>'HCF-2 RH'!$G$46</f>
        <v>Select Payable To</v>
      </c>
      <c r="BPN2" s="854" t="str">
        <f>'HCF-2 RH'!$G$46</f>
        <v>Select Payable To</v>
      </c>
      <c r="BPO2" s="854" t="str">
        <f>'HCF-2 RH'!$H$46</f>
        <v>List Owners Name</v>
      </c>
      <c r="BPP2" s="854" t="str">
        <f>'HCF-2 RH'!$H$46</f>
        <v>List Owners Name</v>
      </c>
      <c r="BPQ2" s="854" t="str">
        <f>'HCF-2 RH'!$H$46</f>
        <v>List Owners Name</v>
      </c>
      <c r="BPR2" s="854" t="str">
        <f>'HCF-2 RH'!$H$46</f>
        <v>List Owners Name</v>
      </c>
      <c r="BPS2" s="854" t="str">
        <f>'HCF-2 RH'!$H$46</f>
        <v>List Owners Name</v>
      </c>
      <c r="BPT2" s="854" t="str">
        <f>'HCF-2 RH'!$B$56</f>
        <v>Entity/Person</v>
      </c>
      <c r="BPU2" s="854" t="str">
        <f>'HCF-2 RH'!$B$56</f>
        <v>Entity/Person</v>
      </c>
      <c r="BPV2" s="854" t="str">
        <f>'HCF-2 RH'!$B$56</f>
        <v>Entity/Person</v>
      </c>
      <c r="BPW2" s="854" t="str">
        <f>'HCF-2 RH'!$B$56</f>
        <v>Entity/Person</v>
      </c>
      <c r="BPX2" s="854" t="str">
        <f>'HCF-2 RH'!$B$56</f>
        <v>Entity/Person</v>
      </c>
      <c r="BPY2" s="854" t="str">
        <f>'HCF-2 RH'!$B$56</f>
        <v>Entity/Person</v>
      </c>
      <c r="BPZ2" s="854" t="str">
        <f>'HCF-2 RH'!$C$56</f>
        <v>Goods/Services</v>
      </c>
      <c r="BQA2" s="854" t="str">
        <f>'HCF-2 RH'!$C$56</f>
        <v>Goods/Services</v>
      </c>
      <c r="BQB2" s="854" t="str">
        <f>'HCF-2 RH'!$C$56</f>
        <v>Goods/Services</v>
      </c>
      <c r="BQC2" s="854" t="str">
        <f>'HCF-2 RH'!$C$56</f>
        <v>Goods/Services</v>
      </c>
      <c r="BQD2" s="854" t="str">
        <f>'HCF-2 RH'!$C$56</f>
        <v>Goods/Services</v>
      </c>
      <c r="BQE2" s="854" t="str">
        <f>'HCF-2 RH'!$C$56</f>
        <v>Goods/Services</v>
      </c>
      <c r="BQF2" s="854" t="str">
        <f>'HCF-2 RH'!$D$56</f>
        <v>Billing/Compensation</v>
      </c>
      <c r="BQG2" s="854" t="str">
        <f>'HCF-2 RH'!$D$56</f>
        <v>Billing/Compensation</v>
      </c>
      <c r="BQH2" s="854" t="str">
        <f>'HCF-2 RH'!$D$56</f>
        <v>Billing/Compensation</v>
      </c>
      <c r="BQI2" s="854" t="str">
        <f>'HCF-2 RH'!$D$56</f>
        <v>Billing/Compensation</v>
      </c>
      <c r="BQJ2" s="854" t="str">
        <f>'HCF-2 RH'!$D$56</f>
        <v>Billing/Compensation</v>
      </c>
      <c r="BQK2" s="854" t="str">
        <f>'HCF-2 RH'!$D$56</f>
        <v>Billing/Compensation</v>
      </c>
      <c r="BQL2" s="854" t="str">
        <f>'HCF-2 RH'!$E$56</f>
        <v>Mark up</v>
      </c>
      <c r="BQM2" s="854" t="str">
        <f>'HCF-2 RH'!$E$56</f>
        <v>Mark up</v>
      </c>
      <c r="BQN2" s="854" t="str">
        <f>'HCF-2 RH'!$E$56</f>
        <v>Mark up</v>
      </c>
      <c r="BQO2" s="854" t="str">
        <f>'HCF-2 RH'!$E$56</f>
        <v>Mark up</v>
      </c>
      <c r="BQP2" s="854" t="str">
        <f>'HCF-2 RH'!$E$56</f>
        <v>Mark up</v>
      </c>
      <c r="BQQ2" s="854" t="str">
        <f>'HCF-2 RH'!$E$56</f>
        <v>Mark up</v>
      </c>
      <c r="BQR2" s="854" t="str">
        <f>'HCF-2 RH'!$F$56</f>
        <v>Cost</v>
      </c>
      <c r="BQS2" s="854" t="str">
        <f>'HCF-2 RH'!$F$56</f>
        <v>Cost</v>
      </c>
      <c r="BQT2" s="854" t="str">
        <f>'HCF-2 RH'!$F$56</f>
        <v>Cost</v>
      </c>
      <c r="BQU2" s="854" t="str">
        <f>'HCF-2 RH'!$F$56</f>
        <v>Cost</v>
      </c>
      <c r="BQV2" s="854" t="str">
        <f>'HCF-2 RH'!$F$56</f>
        <v>Cost</v>
      </c>
      <c r="BQW2" s="854" t="str">
        <f>'HCF-2 RH'!$F$56</f>
        <v>Cost</v>
      </c>
      <c r="BQX2" s="854" t="str">
        <f>'HCF-2 RH'!$G$56</f>
        <v>Account Posted</v>
      </c>
      <c r="BQY2" s="854" t="str">
        <f>'HCF-2 RH'!$G$56</f>
        <v>Account Posted</v>
      </c>
      <c r="BQZ2" s="854" t="str">
        <f>'HCF-2 RH'!$G$56</f>
        <v>Account Posted</v>
      </c>
      <c r="BRA2" s="854" t="str">
        <f>'HCF-2 RH'!$G$56</f>
        <v>Account Posted</v>
      </c>
      <c r="BRB2" s="854" t="str">
        <f>'HCF-2 RH'!$G$56</f>
        <v>Account Posted</v>
      </c>
      <c r="BRC2" s="854" t="str">
        <f>'HCF-2 RH'!$G$56</f>
        <v>Account Posted</v>
      </c>
      <c r="BRD2" s="854" t="str">
        <f>'HCF-2 RH'!$H$56</f>
        <v>Name of Owner</v>
      </c>
      <c r="BRE2" s="854" t="str">
        <f>'HCF-2 RH'!$H$56</f>
        <v>Name of Owner</v>
      </c>
      <c r="BRF2" s="854" t="str">
        <f>'HCF-2 RH'!$H$56</f>
        <v>Name of Owner</v>
      </c>
      <c r="BRG2" s="854" t="str">
        <f>'HCF-2 RH'!$H$56</f>
        <v>Name of Owner</v>
      </c>
      <c r="BRH2" s="854" t="str">
        <f>'HCF-2 RH'!$H$56</f>
        <v>Name of Owner</v>
      </c>
      <c r="BRI2" s="854" t="str">
        <f>'HCF-2 RH'!$H$56</f>
        <v>Name of Owner</v>
      </c>
      <c r="BRJ2" s="854" t="str">
        <f>'HCF-2 RH'!$I$56</f>
        <v>% Ownership</v>
      </c>
      <c r="BRK2" s="854" t="str">
        <f>'HCF-2 RH'!$I$56</f>
        <v>% Ownership</v>
      </c>
      <c r="BRL2" s="854" t="str">
        <f>'HCF-2 RH'!$I$56</f>
        <v>% Ownership</v>
      </c>
      <c r="BRM2" s="854" t="str">
        <f>'HCF-2 RH'!$I$56</f>
        <v>% Ownership</v>
      </c>
      <c r="BRN2" s="854" t="str">
        <f>'HCF-2 RH'!$I$56</f>
        <v>% Ownership</v>
      </c>
      <c r="BRO2" s="854" t="str">
        <f>'HCF-2 RH'!$I$56</f>
        <v>% Ownership</v>
      </c>
      <c r="BRP2" s="854" t="str">
        <f>'HCF-2 RH'!$B$67</f>
        <v>Select Owner, Partner, Officer</v>
      </c>
      <c r="BRQ2" s="854" t="str">
        <f>'HCF-2 RH'!$B$67</f>
        <v>Select Owner, Partner, Officer</v>
      </c>
      <c r="BRR2" s="854" t="str">
        <f>'HCF-2 RH'!$B$67</f>
        <v>Select Owner, Partner, Officer</v>
      </c>
      <c r="BRS2" s="854" t="str">
        <f>'HCF-2 RH'!$B$67</f>
        <v>Select Owner, Partner, Officer</v>
      </c>
      <c r="BRT2" s="854" t="str">
        <f>'HCF-2 RH'!$B$67</f>
        <v>Select Owner, Partner, Officer</v>
      </c>
      <c r="BRU2" s="854" t="str">
        <f>'HCF-2 RH'!$B$67</f>
        <v>Select Owner, Partner, Officer</v>
      </c>
      <c r="BRV2" s="854" t="str">
        <f>'HCF-2 RH'!$B$67</f>
        <v>Select Owner, Partner, Officer</v>
      </c>
      <c r="BRW2" s="854" t="str">
        <f>'HCF-2 RH'!$B$67</f>
        <v>Select Owner, Partner, Officer</v>
      </c>
      <c r="BRX2" s="854" t="str">
        <f>'HCF-2 RH'!$C$67</f>
        <v>Owner Name</v>
      </c>
      <c r="BRY2" s="854" t="str">
        <f>'HCF-2 RH'!$C$67</f>
        <v>Owner Name</v>
      </c>
      <c r="BRZ2" s="854" t="str">
        <f>'HCF-2 RH'!$C$67</f>
        <v>Owner Name</v>
      </c>
      <c r="BSA2" s="854" t="str">
        <f>'HCF-2 RH'!$C$67</f>
        <v>Owner Name</v>
      </c>
      <c r="BSB2" s="854" t="str">
        <f>'HCF-2 RH'!$C$67</f>
        <v>Owner Name</v>
      </c>
      <c r="BSC2" s="854" t="str">
        <f>'HCF-2 RH'!$C$67</f>
        <v>Owner Name</v>
      </c>
      <c r="BSD2" s="854" t="str">
        <f>'HCF-2 RH'!$C$67</f>
        <v>Owner Name</v>
      </c>
      <c r="BSE2" s="854" t="str">
        <f>'HCF-2 RH'!$C$67</f>
        <v>Owner Name</v>
      </c>
      <c r="BSF2" s="854" t="str">
        <f>'HCF-2 RH'!$D$67</f>
        <v>Owner Title</v>
      </c>
      <c r="BSG2" s="854" t="str">
        <f>'HCF-2 RH'!$D$67</f>
        <v>Owner Title</v>
      </c>
      <c r="BSH2" s="854" t="str">
        <f>'HCF-2 RH'!$D$67</f>
        <v>Owner Title</v>
      </c>
      <c r="BSI2" s="854" t="str">
        <f>'HCF-2 RH'!$D$67</f>
        <v>Owner Title</v>
      </c>
      <c r="BSJ2" s="854" t="str">
        <f>'HCF-2 RH'!$D$67</f>
        <v>Owner Title</v>
      </c>
      <c r="BSK2" s="854" t="str">
        <f>'HCF-2 RH'!$D$67</f>
        <v>Owner Title</v>
      </c>
      <c r="BSL2" s="854" t="str">
        <f>'HCF-2 RH'!$D$67</f>
        <v>Owner Title</v>
      </c>
      <c r="BSM2" s="854" t="str">
        <f>'HCF-2 RH'!$D$67</f>
        <v>Owner Title</v>
      </c>
      <c r="BSN2" s="854" t="str">
        <f>'HCF-2 RH'!$E$67</f>
        <v>% Time Devoted</v>
      </c>
      <c r="BSO2" s="854" t="str">
        <f>'HCF-2 RH'!$E$67</f>
        <v>% Time Devoted</v>
      </c>
      <c r="BSP2" s="854" t="str">
        <f>'HCF-2 RH'!$E$67</f>
        <v>% Time Devoted</v>
      </c>
      <c r="BSQ2" s="854" t="str">
        <f>'HCF-2 RH'!$E$67</f>
        <v>% Time Devoted</v>
      </c>
      <c r="BSR2" s="854" t="str">
        <f>'HCF-2 RH'!$E$67</f>
        <v>% Time Devoted</v>
      </c>
      <c r="BSS2" s="854" t="str">
        <f>'HCF-2 RH'!$E$67</f>
        <v>% Time Devoted</v>
      </c>
      <c r="BST2" s="854" t="str">
        <f>'HCF-2 RH'!$E$67</f>
        <v>% Time Devoted</v>
      </c>
      <c r="BSU2" s="854" t="str">
        <f>'HCF-2 RH'!$E$67</f>
        <v>% Time Devoted</v>
      </c>
      <c r="BSV2" s="854" t="str">
        <f>'HCF-2 RH'!$F$67</f>
        <v>Salary</v>
      </c>
      <c r="BSW2" s="854" t="str">
        <f>'HCF-2 RH'!$F$67</f>
        <v>Salary</v>
      </c>
      <c r="BSX2" s="854" t="str">
        <f>'HCF-2 RH'!$F$67</f>
        <v>Salary</v>
      </c>
      <c r="BSY2" s="854" t="str">
        <f>'HCF-2 RH'!$F$67</f>
        <v>Salary</v>
      </c>
      <c r="BSZ2" s="854" t="str">
        <f>'HCF-2 RH'!$F$67</f>
        <v>Salary</v>
      </c>
      <c r="BTA2" s="854" t="str">
        <f>'HCF-2 RH'!$F$67</f>
        <v>Salary</v>
      </c>
      <c r="BTB2" s="854" t="str">
        <f>'HCF-2 RH'!$F$67</f>
        <v>Salary</v>
      </c>
      <c r="BTC2" s="854" t="str">
        <f>'HCF-2 RH'!$F$67</f>
        <v>Salary</v>
      </c>
      <c r="BTD2" s="854" t="str">
        <f>'HCF-2 RH'!$G$67</f>
        <v>Employee Benefits</v>
      </c>
      <c r="BTE2" s="854" t="str">
        <f>'HCF-2 RH'!$G$67</f>
        <v>Employee Benefits</v>
      </c>
      <c r="BTF2" s="854" t="str">
        <f>'HCF-2 RH'!$G$67</f>
        <v>Employee Benefits</v>
      </c>
      <c r="BTG2" s="854" t="str">
        <f>'HCF-2 RH'!$G$67</f>
        <v>Employee Benefits</v>
      </c>
      <c r="BTH2" s="854" t="str">
        <f>'HCF-2 RH'!$G$67</f>
        <v>Employee Benefits</v>
      </c>
      <c r="BTI2" s="854" t="str">
        <f>'HCF-2 RH'!$G$67</f>
        <v>Employee Benefits</v>
      </c>
      <c r="BTJ2" s="854" t="str">
        <f>'HCF-2 RH'!$G$67</f>
        <v>Employee Benefits</v>
      </c>
      <c r="BTK2" s="854" t="str">
        <f>'HCF-2 RH'!$G$67</f>
        <v>Employee Benefits</v>
      </c>
      <c r="BTL2" s="854" t="str">
        <f>'HCF-2 RH'!$H$67</f>
        <v>Payroll Taxes</v>
      </c>
      <c r="BTM2" s="854" t="str">
        <f>'HCF-2 RH'!$H$67</f>
        <v>Payroll Taxes</v>
      </c>
      <c r="BTN2" s="854" t="str">
        <f>'HCF-2 RH'!$H$67</f>
        <v>Payroll Taxes</v>
      </c>
      <c r="BTO2" s="854" t="str">
        <f>'HCF-2 RH'!$H$67</f>
        <v>Payroll Taxes</v>
      </c>
      <c r="BTP2" s="854" t="str">
        <f>'HCF-2 RH'!$H$67</f>
        <v>Payroll Taxes</v>
      </c>
      <c r="BTQ2" s="854" t="str">
        <f>'HCF-2 RH'!$H$67</f>
        <v>Payroll Taxes</v>
      </c>
      <c r="BTR2" s="854" t="str">
        <f>'HCF-2 RH'!$H$67</f>
        <v>Payroll Taxes</v>
      </c>
      <c r="BTS2" s="854" t="str">
        <f>'HCF-2 RH'!$H$67</f>
        <v>Payroll Taxes</v>
      </c>
      <c r="BTT2" s="854" t="str">
        <f>'HCF-2 RH'!$I$67</f>
        <v>Workers' Comp.</v>
      </c>
      <c r="BTU2" s="854" t="str">
        <f>'HCF-2 RH'!$I$67</f>
        <v>Workers' Comp.</v>
      </c>
      <c r="BTV2" s="854" t="str">
        <f>'HCF-2 RH'!$I$67</f>
        <v>Workers' Comp.</v>
      </c>
      <c r="BTW2" s="854" t="str">
        <f>'HCF-2 RH'!$I$67</f>
        <v>Workers' Comp.</v>
      </c>
      <c r="BTX2" s="854" t="str">
        <f>'HCF-2 RH'!$I$67</f>
        <v>Workers' Comp.</v>
      </c>
      <c r="BTY2" s="854" t="str">
        <f>'HCF-2 RH'!$I$67</f>
        <v>Workers' Comp.</v>
      </c>
      <c r="BTZ2" s="854" t="str">
        <f>'HCF-2 RH'!$I$67</f>
        <v>Workers' Comp.</v>
      </c>
      <c r="BUA2" s="854" t="str">
        <f>'HCF-2 RH'!$I$67</f>
        <v>Workers' Comp.</v>
      </c>
      <c r="BUB2" s="854" t="str">
        <f>'HCF-2 RH'!$J$67</f>
        <v>Gr. Life/Health Ins.</v>
      </c>
      <c r="BUC2" s="854" t="str">
        <f>'HCF-2 RH'!$J$67</f>
        <v>Gr. Life/Health Ins.</v>
      </c>
      <c r="BUD2" s="854" t="str">
        <f>'HCF-2 RH'!$J$67</f>
        <v>Gr. Life/Health Ins.</v>
      </c>
      <c r="BUE2" s="854" t="str">
        <f>'HCF-2 RH'!$J$67</f>
        <v>Gr. Life/Health Ins.</v>
      </c>
      <c r="BUF2" s="854" t="str">
        <f>'HCF-2 RH'!$J$67</f>
        <v>Gr. Life/Health Ins.</v>
      </c>
      <c r="BUG2" s="854" t="str">
        <f>'HCF-2 RH'!$J$67</f>
        <v>Gr. Life/Health Ins.</v>
      </c>
      <c r="BUH2" s="854" t="str">
        <f>'HCF-2 RH'!$J$67</f>
        <v>Gr. Life/Health Ins.</v>
      </c>
      <c r="BUI2" s="854" t="str">
        <f>'HCF-2 RH'!$J$67</f>
        <v>Gr. Life/Health Ins.</v>
      </c>
      <c r="BUJ2" s="854" t="str">
        <f>'HCF-2 RH'!$K$67</f>
        <v>Draw</v>
      </c>
      <c r="BUK2" s="854" t="str">
        <f>'HCF-2 RH'!$K$67</f>
        <v>Draw</v>
      </c>
      <c r="BUL2" s="854" t="str">
        <f>'HCF-2 RH'!$K$67</f>
        <v>Draw</v>
      </c>
      <c r="BUM2" s="854" t="str">
        <f>'HCF-2 RH'!$K$67</f>
        <v>Draw</v>
      </c>
      <c r="BUN2" s="854" t="str">
        <f>'HCF-2 RH'!$K$67</f>
        <v>Draw</v>
      </c>
      <c r="BUO2" s="854" t="str">
        <f>'HCF-2 RH'!$K$67</f>
        <v>Draw</v>
      </c>
      <c r="BUP2" s="854" t="str">
        <f>'HCF-2 RH'!$K$67</f>
        <v>Draw</v>
      </c>
      <c r="BUQ2" s="854" t="str">
        <f>'HCF-2 RH'!$K$67</f>
        <v>Draw</v>
      </c>
      <c r="BUR2" s="854" t="str">
        <f>'HCF-2 RH'!$L$67</f>
        <v>Other</v>
      </c>
      <c r="BUS2" s="854" t="str">
        <f>'HCF-2 RH'!$L$67</f>
        <v>Other</v>
      </c>
      <c r="BUT2" s="854" t="str">
        <f>'HCF-2 RH'!$L$67</f>
        <v>Other</v>
      </c>
      <c r="BUU2" s="854" t="str">
        <f>'HCF-2 RH'!$L$67</f>
        <v>Other</v>
      </c>
      <c r="BUV2" s="854" t="str">
        <f>'HCF-2 RH'!$L$67</f>
        <v>Other</v>
      </c>
      <c r="BUW2" s="854" t="str">
        <f>'HCF-2 RH'!$L$67</f>
        <v>Other</v>
      </c>
      <c r="BUX2" s="854" t="str">
        <f>'HCF-2 RH'!$L$67</f>
        <v>Other</v>
      </c>
      <c r="BUY2" s="854" t="str">
        <f>'HCF-2 RH'!$L$67</f>
        <v>Other</v>
      </c>
      <c r="BUZ2" s="854" t="str">
        <f>'HCF-2 RH'!$M$67</f>
        <v>Total</v>
      </c>
      <c r="BVA2" s="854" t="str">
        <f>'HCF-2 RH'!$M$67</f>
        <v>Total</v>
      </c>
      <c r="BVB2" s="854" t="str">
        <f>'HCF-2 RH'!$M$67</f>
        <v>Total</v>
      </c>
      <c r="BVC2" s="854" t="str">
        <f>'HCF-2 RH'!$M$67</f>
        <v>Total</v>
      </c>
      <c r="BVD2" s="854" t="str">
        <f>'HCF-2 RH'!$M$67</f>
        <v>Total</v>
      </c>
      <c r="BVE2" s="854" t="str">
        <f>'HCF-2 RH'!$M$67</f>
        <v>Total</v>
      </c>
      <c r="BVF2" s="854" t="str">
        <f>'HCF-2 RH'!$M$67</f>
        <v>Total</v>
      </c>
      <c r="BVG2" s="854" t="str">
        <f>'HCF-2 RH'!$M$67</f>
        <v>Total</v>
      </c>
      <c r="BVH2" s="854" t="str">
        <f>'HCF-2 RH'!$B$80</f>
        <v>Name</v>
      </c>
      <c r="BVI2" s="854" t="str">
        <f>'HCF-2 RH'!$B$80</f>
        <v>Name</v>
      </c>
      <c r="BVJ2" s="854" t="str">
        <f>'HCF-2 RH'!$B$80</f>
        <v>Name</v>
      </c>
      <c r="BVK2" s="854" t="str">
        <f>'HCF-2 RH'!$B$80</f>
        <v>Name</v>
      </c>
      <c r="BVL2" s="854" t="str">
        <f>'HCF-2 RH'!$B$80</f>
        <v>Name</v>
      </c>
      <c r="BVM2" s="854" t="str">
        <f>'HCF-2 RH'!$C$80</f>
        <v>Title</v>
      </c>
      <c r="BVN2" s="854" t="str">
        <f>'HCF-2 RH'!$C$80</f>
        <v>Title</v>
      </c>
      <c r="BVO2" s="854" t="str">
        <f>'HCF-2 RH'!$C$80</f>
        <v>Title</v>
      </c>
      <c r="BVP2" s="854" t="str">
        <f>'HCF-2 RH'!$C$80</f>
        <v>Title</v>
      </c>
      <c r="BVQ2" s="854" t="str">
        <f>'HCF-2 RH'!$C$80</f>
        <v>Title</v>
      </c>
      <c r="BVR2" s="854" t="str">
        <f>'HCF-2 RH'!$D$80</f>
        <v>% Time Devoted - Administrative</v>
      </c>
      <c r="BVS2" s="854" t="str">
        <f>'HCF-2 RH'!$D$80</f>
        <v>% Time Devoted - Administrative</v>
      </c>
      <c r="BVT2" s="854" t="str">
        <f>'HCF-2 RH'!$D$80</f>
        <v>% Time Devoted - Administrative</v>
      </c>
      <c r="BVU2" s="854" t="str">
        <f>'HCF-2 RH'!$D$80</f>
        <v>% Time Devoted - Administrative</v>
      </c>
      <c r="BVV2" s="854" t="str">
        <f>'HCF-2 RH'!$D$80</f>
        <v>% Time Devoted - Administrative</v>
      </c>
      <c r="BVW2" s="854" t="str">
        <f>'HCF-2 RH'!$E$80</f>
        <v>% Time Devoted-  Plant Operation, Maintenance, and Security</v>
      </c>
      <c r="BVX2" s="854" t="str">
        <f>'HCF-2 RH'!$E$80</f>
        <v>% Time Devoted-  Plant Operation, Maintenance, and Security</v>
      </c>
      <c r="BVY2" s="854" t="str">
        <f>'HCF-2 RH'!$E$80</f>
        <v>% Time Devoted-  Plant Operation, Maintenance, and Security</v>
      </c>
      <c r="BVZ2" s="854" t="str">
        <f>'HCF-2 RH'!$E$80</f>
        <v>% Time Devoted-  Plant Operation, Maintenance, and Security</v>
      </c>
      <c r="BWA2" s="854" t="str">
        <f>'HCF-2 RH'!$E$80</f>
        <v>% Time Devoted-  Plant Operation, Maintenance, and Security</v>
      </c>
      <c r="BWB2" s="854" t="str">
        <f>'HCF-2 RH'!$F$80</f>
        <v>% Time Devoted - Medical Services</v>
      </c>
      <c r="BWC2" s="854" t="str">
        <f>'HCF-2 RH'!$F$80</f>
        <v>% Time Devoted - Medical Services</v>
      </c>
      <c r="BWD2" s="854" t="str">
        <f>'HCF-2 RH'!$F$80</f>
        <v>% Time Devoted - Medical Services</v>
      </c>
      <c r="BWE2" s="854" t="str">
        <f>'HCF-2 RH'!$F$80</f>
        <v>% Time Devoted - Medical Services</v>
      </c>
      <c r="BWF2" s="854" t="str">
        <f>'HCF-2 RH'!$F$80</f>
        <v>% Time Devoted - Medical Services</v>
      </c>
      <c r="BWG2" s="854" t="str">
        <f>'HCF-2 RH'!$G$80</f>
        <v>% Time Devoted - Other</v>
      </c>
      <c r="BWH2" s="854" t="str">
        <f>'HCF-2 RH'!$G$80</f>
        <v>% Time Devoted - Other</v>
      </c>
      <c r="BWI2" s="854" t="str">
        <f>'HCF-2 RH'!$G$80</f>
        <v>% Time Devoted - Other</v>
      </c>
      <c r="BWJ2" s="854" t="str">
        <f>'HCF-2 RH'!$G$80</f>
        <v>% Time Devoted - Other</v>
      </c>
      <c r="BWK2" s="854" t="str">
        <f>'HCF-2 RH'!$G$80</f>
        <v>% Time Devoted - Other</v>
      </c>
      <c r="BWL2" s="854" t="str">
        <f>'HCF-2 RH'!$H$80</f>
        <v>Total Time (Must equal 100%)</v>
      </c>
      <c r="BWM2" s="854" t="str">
        <f>'HCF-2 RH'!$H$80</f>
        <v>Total Time (Must equal 100%)</v>
      </c>
      <c r="BWN2" s="854" t="str">
        <f>'HCF-2 RH'!$H$80</f>
        <v>Total Time (Must equal 100%)</v>
      </c>
      <c r="BWO2" s="854" t="str">
        <f>'HCF-2 RH'!$H$80</f>
        <v>Total Time (Must equal 100%)</v>
      </c>
      <c r="BWP2" s="854" t="str">
        <f>'HCF-2 RH'!$H$80</f>
        <v>Total Time (Must equal 100%)</v>
      </c>
      <c r="BWQ2" s="854" t="str">
        <f>'HCF-2 RH'!$I$80</f>
        <v>Salary</v>
      </c>
      <c r="BWR2" s="854" t="str">
        <f>'HCF-2 RH'!$I$80</f>
        <v>Salary</v>
      </c>
      <c r="BWS2" s="854" t="str">
        <f>'HCF-2 RH'!$I$80</f>
        <v>Salary</v>
      </c>
      <c r="BWT2" s="854" t="str">
        <f>'HCF-2 RH'!$I$80</f>
        <v>Salary</v>
      </c>
      <c r="BWU2" s="854" t="str">
        <f>'HCF-2 RH'!$I$80</f>
        <v>Salary</v>
      </c>
      <c r="BWV2" s="854" t="str">
        <f>'HCF-2 RH'!$J$80</f>
        <v>Employee Benefits</v>
      </c>
      <c r="BWW2" s="854" t="str">
        <f>'HCF-2 RH'!$J$80</f>
        <v>Employee Benefits</v>
      </c>
      <c r="BWX2" s="854" t="str">
        <f>'HCF-2 RH'!$J$80</f>
        <v>Employee Benefits</v>
      </c>
      <c r="BWY2" s="854" t="str">
        <f>'HCF-2 RH'!$J$80</f>
        <v>Employee Benefits</v>
      </c>
      <c r="BWZ2" s="854" t="str">
        <f>'HCF-2 RH'!$J$80</f>
        <v>Employee Benefits</v>
      </c>
      <c r="BXA2" s="854" t="str">
        <f>'HCF-2 RH'!$K$80</f>
        <v>Payroll Taxes</v>
      </c>
      <c r="BXB2" s="854" t="str">
        <f>'HCF-2 RH'!$K$80</f>
        <v>Payroll Taxes</v>
      </c>
      <c r="BXC2" s="854" t="str">
        <f>'HCF-2 RH'!$K$80</f>
        <v>Payroll Taxes</v>
      </c>
      <c r="BXD2" s="854" t="str">
        <f>'HCF-2 RH'!$K$80</f>
        <v>Payroll Taxes</v>
      </c>
      <c r="BXE2" s="854" t="str">
        <f>'HCF-2 RH'!$K$80</f>
        <v>Payroll Taxes</v>
      </c>
      <c r="BXF2" s="854" t="str">
        <f>'HCF-2 RH'!$L$80</f>
        <v>Workers' Comp.</v>
      </c>
      <c r="BXG2" s="854" t="str">
        <f>'HCF-2 RH'!$L$80</f>
        <v>Workers' Comp.</v>
      </c>
      <c r="BXH2" s="854" t="str">
        <f>'HCF-2 RH'!$L$80</f>
        <v>Workers' Comp.</v>
      </c>
      <c r="BXI2" s="854" t="str">
        <f>'HCF-2 RH'!$L$80</f>
        <v>Workers' Comp.</v>
      </c>
      <c r="BXJ2" s="854" t="str">
        <f>'HCF-2 RH'!$L$80</f>
        <v>Workers' Comp.</v>
      </c>
      <c r="BXK2" s="854" t="str">
        <f>'HCF-2 RH'!$M$80</f>
        <v>Gr. Life/Health Ins.</v>
      </c>
      <c r="BXL2" s="854" t="str">
        <f>'HCF-2 RH'!$M$80</f>
        <v>Gr. Life/Health Ins.</v>
      </c>
      <c r="BXM2" s="854" t="str">
        <f>'HCF-2 RH'!$M$80</f>
        <v>Gr. Life/Health Ins.</v>
      </c>
      <c r="BXN2" s="854" t="str">
        <f>'HCF-2 RH'!$M$80</f>
        <v>Gr. Life/Health Ins.</v>
      </c>
      <c r="BXO2" s="854" t="str">
        <f>'HCF-2 RH'!$M$80</f>
        <v>Gr. Life/Health Ins.</v>
      </c>
      <c r="BXP2" s="854" t="str">
        <f>'HCF-2 RH'!$N$80</f>
        <v>Draw</v>
      </c>
      <c r="BXQ2" s="854" t="str">
        <f>'HCF-2 RH'!$N$80</f>
        <v>Draw</v>
      </c>
      <c r="BXR2" s="854" t="str">
        <f>'HCF-2 RH'!$N$80</f>
        <v>Draw</v>
      </c>
      <c r="BXS2" s="854" t="str">
        <f>'HCF-2 RH'!$N$80</f>
        <v>Draw</v>
      </c>
      <c r="BXT2" s="854" t="str">
        <f>'HCF-2 RH'!$N$80</f>
        <v>Draw</v>
      </c>
      <c r="BXU2" s="854" t="str">
        <f>'HCF-2 RH'!$O$80</f>
        <v>Other</v>
      </c>
      <c r="BXV2" s="854" t="str">
        <f>'HCF-2 RH'!$O$80</f>
        <v>Other</v>
      </c>
      <c r="BXW2" s="854" t="str">
        <f>'HCF-2 RH'!$O$80</f>
        <v>Other</v>
      </c>
      <c r="BXX2" s="854" t="str">
        <f>'HCF-2 RH'!$O$80</f>
        <v>Other</v>
      </c>
      <c r="BXY2" s="854" t="str">
        <f>'HCF-2 RH'!$O$80</f>
        <v>Other</v>
      </c>
      <c r="BXZ2" s="854" t="str">
        <f>'HCF-2 RH'!$P$80</f>
        <v>Total</v>
      </c>
      <c r="BYA2" s="854" t="str">
        <f>'HCF-2 RH'!$P$80</f>
        <v>Total</v>
      </c>
      <c r="BYB2" s="854" t="str">
        <f>'HCF-2 RH'!$P$80</f>
        <v>Total</v>
      </c>
      <c r="BYC2" s="854" t="str">
        <f>'HCF-2 RH'!$P$80</f>
        <v>Total</v>
      </c>
      <c r="BYD2" s="854" t="str">
        <f>'HCF-2 RH'!$P$80</f>
        <v>Total</v>
      </c>
      <c r="BYE2" s="854" t="str">
        <f>_xlfn.CONCAT('HCF-2 RH'!$C$94,"- ",'HCF-2 RH'!$D$93)</f>
        <v>Residential Care Facility Rental Income- Reported Amount</v>
      </c>
      <c r="BYF2" s="854" t="str">
        <f>_xlfn.CONCAT('HCF-2 RH'!$C$95,"- ",'HCF-2 RH'!$D$93)</f>
        <v>Other Rental Income- Reported Amount</v>
      </c>
      <c r="BYG2" s="854" t="str">
        <f>_xlfn.CONCAT('HCF-2 RH'!$C$95,"- ",'HCF-2 RH'!$E$93)</f>
        <v>Other Rental Income- Explanation</v>
      </c>
      <c r="BYH2" s="854" t="str">
        <f>_xlfn.CONCAT('HCF-2 RH'!$C$96,"- ",'HCF-2 RH'!$D$93)</f>
        <v>Other Income - Reported Amount</v>
      </c>
      <c r="BYI2" s="854" t="str">
        <f>_xlfn.CONCAT('HCF-2 RH'!$C$96,"- ",'HCF-2 RH'!$E$93)</f>
        <v>Other Income - Explanation</v>
      </c>
      <c r="BYJ2" s="854" t="str">
        <f>_xlfn.CONCAT('HCF-2 RH'!$C$97,"- ",'HCF-2 RH'!$D$93)</f>
        <v>Recoverable Fixed Asset Income- Reported Amount</v>
      </c>
      <c r="BYK2" s="854" t="str">
        <f>_xlfn.CONCAT('HCF-2 RH'!$C$97,"- ",'HCF-2 RH'!$E$93)</f>
        <v>Recoverable Fixed Asset Income- Explanation</v>
      </c>
      <c r="BYL2" s="854" t="str">
        <f>_xlfn.CONCAT('HCF-2 RH'!$C$98,"- ",'HCF-2 RH'!$D$93)</f>
        <v>Total Income Reported- Reported Amount</v>
      </c>
      <c r="BYM2" s="854" t="str">
        <f>_xlfn.CONCAT('HCF-2 RH'!$C$101, "- ",'HCF-2 RH'!$D$100)</f>
        <v>Real Estate Taxes- Reported Amount</v>
      </c>
      <c r="BYN2" s="854" t="str">
        <f>_xlfn.CONCAT('HCF-2 RH'!$C$102, "- ",'HCF-2 RH'!$D$100)</f>
        <v>Personal Property Taxes- Reported Amount</v>
      </c>
      <c r="BYO2" s="854" t="str">
        <f>_xlfn.CONCAT('HCF-2 RH'!$C$103, "- ",'HCF-2 RH'!$D$100)</f>
        <v>Long Term Interest (Mortgages &amp; Notes schedule)- Reported Amount</v>
      </c>
      <c r="BYP2" s="854" t="str">
        <f>_xlfn.CONCAT('HCF-2 RH'!$C$104, "- ",'HCF-2 RH'!$D$100)</f>
        <v>Working Capital Interest (Mortgages &amp; Notes schedule)- Reported Amount</v>
      </c>
      <c r="BYQ2" s="854" t="str">
        <f>_xlfn.CONCAT('HCF-2 RH'!$C$105, "- ",'HCF-2 RH'!$D$100)</f>
        <v>Interest on Late Payments, Penalties- Reported Amount</v>
      </c>
      <c r="BYR2" s="854" t="str">
        <f>_xlfn.CONCAT('HCF-2 RH'!$C$106, "- ",'HCF-2 RH'!$D$100)</f>
        <v>Other Expenses **- Reported Amount</v>
      </c>
      <c r="BYS2" s="854" t="str">
        <f>_xlfn.CONCAT('HCF-2 RH'!$C$106, "- ",'HCF-2 RH'!$E$93)</f>
        <v>Other Expenses **- Explanation</v>
      </c>
      <c r="BYT2" s="854" t="str">
        <f>_xlfn.CONCAT('HCF-2 RH'!$C$107, "- ",'HCF-2 RH'!$D$100)</f>
        <v>Depreciation: Building- Reported Amount</v>
      </c>
      <c r="BYU2" s="854" t="str">
        <f>_xlfn.CONCAT('HCF-2 RH'!$C$108, "- ",'HCF-2 RH'!$D$100)</f>
        <v>Depreciation: Improvements- Reported Amount</v>
      </c>
      <c r="BYV2" s="854" t="str">
        <f>_xlfn.CONCAT('HCF-2 RH'!$C$109, "- ",'HCF-2 RH'!$D$100)</f>
        <v>Depreciation: Equipment- Reported Amount</v>
      </c>
      <c r="BYW2" s="854" t="str">
        <f>_xlfn.CONCAT('HCF-2 RH'!$C$110, "- ",'HCF-2 RH'!$D$100)</f>
        <v>Depreciation: Software/Limited Life Assets- Reported Amount</v>
      </c>
      <c r="BYX2" s="854" t="str">
        <f>_xlfn.CONCAT('HCF-2 RH'!$C$111, "- ",'HCF-2 RH'!$D$100)</f>
        <v>Insurance: Building, Building Improvements, Equipment- Reported Amount</v>
      </c>
      <c r="BYY2" s="854" t="str">
        <f>_xlfn.CONCAT('HCF-2 RH'!$C$112, "- ",'HCF-2 RH'!$D$100)</f>
        <v>Other Operating Expenses- Reported Amount</v>
      </c>
      <c r="BYZ2" s="854" t="str">
        <f>_xlfn.CONCAT('HCF-2 RH'!$C$112, "- ",'HCF-2 RH'!$E$93)</f>
        <v>Other Operating Expenses- Explanation</v>
      </c>
      <c r="BZA2" s="854" t="str">
        <f>_xlfn.CONCAT('HCF-2 RH'!$C$113, "- ",'HCF-2 RH'!$D$100)</f>
        <v>Total Expenses Reported- Reported Amount</v>
      </c>
      <c r="BZB2" s="854" t="str">
        <f>_xlfn.CONCAT('HCF-2 RH'!$C$116, "- ",'HCF-2 RH'!$D$115)</f>
        <v>Cash - Checking Account- Reported Amount</v>
      </c>
      <c r="BZC2" s="854" t="str">
        <f>_xlfn.CONCAT('HCF-2 RH'!$C$117, "- ",'HCF-2 RH'!$D$115)</f>
        <v>Cash - On hand- Reported Amount</v>
      </c>
      <c r="BZD2" s="854" t="str">
        <f>_xlfn.CONCAT('HCF-2 RH'!$C$118, "- ",'HCF-2 RH'!$D$115)</f>
        <v>Cash - Other- Reported Amount</v>
      </c>
      <c r="BZE2" s="854" t="str">
        <f>_xlfn.CONCAT('HCF-2 RH'!$C$119, "- ",'HCF-2 RH'!$D$115)</f>
        <v>Loans Receivable - Due from Officers/Owners- Reported Amount</v>
      </c>
      <c r="BZF2" s="854" t="str">
        <f>_xlfn.CONCAT('HCF-2 RH'!$C$120, "- ",'HCF-2 RH'!$D$115)</f>
        <v>Loans Receivable - Due from Employees- Reported Amount</v>
      </c>
      <c r="BZG2" s="854" t="str">
        <f>_xlfn.CONCAT('HCF-2 RH'!$C$121, "- ",'HCF-2 RH'!$D$115)</f>
        <v>Loans Receivable - Due from Subsidiaries/Affiliates- Reported Amount</v>
      </c>
      <c r="BZH2" s="854" t="str">
        <f>_xlfn.CONCAT('HCF-2 RH'!$C$122, "- ",'HCF-2 RH'!$D$115)</f>
        <v>Other Loans Receivable- Reported Amount</v>
      </c>
      <c r="BZI2" s="854" t="str">
        <f>_xlfn.CONCAT('HCF-2 RH'!$C$123, "- ",'HCF-2 RH'!$D$115)</f>
        <v>Prepaid Interest- Reported Amount</v>
      </c>
      <c r="BZJ2" s="854" t="str">
        <f>_xlfn.CONCAT('HCF-2 RH'!$C$124, "- ",'HCF-2 RH'!$D$115)</f>
        <v>Prepaid Insurance- Reported Amount</v>
      </c>
      <c r="BZK2" s="854" t="str">
        <f>_xlfn.CONCAT('HCF-2 RH'!$C$125, "- ",'HCF-2 RH'!$D$115)</f>
        <v>Other Prepaid Expenses- Reported Amount</v>
      </c>
      <c r="BZL2" s="854" t="str">
        <f>_xlfn.CONCAT('HCF-2 RH'!$C$125, "- ",'HCF-2 RH'!$E$93)</f>
        <v>Other Prepaid Expenses- Explanation</v>
      </c>
      <c r="BZM2" s="854" t="str">
        <f>_xlfn.CONCAT('HCF-2 RH'!$C$126, "- ",'HCF-2 RH'!$D$115)</f>
        <v>Other Current Assets- Reported Amount</v>
      </c>
      <c r="BZN2" s="854" t="str">
        <f>_xlfn.CONCAT('HCF-2 RH'!$C$126, "- ",'HCF-2 RH'!$E$93)</f>
        <v>Other Current Assets- Explanation</v>
      </c>
      <c r="BZO2" s="854" t="str">
        <f>_xlfn.CONCAT('HCF-2 RH'!$C$127, "- ",'HCF-2 RH'!$D$115)</f>
        <v>Land – Cost- Reported Amount</v>
      </c>
      <c r="BZP2" s="854" t="str">
        <f>_xlfn.CONCAT('HCF-2 RH'!$C$128, "- ",'HCF-2 RH'!$D$115)</f>
        <v>Building – Cost- Reported Amount</v>
      </c>
      <c r="BZQ2" s="854" t="str">
        <f>_xlfn.CONCAT('HCF-2 RH'!$C$129, "- ",'HCF-2 RH'!$D$115)</f>
        <v>Building – Accumulated Depreciation - Reported Amount</v>
      </c>
      <c r="BZR2" s="854" t="str">
        <f>_xlfn.CONCAT('HCF-2 RH'!$C$130, "- ",'HCF-2 RH'!$D$115)</f>
        <v>Building Improvements – Cost- Reported Amount</v>
      </c>
      <c r="BZS2" s="854" t="str">
        <f>_xlfn.CONCAT('HCF-2 RH'!$C$131, "- ",'HCF-2 RH'!$D$115)</f>
        <v>Building Improvements – Accumulated Depreciation- Reported Amount</v>
      </c>
      <c r="BZT2" s="854" t="str">
        <f>_xlfn.CONCAT('HCF-2 RH'!$C$132, "- ",'HCF-2 RH'!$D$115)</f>
        <v>Other Improvements – Cost- Reported Amount</v>
      </c>
      <c r="BZU2" s="854" t="str">
        <f>_xlfn.CONCAT('HCF-2 RH'!$C$133, "- ",'HCF-2 RH'!$D$115)</f>
        <v>Other Improvements – Accumulated Depreciation- Reported Amount</v>
      </c>
      <c r="BZV2" s="854" t="str">
        <f>_xlfn.CONCAT('HCF-2 RH'!$C$134, "- ",'HCF-2 RH'!$D$115)</f>
        <v>Equipment – Cost- Reported Amount</v>
      </c>
      <c r="BZW2" s="854" t="str">
        <f>_xlfn.CONCAT('HCF-2 RH'!$C$135, "- ",'HCF-2 RH'!$D$115)</f>
        <v>Equipment – Accumulated Depreciation- Reported Amount</v>
      </c>
      <c r="BZX2" s="854" t="str">
        <f>_xlfn.CONCAT('HCF-2 RH'!$C$136, "- ",'HCF-2 RH'!$D$115)</f>
        <v>Motor Vehicles – Cost- Reported Amount</v>
      </c>
      <c r="BZY2" s="854" t="str">
        <f>_xlfn.CONCAT('HCF-2 RH'!$C$137, "- ",'HCF-2 RH'!$D$115)</f>
        <v>Motor Vehicles – Accumulated Depreciation- Reported Amount</v>
      </c>
      <c r="BZZ2" s="854" t="str">
        <f>_xlfn.CONCAT('HCF-2 RH'!$C$138, "- ",'HCF-2 RH'!$D$115)</f>
        <v>Software/Limited Life Assets - Cost- Reported Amount</v>
      </c>
      <c r="CAA2" s="854" t="str">
        <f>_xlfn.CONCAT('HCF-2 RH'!$C$139, "- ",'HCF-2 RH'!$D$115)</f>
        <v>Software/Limited Life Assets – Accumulated Depreciation- Reported Amount</v>
      </c>
      <c r="CAB2" s="854" t="str">
        <f>_xlfn.CONCAT('HCF-2 RH'!$C$140, "- ",'HCF-2 RH'!$D$115)</f>
        <v>Other Deferred Charges and Other Non-Current Assets- Reported Amount</v>
      </c>
      <c r="CAC2" s="854" t="str">
        <f>_xlfn.CONCAT('HCF-2 RH'!$C$141, "- ",'HCF-2 RH'!$D$115)</f>
        <v>Construction in Progress- Reported Amount</v>
      </c>
      <c r="CAD2" s="854" t="str">
        <f>_xlfn.CONCAT('HCF-2 RH'!$C$142, "- ",'HCF-2 RH'!$D$115)</f>
        <v>Mortgage Acquisition Cost- Reported Amount</v>
      </c>
      <c r="CAE2" s="854" t="str">
        <f>_xlfn.CONCAT('HCF-2 RH'!$C$143, "- ",'HCF-2 RH'!$D$115)</f>
        <v>Accumulated Amortization of Mortgage Acquisition Cost- Reported Amount</v>
      </c>
      <c r="CAF2" s="854" t="str">
        <f>_xlfn.CONCAT('HCF-2 RH'!$C$144, "- ",'HCF-2 RH'!$D$115)</f>
        <v>Total Assets- Reported Amount</v>
      </c>
      <c r="CAG2" s="854" t="str">
        <f>_xlfn.CONCAT('HCF-2 RH'!$C$147, "- ",'HCF-2 RH'!$D$146)</f>
        <v>Notes/Loans Payable to Officer, Owner, Related Parties- Reported Amount</v>
      </c>
      <c r="CAH2" s="854" t="str">
        <f>_xlfn.CONCAT('HCF-2 RH'!$C$148, "- ",'HCF-2 RH'!$D$146)</f>
        <v>Notes/Loans Payable to Subsidiaries and Affiliates- Reported Amount</v>
      </c>
      <c r="CAI2" s="854" t="str">
        <f>_xlfn.CONCAT('HCF-2 RH'!$C$149, "- ",'HCF-2 RH'!$D$146)</f>
        <v>Notes/Loans Payable to Banks- Reported Amount</v>
      </c>
      <c r="CAJ2" s="854" t="str">
        <f>_xlfn.CONCAT('HCF-2 RH'!$C$150, "- ",'HCF-2 RH'!$D$146)</f>
        <v>Other Short-Term Financing- Reported Amount</v>
      </c>
      <c r="CAK2" s="854" t="str">
        <f>_xlfn.CONCAT('HCF-2 RH'!$C$151, "- ",'HCF-2 RH'!$D$146)</f>
        <v>Long-Term Debt, Current Portion *- Reported Amount</v>
      </c>
      <c r="CAL2" s="854" t="str">
        <f>_xlfn.CONCAT('HCF-2 RH'!$C$152, "- ",'HCF-2 RH'!$D$146)</f>
        <v>Accrued Taxes – Realty and Management- Reported Amount</v>
      </c>
      <c r="CAM2" s="854" t="str">
        <f>_xlfn.CONCAT('HCF-2 RH'!$C$153, "- ",'HCF-2 RH'!$D$146)</f>
        <v>Other Current Liabilities- Reported Amount</v>
      </c>
      <c r="CAN2" s="854" t="str">
        <f>_xlfn.CONCAT('HCF-2 RH'!$C$154, "- ",'HCF-2 RH'!$D$146)</f>
        <v>Mortgages *- Reported Amount</v>
      </c>
      <c r="CAO2" s="854" t="str">
        <f>_xlfn.CONCAT('HCF-2 RH'!$C$155, "- ",'HCF-2 RH'!$D$146)</f>
        <v>Other Long-Term Debt *- Reported Amount</v>
      </c>
      <c r="CAP2" s="854" t="str">
        <f>_xlfn.CONCAT('HCF-2 RH'!$C$156, "- ",'HCF-2 RH'!$D$146)</f>
        <v>Total Liabilities- Reported Amount</v>
      </c>
      <c r="CAQ2" s="854" t="str">
        <f>_xlfn.CONCAT('HCF-2 RH'!$C$159, "- ",'HCF-2 RH'!$D$158)</f>
        <v>Proprietorship or Partnership Capital- Reported Amount</v>
      </c>
      <c r="CAR2" s="854" t="str">
        <f>_xlfn.CONCAT('HCF-2 RH'!$C$160, "- ",'HCF-2 RH'!$D$158)</f>
        <v>Proprietor Drawings- Reported Amount</v>
      </c>
      <c r="CAS2" s="854" t="str">
        <f>_xlfn.CONCAT('HCF-2 RH'!$C$161, "- ",'HCF-2 RH'!$D$158)</f>
        <v>Partnership/Member (LLC) Drawings- Reported Amount</v>
      </c>
      <c r="CAT2" s="854" t="str">
        <f>_xlfn.CONCAT('HCF-2 RH'!$C$162, "- ",'HCF-2 RH'!$D$158)</f>
        <v>Contributions- Reported Amount</v>
      </c>
      <c r="CAU2" s="854" t="str">
        <f>_xlfn.CONCAT('HCF-2 RH'!$C$163, "- ",'HCF-2 RH'!$D$158)</f>
        <v>Net Profit/(Loss) Year to Date- Reported Amount</v>
      </c>
      <c r="CAV2" s="854" t="str">
        <f>_xlfn.CONCAT('HCF-2 RH'!$C$164, "- ",'HCF-2 RH'!$D$158)</f>
        <v>Capital Stock- Reported Amount</v>
      </c>
      <c r="CAW2" s="854" t="str">
        <f>_xlfn.CONCAT('HCF-2 RH'!$C$165, "- ",'HCF-2 RH'!$D$158)</f>
        <v>Additional Paid in Capital- Reported Amount</v>
      </c>
      <c r="CAX2" s="854" t="str">
        <f>_xlfn.CONCAT('HCF-2 RH'!$C$166, "- ",'HCF-2 RH'!$D$158)</f>
        <v>Treasury Stock- Reported Amount</v>
      </c>
      <c r="CAY2" s="854" t="str">
        <f>_xlfn.CONCAT('HCF-2 RH'!$C$167, "- ",'HCF-2 RH'!$D$158)</f>
        <v>Retained Earnings- Reported Amount</v>
      </c>
      <c r="CAZ2" s="854" t="str">
        <f>_xlfn.CONCAT('HCF-2 RH'!$C$168, "- ",'HCF-2 RH'!$D$158)</f>
        <v>Total Net Worth- Reported Amount</v>
      </c>
      <c r="CBA2" s="854" t="str">
        <f>_xlfn.CONCAT('HCF-2 RH'!$C$169, "- ",'HCF-2 RH'!$D$158)</f>
        <v>Total Liabilities and Net Worth- Reported Amount</v>
      </c>
      <c r="CBB2" s="854" t="str">
        <f>_xlfn.CONCAT('HCF-2 RH'!$B$178,"- ",'HCF-2 RH'!$C$177)</f>
        <v>Land HCF-2- Allowable Cost Basis Beginning Balance</v>
      </c>
      <c r="CBC2" s="854" t="str">
        <f>_xlfn.CONCAT('HCF-2 RH'!$B$179,"- ",'HCF-2 RH'!$C$177)</f>
        <v>Building HCF-2- Allowable Cost Basis Beginning Balance</v>
      </c>
      <c r="CBD2" s="854" t="str">
        <f>_xlfn.CONCAT('HCF-2 RH'!$B$180,"- ",'HCF-2 RH'!$C$177)</f>
        <v>Improvements HCF-2- Allowable Cost Basis Beginning Balance</v>
      </c>
      <c r="CBE2" s="854" t="str">
        <f>_xlfn.CONCAT('HCF-2 RH'!$B$181,"- ",'HCF-2 RH'!$C$177)</f>
        <v>Equipment HCF-2- Allowable Cost Basis Beginning Balance</v>
      </c>
      <c r="CBF2" s="854" t="str">
        <f>_xlfn.CONCAT('HCF-2 RH'!$B$182,"- ",'HCF-2 RH'!$C$177)</f>
        <v>Software/Limited Life Assets HCF-2- Allowable Cost Basis Beginning Balance</v>
      </c>
      <c r="CBG2" s="854" t="str">
        <f>_xlfn.CONCAT('HCF-2 RH'!$B$183,"- ",'HCF-2 RH'!$C$177)</f>
        <v>Total Claimed Fixed Asset Depreciation Expense- Allowable Cost Basis Beginning Balance</v>
      </c>
      <c r="CBH2" s="854" t="str">
        <f>_xlfn.CONCAT('HCF-2 RH'!$B$178,"- ",'HCF-2 RH'!$D$177)</f>
        <v xml:space="preserve">Land HCF-2- Claimed  Additions </v>
      </c>
      <c r="CBI2" s="854" t="str">
        <f>_xlfn.CONCAT('HCF-2 RH'!$B$179,"- ",'HCF-2 RH'!$D$177)</f>
        <v xml:space="preserve">Building HCF-2- Claimed  Additions </v>
      </c>
      <c r="CBJ2" s="854" t="str">
        <f>_xlfn.CONCAT('HCF-2 RH'!$B$180,"- ",'HCF-2 RH'!$D$177)</f>
        <v xml:space="preserve">Improvements HCF-2- Claimed  Additions </v>
      </c>
      <c r="CBK2" s="854" t="str">
        <f>_xlfn.CONCAT('HCF-2 RH'!$B$181,"- ",'HCF-2 RH'!$D$177)</f>
        <v xml:space="preserve">Equipment HCF-2- Claimed  Additions </v>
      </c>
      <c r="CBL2" s="854" t="str">
        <f>_xlfn.CONCAT('HCF-2 RH'!$B$182,"- ",'HCF-2 RH'!$D$177)</f>
        <v xml:space="preserve">Software/Limited Life Assets HCF-2- Claimed  Additions </v>
      </c>
      <c r="CBM2" s="854" t="str">
        <f>_xlfn.CONCAT('HCF-2 RH'!$B$183,"- ",'HCF-2 RH'!$D$177)</f>
        <v xml:space="preserve">Total Claimed Fixed Asset Depreciation Expense- Claimed  Additions </v>
      </c>
      <c r="CBN2" s="854" t="str">
        <f>_xlfn.CONCAT('HCF-2 RH'!$B$178,"- ",'HCF-2 RH'!$E$177)</f>
        <v>Land HCF-2- Claimed  Deletions</v>
      </c>
      <c r="CBO2" s="854" t="str">
        <f>_xlfn.CONCAT('HCF-2 RH'!$B$179,"- ",'HCF-2 RH'!$E$177)</f>
        <v>Building HCF-2- Claimed  Deletions</v>
      </c>
      <c r="CBP2" s="854" t="str">
        <f>_xlfn.CONCAT('HCF-2 RH'!$B$180,"- ",'HCF-2 RH'!$E$177)</f>
        <v>Improvements HCF-2- Claimed  Deletions</v>
      </c>
      <c r="CBQ2" s="854" t="str">
        <f>_xlfn.CONCAT('HCF-2 RH'!$B$181,"- ",'HCF-2 RH'!$E$177)</f>
        <v>Equipment HCF-2- Claimed  Deletions</v>
      </c>
      <c r="CBR2" s="854" t="str">
        <f>_xlfn.CONCAT('HCF-2 RH'!$B$182,"- ",'HCF-2 RH'!$E$177)</f>
        <v>Software/Limited Life Assets HCF-2- Claimed  Deletions</v>
      </c>
      <c r="CBS2" s="854" t="str">
        <f>_xlfn.CONCAT('HCF-2 RH'!$B$183,"- ",'HCF-2 RH'!$E$177)</f>
        <v>Total Claimed Fixed Asset Depreciation Expense- Claimed  Deletions</v>
      </c>
      <c r="CBT2" s="854" t="str">
        <f>_xlfn.CONCAT('HCF-2 RH'!$B$178,"- ",'HCF-2 RH'!$F$177)</f>
        <v>Land HCF-2- Allowable Cost Basis Ending Balance</v>
      </c>
      <c r="CBU2" s="854" t="str">
        <f>_xlfn.CONCAT('HCF-2 RH'!$B$179,"- ",'HCF-2 RH'!$F$177)</f>
        <v>Building HCF-2- Allowable Cost Basis Ending Balance</v>
      </c>
      <c r="CBV2" s="854" t="str">
        <f>_xlfn.CONCAT('HCF-2 RH'!$B$180,"- ",'HCF-2 RH'!$F$177)</f>
        <v>Improvements HCF-2- Allowable Cost Basis Ending Balance</v>
      </c>
      <c r="CBW2" s="854" t="str">
        <f>_xlfn.CONCAT('HCF-2 RH'!$B$181,"- ",'HCF-2 RH'!$F$177)</f>
        <v>Equipment HCF-2- Allowable Cost Basis Ending Balance</v>
      </c>
      <c r="CBX2" s="854" t="str">
        <f>_xlfn.CONCAT('HCF-2 RH'!$B$182,"- ",'HCF-2 RH'!$F$177)</f>
        <v>Software/Limited Life Assets HCF-2- Allowable Cost Basis Ending Balance</v>
      </c>
      <c r="CBY2" s="854" t="str">
        <f>_xlfn.CONCAT('HCF-2 RH'!$B$183,"- ",'HCF-2 RH'!$F$177)</f>
        <v>Total Claimed Fixed Asset Depreciation Expense- Allowable Cost Basis Ending Balance</v>
      </c>
      <c r="CBZ2" s="854" t="str">
        <f>_xlfn.CONCAT('HCF-2 RH'!$B$179,"- ",'HCF-2 RH'!$G$177)</f>
        <v>Building HCF-2- Depreciation  %</v>
      </c>
      <c r="CCA2" s="854" t="str">
        <f>_xlfn.CONCAT('HCF-2 RH'!$B$180,"- ",'HCF-2 RH'!$G$177)</f>
        <v>Improvements HCF-2- Depreciation  %</v>
      </c>
      <c r="CCB2" s="854" t="str">
        <f>_xlfn.CONCAT('HCF-2 RH'!$B$181,"- ",'HCF-2 RH'!$G$177)</f>
        <v>Equipment HCF-2- Depreciation  %</v>
      </c>
      <c r="CCC2" s="854" t="str">
        <f>_xlfn.CONCAT('HCF-2 RH'!$B$182,"- ",'HCF-2 RH'!$G$177)</f>
        <v>Software/Limited Life Assets HCF-2- Depreciation  %</v>
      </c>
      <c r="CCD2" s="854" t="str">
        <f>_xlfn.CONCAT('HCF-2 RH'!$B$179,"- ",'HCF-2 RH'!$H$177)</f>
        <v>Building HCF-2- Depreciation Expense Reported on Financial Statement</v>
      </c>
      <c r="CCE2" s="854" t="str">
        <f>_xlfn.CONCAT('HCF-2 RH'!$B$180,"- ",'HCF-2 RH'!$H$177)</f>
        <v>Improvements HCF-2- Depreciation Expense Reported on Financial Statement</v>
      </c>
      <c r="CCF2" s="854" t="str">
        <f>_xlfn.CONCAT('HCF-2 RH'!$B$181,"- ",'HCF-2 RH'!$H$177)</f>
        <v>Equipment HCF-2- Depreciation Expense Reported on Financial Statement</v>
      </c>
      <c r="CCG2" s="854" t="str">
        <f>_xlfn.CONCAT('HCF-2 RH'!$B$182,"- ",'HCF-2 RH'!$H$177)</f>
        <v>Software/Limited Life Assets HCF-2- Depreciation Expense Reported on Financial Statement</v>
      </c>
      <c r="CCH2" s="854" t="str">
        <f>_xlfn.CONCAT('HCF-2 RH'!$B$183,"- ",'HCF-2 RH'!$H$177)</f>
        <v>Total Claimed Fixed Asset Depreciation Expense- Depreciation Expense Reported on Financial Statement</v>
      </c>
      <c r="CCI2" s="854" t="str">
        <f>_xlfn.CONCAT('HCF-2 RH'!$B$179,"- ",'HCF-2 RH'!$I$177)</f>
        <v>Building HCF-2- Non-Allowable Depreciation Expense or Add-Backs</v>
      </c>
      <c r="CCJ2" s="854" t="str">
        <f>_xlfn.CONCAT('HCF-2 RH'!$B$180,"- ",'HCF-2 RH'!$I$177)</f>
        <v>Improvements HCF-2- Non-Allowable Depreciation Expense or Add-Backs</v>
      </c>
      <c r="CCK2" s="854" t="str">
        <f>_xlfn.CONCAT('HCF-2 RH'!$B$181,"- ",'HCF-2 RH'!$I$177)</f>
        <v>Equipment HCF-2- Non-Allowable Depreciation Expense or Add-Backs</v>
      </c>
      <c r="CCL2" s="854" t="str">
        <f>_xlfn.CONCAT('HCF-2 RH'!$B$182,"- ",'HCF-2 RH'!$I$177)</f>
        <v>Software/Limited Life Assets HCF-2- Non-Allowable Depreciation Expense or Add-Backs</v>
      </c>
      <c r="CCM2" s="854" t="str">
        <f>_xlfn.CONCAT('HCF-2 RH'!$B$183,"- ",'HCF-2 RH'!$I$177)</f>
        <v>Total Claimed Fixed Asset Depreciation Expense- Non-Allowable Depreciation Expense or Add-Backs</v>
      </c>
      <c r="CCN2" s="854" t="str">
        <f>_xlfn.CONCAT('HCF-2 RH'!$B$179,"- ",'HCF-2 RH'!$J$177)</f>
        <v>Building HCF-2- Claimed HCF-2 RH Depreciation Expense</v>
      </c>
      <c r="CCO2" s="854" t="str">
        <f>_xlfn.CONCAT('HCF-2 RH'!$B$180,"- ",'HCF-2 RH'!$J$177)</f>
        <v>Improvements HCF-2- Claimed HCF-2 RH Depreciation Expense</v>
      </c>
      <c r="CCP2" s="854" t="str">
        <f>_xlfn.CONCAT('HCF-2 RH'!$B$181,"- ",'HCF-2 RH'!$J$177)</f>
        <v>Equipment HCF-2- Claimed HCF-2 RH Depreciation Expense</v>
      </c>
      <c r="CCQ2" s="854" t="str">
        <f>_xlfn.CONCAT('HCF-2 RH'!$B$182,"- ",'HCF-2 RH'!$J$177)</f>
        <v>Software/Limited Life Assets HCF-2- Claimed HCF-2 RH Depreciation Expense</v>
      </c>
      <c r="CCR2" s="854" t="str">
        <f>_xlfn.CONCAT('HCF-2 RH'!$B$183,"- ",'HCF-2 RH'!$J$177)</f>
        <v>Total Claimed Fixed Asset Depreciation Expense- Claimed HCF-2 RH Depreciation Expense</v>
      </c>
      <c r="CCS2" s="854" t="str">
        <f>_xlfn.CONCAT('HCF-2 RH'!$B$189,"- ",'HCF-2 RH'!$C$188)</f>
        <v>Long-Term Interest Claimed *- Claimed Fixed Asset Expenses - Realty Company (HCF-2 RH)</v>
      </c>
      <c r="CCT2" s="854" t="str">
        <f>_xlfn.CONCAT('HCF-2 RH'!$B$190,"- ",'HCF-2 RH'!$C$188)</f>
        <v>MA Corporate Excise Tax - Non-Income Portion- Claimed Fixed Asset Expenses - Realty Company (HCF-2 RH)</v>
      </c>
      <c r="CCU2" s="854" t="str">
        <f>_xlfn.CONCAT('HCF-2 RH'!$B$191,"- ",'HCF-2 RH'!$C$188)</f>
        <v>Building Insurance- Claimed Fixed Asset Expenses - Realty Company (HCF-2 RH)</v>
      </c>
      <c r="CCV2" s="854" t="str">
        <f>_xlfn.CONCAT('HCF-2 RH'!$B$192,"- ",'HCF-2 RH'!$C$188)</f>
        <v>Real Estate Taxes - Claimed Fixed Asset Expenses - Realty Company (HCF-2 RH)</v>
      </c>
      <c r="CCW2" s="854" t="str">
        <f>_xlfn.CONCAT('HCF-2 RH'!$B$193,"- ",'HCF-2 RH'!$C$188)</f>
        <v>Personal Property Taxes- Claimed Fixed Asset Expenses - Realty Company (HCF-2 RH)</v>
      </c>
      <c r="CCX2" s="854" t="str">
        <f>_xlfn.CONCAT('HCF-2 RH'!$B$194,"- ",'HCF-2 RH'!$C$188)</f>
        <v>Other **- Claimed Fixed Asset Expenses - Realty Company (HCF-2 RH)</v>
      </c>
      <c r="CCY2" s="854" t="str">
        <f>_xlfn.CONCAT('HCF-2 RH'!$B$195,"- ",'HCF-2 RH'!$C$188)</f>
        <v>Other Recoverable Fixed Asset Income- Claimed Fixed Asset Expenses - Realty Company (HCF-2 RH)</v>
      </c>
      <c r="CCZ2" s="854" t="str">
        <f>_xlfn.CONCAT('HCF-2 RH'!$B$196,"- ",'HCF-2 RH'!$C$188)</f>
        <v>Total Claimed Fixed Asset Other Expenses- Claimed Fixed Asset Expenses - Realty Company (HCF-2 RH)</v>
      </c>
      <c r="CDA2" s="854" t="str">
        <f>_xlfn.CONCAT('HCF-2 RH'!$B$202,"- ",'HCF-2 RH'!$C$201)</f>
        <v>Total Claimed Fixed Asset Expenses- Amount</v>
      </c>
      <c r="CDB2" s="854" t="str">
        <f>'HCF-2 RH'!$B$207</f>
        <v>Describe Expense</v>
      </c>
      <c r="CDC2" s="854" t="str">
        <f>'HCF-2 RH'!$B$207</f>
        <v>Describe Expense</v>
      </c>
      <c r="CDD2" s="854" t="str">
        <f>'HCF-2 RH'!$B$207</f>
        <v>Describe Expense</v>
      </c>
      <c r="CDE2" s="854" t="str">
        <f>'HCF-2 RH'!$B$207</f>
        <v>Describe Expense</v>
      </c>
      <c r="CDF2" s="854" t="str">
        <f>'HCF-2 RH'!$B$207</f>
        <v>Describe Expense</v>
      </c>
      <c r="CDG2" s="854" t="str">
        <f>'HCF-2 RH'!$B$207</f>
        <v>Describe Expense</v>
      </c>
      <c r="CDH2" s="854" t="str">
        <f>'HCF-2 RH'!$C$207</f>
        <v>Reported Expense</v>
      </c>
      <c r="CDI2" s="854" t="str">
        <f>'HCF-2 RH'!$C$207</f>
        <v>Reported Expense</v>
      </c>
      <c r="CDJ2" s="854" t="str">
        <f>'HCF-2 RH'!$C$207</f>
        <v>Reported Expense</v>
      </c>
      <c r="CDK2" s="854" t="str">
        <f>'HCF-2 RH'!$C$207</f>
        <v>Reported Expense</v>
      </c>
      <c r="CDL2" s="854" t="str">
        <f>'HCF-2 RH'!$C$207</f>
        <v>Reported Expense</v>
      </c>
      <c r="CDM2" s="854" t="str">
        <f>'HCF-2 RH'!$C$207</f>
        <v>Reported Expense</v>
      </c>
      <c r="CDN2" s="854" t="str">
        <f>'HCF-2 RH'!$D$207</f>
        <v>Amount Self Disallowed</v>
      </c>
      <c r="CDO2" s="854" t="str">
        <f>'HCF-2 RH'!$D$207</f>
        <v>Amount Self Disallowed</v>
      </c>
      <c r="CDP2" s="854" t="str">
        <f>'HCF-2 RH'!$D$207</f>
        <v>Amount Self Disallowed</v>
      </c>
      <c r="CDQ2" s="854" t="str">
        <f>'HCF-2 RH'!$D$207</f>
        <v>Amount Self Disallowed</v>
      </c>
      <c r="CDR2" s="854" t="str">
        <f>'HCF-2 RH'!$D$207</f>
        <v>Amount Self Disallowed</v>
      </c>
      <c r="CDS2" s="854" t="str">
        <f>'HCF-2 RH'!$D$207</f>
        <v>Amount Self Disallowed</v>
      </c>
      <c r="CDT2" s="854" t="str">
        <f>'HCF-2 RH'!$E$207</f>
        <v>Claimed Amount</v>
      </c>
      <c r="CDU2" s="854" t="str">
        <f>'HCF-2 RH'!$E$207</f>
        <v>Claimed Amount</v>
      </c>
      <c r="CDV2" s="854" t="str">
        <f>'HCF-2 RH'!$E$207</f>
        <v>Claimed Amount</v>
      </c>
      <c r="CDW2" s="854" t="str">
        <f>'HCF-2 RH'!$E$207</f>
        <v>Claimed Amount</v>
      </c>
      <c r="CDX2" s="854" t="str">
        <f>'HCF-2 RH'!$E$207</f>
        <v>Claimed Amount</v>
      </c>
      <c r="CDY2" s="854" t="str">
        <f>'HCF-2 RH'!$E$207</f>
        <v>Claimed Amount</v>
      </c>
      <c r="CDZ2" s="854" t="str">
        <f>'HCF-2 RH'!$B$222</f>
        <v>Select Type of Notes Payable</v>
      </c>
      <c r="CEA2" s="854" t="str">
        <f>'HCF-2 RH'!$B$222</f>
        <v>Select Type of Notes Payable</v>
      </c>
      <c r="CEB2" s="854" t="str">
        <f>'HCF-2 RH'!$B$222</f>
        <v>Select Type of Notes Payable</v>
      </c>
      <c r="CEC2" s="854" t="str">
        <f>'HCF-2 RH'!$B$222</f>
        <v>Select Type of Notes Payable</v>
      </c>
      <c r="CED2" s="854" t="str">
        <f>'HCF-2 RH'!$B$222</f>
        <v>Select Type of Notes Payable</v>
      </c>
      <c r="CEE2" s="854" t="str">
        <f>'HCF-2 RH'!$B$222</f>
        <v>Select Type of Notes Payable</v>
      </c>
      <c r="CEF2" s="854" t="str">
        <f>'HCF-2 RH'!$B$222</f>
        <v>Select Type of Notes Payable</v>
      </c>
      <c r="CEG2" s="854" t="str">
        <f>'HCF-2 RH'!$B$222</f>
        <v>Select Type of Notes Payable</v>
      </c>
      <c r="CEH2" s="854" t="str">
        <f>'HCF-2 RH'!$C$222</f>
        <v>Lender Name</v>
      </c>
      <c r="CEI2" s="854" t="str">
        <f>'HCF-2 RH'!$C$222</f>
        <v>Lender Name</v>
      </c>
      <c r="CEJ2" s="854" t="str">
        <f>'HCF-2 RH'!$C$222</f>
        <v>Lender Name</v>
      </c>
      <c r="CEK2" s="854" t="str">
        <f>'HCF-2 RH'!$C$222</f>
        <v>Lender Name</v>
      </c>
      <c r="CEL2" s="854" t="str">
        <f>'HCF-2 RH'!$C$222</f>
        <v>Lender Name</v>
      </c>
      <c r="CEM2" s="854" t="str">
        <f>'HCF-2 RH'!$C$222</f>
        <v>Lender Name</v>
      </c>
      <c r="CEN2" s="854" t="str">
        <f>'HCF-2 RH'!$C$222</f>
        <v>Lender Name</v>
      </c>
      <c r="CEO2" s="854" t="str">
        <f>'HCF-2 RH'!$C$222</f>
        <v>Lender Name</v>
      </c>
      <c r="CEP2" s="854" t="str">
        <f>'HCF-2 RH'!$D$222</f>
        <v>Related Party (Select Yes/No)</v>
      </c>
      <c r="CEQ2" s="854" t="str">
        <f>'HCF-2 RH'!$D$222</f>
        <v>Related Party (Select Yes/No)</v>
      </c>
      <c r="CER2" s="854" t="str">
        <f>'HCF-2 RH'!$D$222</f>
        <v>Related Party (Select Yes/No)</v>
      </c>
      <c r="CES2" s="854" t="str">
        <f>'HCF-2 RH'!$D$222</f>
        <v>Related Party (Select Yes/No)</v>
      </c>
      <c r="CET2" s="854" t="str">
        <f>'HCF-2 RH'!$D$222</f>
        <v>Related Party (Select Yes/No)</v>
      </c>
      <c r="CEU2" s="854" t="str">
        <f>'HCF-2 RH'!$D$222</f>
        <v>Related Party (Select Yes/No)</v>
      </c>
      <c r="CEV2" s="854" t="str">
        <f>'HCF-2 RH'!$D$222</f>
        <v>Related Party (Select Yes/No)</v>
      </c>
      <c r="CEW2" s="854" t="str">
        <f>'HCF-2 RH'!$D$222</f>
        <v>Related Party (Select Yes/No)</v>
      </c>
      <c r="CEX2" s="854" t="str">
        <f>'HCF-2 RH'!$E$222</f>
        <v>Date Mortgage Acquired</v>
      </c>
      <c r="CEY2" s="854" t="str">
        <f>'HCF-2 RH'!$E$222</f>
        <v>Date Mortgage Acquired</v>
      </c>
      <c r="CEZ2" s="854" t="str">
        <f>'HCF-2 RH'!$E$222</f>
        <v>Date Mortgage Acquired</v>
      </c>
      <c r="CFA2" s="854" t="str">
        <f>'HCF-2 RH'!$E$222</f>
        <v>Date Mortgage Acquired</v>
      </c>
      <c r="CFB2" s="854" t="str">
        <f>'HCF-2 RH'!$E$222</f>
        <v>Date Mortgage Acquired</v>
      </c>
      <c r="CFC2" s="854" t="str">
        <f>'HCF-2 RH'!$E$222</f>
        <v>Date Mortgage Acquired</v>
      </c>
      <c r="CFD2" s="854" t="str">
        <f>'HCF-2 RH'!$E$222</f>
        <v>Date Mortgage Acquired</v>
      </c>
      <c r="CFE2" s="854" t="str">
        <f>'HCF-2 RH'!$E$222</f>
        <v>Date Mortgage Acquired</v>
      </c>
      <c r="CFF2" s="854" t="str">
        <f>'HCF-2 RH'!$F$222</f>
        <v>Due Date</v>
      </c>
      <c r="CFG2" s="854" t="str">
        <f>'HCF-2 RH'!$F$222</f>
        <v>Due Date</v>
      </c>
      <c r="CFH2" s="854" t="str">
        <f>'HCF-2 RH'!$F$222</f>
        <v>Due Date</v>
      </c>
      <c r="CFI2" s="854" t="str">
        <f>'HCF-2 RH'!$F$222</f>
        <v>Due Date</v>
      </c>
      <c r="CFJ2" s="854" t="str">
        <f>'HCF-2 RH'!$F$222</f>
        <v>Due Date</v>
      </c>
      <c r="CFK2" s="854" t="str">
        <f>'HCF-2 RH'!$F$222</f>
        <v>Due Date</v>
      </c>
      <c r="CFL2" s="854" t="str">
        <f>'HCF-2 RH'!$F$222</f>
        <v>Due Date</v>
      </c>
      <c r="CFM2" s="854" t="str">
        <f>'HCF-2 RH'!$F$222</f>
        <v>Due Date</v>
      </c>
      <c r="CFN2" s="854" t="str">
        <f>'HCF-2 RH'!$G$222</f>
        <v>Number of Months Amortized</v>
      </c>
      <c r="CFO2" s="854" t="str">
        <f>'HCF-2 RH'!$G$222</f>
        <v>Number of Months Amortized</v>
      </c>
      <c r="CFP2" s="854" t="str">
        <f>'HCF-2 RH'!$G$222</f>
        <v>Number of Months Amortized</v>
      </c>
      <c r="CFQ2" s="854" t="str">
        <f>'HCF-2 RH'!$G$222</f>
        <v>Number of Months Amortized</v>
      </c>
      <c r="CFR2" s="854" t="str">
        <f>'HCF-2 RH'!$G$222</f>
        <v>Number of Months Amortized</v>
      </c>
      <c r="CFS2" s="854" t="str">
        <f>'HCF-2 RH'!$G$222</f>
        <v>Number of Months Amortized</v>
      </c>
      <c r="CFT2" s="854" t="str">
        <f>'HCF-2 RH'!$G$222</f>
        <v>Number of Months Amortized</v>
      </c>
      <c r="CFU2" s="854" t="str">
        <f>'HCF-2 RH'!$G$222</f>
        <v>Number of Months Amortized</v>
      </c>
      <c r="CFV2" s="854" t="str">
        <f>'HCF-2 RH'!$H$222</f>
        <v>Monthly Payments</v>
      </c>
      <c r="CFW2" s="854" t="str">
        <f>'HCF-2 RH'!$H$222</f>
        <v>Monthly Payments</v>
      </c>
      <c r="CFX2" s="854" t="str">
        <f>'HCF-2 RH'!$H$222</f>
        <v>Monthly Payments</v>
      </c>
      <c r="CFY2" s="854" t="str">
        <f>'HCF-2 RH'!$H$222</f>
        <v>Monthly Payments</v>
      </c>
      <c r="CFZ2" s="854" t="str">
        <f>'HCF-2 RH'!$H$222</f>
        <v>Monthly Payments</v>
      </c>
      <c r="CGA2" s="854" t="str">
        <f>'HCF-2 RH'!$H$222</f>
        <v>Monthly Payments</v>
      </c>
      <c r="CGB2" s="854" t="str">
        <f>'HCF-2 RH'!$H$222</f>
        <v>Monthly Payments</v>
      </c>
      <c r="CGC2" s="854" t="str">
        <f>'HCF-2 RH'!$H$222</f>
        <v>Monthly Payments</v>
      </c>
      <c r="CGD2" s="854" t="str">
        <f>'HCF-2 RH'!$I$222</f>
        <v>Original Loan Amount</v>
      </c>
      <c r="CGE2" s="854" t="str">
        <f>'HCF-2 RH'!$I$222</f>
        <v>Original Loan Amount</v>
      </c>
      <c r="CGF2" s="854" t="str">
        <f>'HCF-2 RH'!$I$222</f>
        <v>Original Loan Amount</v>
      </c>
      <c r="CGG2" s="854" t="str">
        <f>'HCF-2 RH'!$I$222</f>
        <v>Original Loan Amount</v>
      </c>
      <c r="CGH2" s="854" t="str">
        <f>'HCF-2 RH'!$I$222</f>
        <v>Original Loan Amount</v>
      </c>
      <c r="CGI2" s="854" t="str">
        <f>'HCF-2 RH'!$I$222</f>
        <v>Original Loan Amount</v>
      </c>
      <c r="CGJ2" s="854" t="str">
        <f>'HCF-2 RH'!$I$222</f>
        <v>Original Loan Amount</v>
      </c>
      <c r="CGK2" s="854" t="str">
        <f>'HCF-2 RH'!$I$222</f>
        <v>Original Loan Amount</v>
      </c>
      <c r="CGL2" s="854" t="str">
        <f>'HCF-2 RH'!$J$222</f>
        <v>Mortgage Acquisition Costs</v>
      </c>
      <c r="CGM2" s="854" t="str">
        <f>'HCF-2 RH'!$J$222</f>
        <v>Mortgage Acquisition Costs</v>
      </c>
      <c r="CGN2" s="854" t="str">
        <f>'HCF-2 RH'!$J$222</f>
        <v>Mortgage Acquisition Costs</v>
      </c>
      <c r="CGO2" s="854" t="str">
        <f>'HCF-2 RH'!$J$222</f>
        <v>Mortgage Acquisition Costs</v>
      </c>
      <c r="CGP2" s="854" t="str">
        <f>'HCF-2 RH'!$J$222</f>
        <v>Mortgage Acquisition Costs</v>
      </c>
      <c r="CGQ2" s="854" t="str">
        <f>'HCF-2 RH'!$J$222</f>
        <v>Mortgage Acquisition Costs</v>
      </c>
      <c r="CGR2" s="854" t="str">
        <f>'HCF-2 RH'!$J$222</f>
        <v>Mortgage Acquisition Costs</v>
      </c>
      <c r="CGS2" s="854" t="str">
        <f>'HCF-2 RH'!$J$222</f>
        <v>Mortgage Acquisition Costs</v>
      </c>
      <c r="CGT2" s="854" t="str">
        <f>'HCF-2 RH'!$J$222</f>
        <v>Mortgage Acquisition Costs</v>
      </c>
      <c r="CGU2" s="854" t="str">
        <f>'HCF-2 RH'!$K$222</f>
        <v>Amortization of Mortgage Acquisition Costs                (A)</v>
      </c>
      <c r="CGV2" s="854" t="str">
        <f>'HCF-2 RH'!$K$222</f>
        <v>Amortization of Mortgage Acquisition Costs                (A)</v>
      </c>
      <c r="CGW2" s="854" t="str">
        <f>'HCF-2 RH'!$K$222</f>
        <v>Amortization of Mortgage Acquisition Costs                (A)</v>
      </c>
      <c r="CGX2" s="854" t="str">
        <f>'HCF-2 RH'!$K$222</f>
        <v>Amortization of Mortgage Acquisition Costs                (A)</v>
      </c>
      <c r="CGY2" s="854" t="str">
        <f>'HCF-2 RH'!$K$222</f>
        <v>Amortization of Mortgage Acquisition Costs                (A)</v>
      </c>
      <c r="CGZ2" s="854" t="str">
        <f>'HCF-2 RH'!$K$222</f>
        <v>Amortization of Mortgage Acquisition Costs                (A)</v>
      </c>
      <c r="CHA2" s="854" t="str">
        <f>'HCF-2 RH'!$K$222</f>
        <v>Amortization of Mortgage Acquisition Costs                (A)</v>
      </c>
      <c r="CHB2" s="854" t="str">
        <f>'HCF-2 RH'!$K$222</f>
        <v>Amortization of Mortgage Acquisition Costs                (A)</v>
      </c>
      <c r="CHC2" s="854" t="str">
        <f>'HCF-2 RH'!$K$222</f>
        <v>Amortization of Mortgage Acquisition Costs                (A)</v>
      </c>
      <c r="CHD2" s="854" t="str">
        <f>'HCF-2 RH'!$L$222</f>
        <v>Beginning Loan Balance: Jan 1</v>
      </c>
      <c r="CHE2" s="854" t="str">
        <f>'HCF-2 RH'!$L$222</f>
        <v>Beginning Loan Balance: Jan 1</v>
      </c>
      <c r="CHF2" s="854" t="str">
        <f>'HCF-2 RH'!$L$222</f>
        <v>Beginning Loan Balance: Jan 1</v>
      </c>
      <c r="CHG2" s="854" t="str">
        <f>'HCF-2 RH'!$L$222</f>
        <v>Beginning Loan Balance: Jan 1</v>
      </c>
      <c r="CHH2" s="854" t="str">
        <f>'HCF-2 RH'!$L$222</f>
        <v>Beginning Loan Balance: Jan 1</v>
      </c>
      <c r="CHI2" s="854" t="str">
        <f>'HCF-2 RH'!$L$222</f>
        <v>Beginning Loan Balance: Jan 1</v>
      </c>
      <c r="CHJ2" s="854" t="str">
        <f>'HCF-2 RH'!$L$222</f>
        <v>Beginning Loan Balance: Jan 1</v>
      </c>
      <c r="CHK2" s="854" t="str">
        <f>'HCF-2 RH'!$L$222</f>
        <v>Beginning Loan Balance: Jan 1</v>
      </c>
      <c r="CHL2" s="854" t="str">
        <f>'HCF-2 RH'!$M$222</f>
        <v>Beginning Balance - New Loans</v>
      </c>
      <c r="CHM2" s="854" t="str">
        <f>'HCF-2 RH'!$M$222</f>
        <v>Beginning Balance - New Loans</v>
      </c>
      <c r="CHN2" s="854" t="str">
        <f>'HCF-2 RH'!$M$222</f>
        <v>Beginning Balance - New Loans</v>
      </c>
      <c r="CHO2" s="854" t="str">
        <f>'HCF-2 RH'!$M$222</f>
        <v>Beginning Balance - New Loans</v>
      </c>
      <c r="CHP2" s="854" t="str">
        <f>'HCF-2 RH'!$M$222</f>
        <v>Beginning Balance - New Loans</v>
      </c>
      <c r="CHQ2" s="854" t="str">
        <f>'HCF-2 RH'!$M$222</f>
        <v>Beginning Balance - New Loans</v>
      </c>
      <c r="CHR2" s="854" t="str">
        <f>'HCF-2 RH'!$M$222</f>
        <v>Beginning Balance - New Loans</v>
      </c>
      <c r="CHS2" s="854" t="str">
        <f>'HCF-2 RH'!$M$222</f>
        <v>Beginning Balance - New Loans</v>
      </c>
      <c r="CHT2" s="854" t="str">
        <f>'HCF-2 RH'!$N$222</f>
        <v>Principal Payments</v>
      </c>
      <c r="CHU2" s="854" t="str">
        <f>'HCF-2 RH'!$N$222</f>
        <v>Principal Payments</v>
      </c>
      <c r="CHV2" s="854" t="str">
        <f>'HCF-2 RH'!$N$222</f>
        <v>Principal Payments</v>
      </c>
      <c r="CHW2" s="854" t="str">
        <f>'HCF-2 RH'!$N$222</f>
        <v>Principal Payments</v>
      </c>
      <c r="CHX2" s="854" t="str">
        <f>'HCF-2 RH'!$N$222</f>
        <v>Principal Payments</v>
      </c>
      <c r="CHY2" s="854" t="str">
        <f>'HCF-2 RH'!$N$222</f>
        <v>Principal Payments</v>
      </c>
      <c r="CHZ2" s="854" t="str">
        <f>'HCF-2 RH'!$N$222</f>
        <v>Principal Payments</v>
      </c>
      <c r="CIA2" s="854" t="str">
        <f>'HCF-2 RH'!$N$222</f>
        <v>Principal Payments</v>
      </c>
      <c r="CIB2" s="854" t="str">
        <f>'HCF-2 RH'!$O$222</f>
        <v>Pay Off Amount</v>
      </c>
      <c r="CIC2" s="854" t="str">
        <f>'HCF-2 RH'!$O$222</f>
        <v>Pay Off Amount</v>
      </c>
      <c r="CID2" s="854" t="str">
        <f>'HCF-2 RH'!$O$222</f>
        <v>Pay Off Amount</v>
      </c>
      <c r="CIE2" s="854" t="str">
        <f>'HCF-2 RH'!$O$222</f>
        <v>Pay Off Amount</v>
      </c>
      <c r="CIF2" s="854" t="str">
        <f>'HCF-2 RH'!$O$222</f>
        <v>Pay Off Amount</v>
      </c>
      <c r="CIG2" s="854" t="str">
        <f>'HCF-2 RH'!$O$222</f>
        <v>Pay Off Amount</v>
      </c>
      <c r="CIH2" s="854" t="str">
        <f>'HCF-2 RH'!$O$222</f>
        <v>Pay Off Amount</v>
      </c>
      <c r="CII2" s="854" t="str">
        <f>'HCF-2 RH'!$O$222</f>
        <v>Pay Off Amount</v>
      </c>
      <c r="CIJ2" s="854" t="str">
        <f>'HCF-2 RH'!$P$222</f>
        <v>Pay Off Date</v>
      </c>
      <c r="CIK2" s="854" t="str">
        <f>'HCF-2 RH'!$P$222</f>
        <v>Pay Off Date</v>
      </c>
      <c r="CIL2" s="854" t="str">
        <f>'HCF-2 RH'!$P$222</f>
        <v>Pay Off Date</v>
      </c>
      <c r="CIM2" s="854" t="str">
        <f>'HCF-2 RH'!$P$222</f>
        <v>Pay Off Date</v>
      </c>
      <c r="CIN2" s="854" t="str">
        <f>'HCF-2 RH'!$P$222</f>
        <v>Pay Off Date</v>
      </c>
      <c r="CIO2" s="854" t="str">
        <f>'HCF-2 RH'!$P$222</f>
        <v>Pay Off Date</v>
      </c>
      <c r="CIP2" s="854" t="str">
        <f>'HCF-2 RH'!$P$222</f>
        <v>Pay Off Date</v>
      </c>
      <c r="CIQ2" s="854" t="str">
        <f>'HCF-2 RH'!$P$222</f>
        <v>Pay Off Date</v>
      </c>
      <c r="CIR2" s="854" t="str">
        <f>'HCF-2 RH'!$Q$222</f>
        <v>Ending Loan Balance: Dec 31</v>
      </c>
      <c r="CIS2" s="854" t="str">
        <f>'HCF-2 RH'!$Q$222</f>
        <v>Ending Loan Balance: Dec 31</v>
      </c>
      <c r="CIT2" s="854" t="str">
        <f>'HCF-2 RH'!$Q$222</f>
        <v>Ending Loan Balance: Dec 31</v>
      </c>
      <c r="CIU2" s="854" t="str">
        <f>'HCF-2 RH'!$Q$222</f>
        <v>Ending Loan Balance: Dec 31</v>
      </c>
      <c r="CIV2" s="854" t="str">
        <f>'HCF-2 RH'!$Q$222</f>
        <v>Ending Loan Balance: Dec 31</v>
      </c>
      <c r="CIW2" s="854" t="str">
        <f>'HCF-2 RH'!$Q$222</f>
        <v>Ending Loan Balance: Dec 31</v>
      </c>
      <c r="CIX2" s="854" t="str">
        <f>'HCF-2 RH'!$Q$222</f>
        <v>Ending Loan Balance: Dec 31</v>
      </c>
      <c r="CIY2" s="854" t="str">
        <f>'HCF-2 RH'!$Q$222</f>
        <v>Ending Loan Balance: Dec 31</v>
      </c>
      <c r="CIZ2" s="854" t="str">
        <f>'HCF-2 RH'!$Q$222</f>
        <v>Ending Loan Balance: Dec 31</v>
      </c>
      <c r="CJA2" s="854" t="str">
        <f>'HCF-2 RH'!$R$222</f>
        <v xml:space="preserve">Interest Rate % </v>
      </c>
      <c r="CJB2" s="854" t="str">
        <f>'HCF-2 RH'!$R$222</f>
        <v xml:space="preserve">Interest Rate % </v>
      </c>
      <c r="CJC2" s="854" t="str">
        <f>'HCF-2 RH'!$R$222</f>
        <v xml:space="preserve">Interest Rate % </v>
      </c>
      <c r="CJD2" s="854" t="str">
        <f>'HCF-2 RH'!$R$222</f>
        <v xml:space="preserve">Interest Rate % </v>
      </c>
      <c r="CJE2" s="854" t="str">
        <f>'HCF-2 RH'!$R$222</f>
        <v xml:space="preserve">Interest Rate % </v>
      </c>
      <c r="CJF2" s="854" t="str">
        <f>'HCF-2 RH'!$R$222</f>
        <v xml:space="preserve">Interest Rate % </v>
      </c>
      <c r="CJG2" s="854" t="str">
        <f>'HCF-2 RH'!$R$222</f>
        <v xml:space="preserve">Interest Rate % </v>
      </c>
      <c r="CJH2" s="854" t="str">
        <f>'HCF-2 RH'!$R$222</f>
        <v xml:space="preserve">Interest Rate % </v>
      </c>
      <c r="CJI2" s="854" t="str">
        <f>'HCF-2 RH'!$S$222</f>
        <v>Interest Expense (B)</v>
      </c>
      <c r="CJJ2" s="854" t="str">
        <f>'HCF-2 RH'!$S$222</f>
        <v>Interest Expense (B)</v>
      </c>
      <c r="CJK2" s="854" t="str">
        <f>'HCF-2 RH'!$S$222</f>
        <v>Interest Expense (B)</v>
      </c>
      <c r="CJL2" s="854" t="str">
        <f>'HCF-2 RH'!$S$222</f>
        <v>Interest Expense (B)</v>
      </c>
      <c r="CJM2" s="854" t="str">
        <f>'HCF-2 RH'!$S$222</f>
        <v>Interest Expense (B)</v>
      </c>
      <c r="CJN2" s="854" t="str">
        <f>'HCF-2 RH'!$S$222</f>
        <v>Interest Expense (B)</v>
      </c>
      <c r="CJO2" s="854" t="str">
        <f>'HCF-2 RH'!$S$222</f>
        <v>Interest Expense (B)</v>
      </c>
      <c r="CJP2" s="854" t="str">
        <f>'HCF-2 RH'!$S$222</f>
        <v>Interest Expense (B)</v>
      </c>
      <c r="CJQ2" s="854" t="str">
        <f>'HCF-2 RH'!$S$222</f>
        <v>Interest Expense (B)</v>
      </c>
      <c r="CJR2" s="854" t="str">
        <f>'HCF-2 RH'!$T$222</f>
        <v>Period Expenses (C)</v>
      </c>
      <c r="CJS2" s="854" t="str">
        <f>'HCF-2 RH'!$T$222</f>
        <v>Period Expenses (C)</v>
      </c>
      <c r="CJT2" s="854" t="str">
        <f>'HCF-2 RH'!$T$222</f>
        <v>Period Expenses (C)</v>
      </c>
      <c r="CJU2" s="854" t="str">
        <f>'HCF-2 RH'!$T$222</f>
        <v>Period Expenses (C)</v>
      </c>
      <c r="CJV2" s="854" t="str">
        <f>'HCF-2 RH'!$T$222</f>
        <v>Period Expenses (C)</v>
      </c>
      <c r="CJW2" s="854" t="str">
        <f>'HCF-2 RH'!$T$222</f>
        <v>Period Expenses (C)</v>
      </c>
      <c r="CJX2" s="854" t="str">
        <f>'HCF-2 RH'!$T$222</f>
        <v>Period Expenses (C)</v>
      </c>
      <c r="CJY2" s="854" t="str">
        <f>'HCF-2 RH'!$T$222</f>
        <v>Period Expenses (C)</v>
      </c>
      <c r="CJZ2" s="854" t="str">
        <f>'HCF-2 RH'!$T$222</f>
        <v>Period Expenses (C)</v>
      </c>
      <c r="CKA2" s="854" t="str">
        <f>'HCF-2 RH'!$U$222</f>
        <v>Total Fixed Interest (Amortization, Interest and Period Expenses) (A) + (B) + (C)</v>
      </c>
      <c r="CKB2" s="854" t="str">
        <f>'HCF-2 RH'!$U$222</f>
        <v>Total Fixed Interest (Amortization, Interest and Period Expenses) (A) + (B) + (C)</v>
      </c>
      <c r="CKC2" s="854" t="str">
        <f>'HCF-2 RH'!$U$222</f>
        <v>Total Fixed Interest (Amortization, Interest and Period Expenses) (A) + (B) + (C)</v>
      </c>
      <c r="CKD2" s="854" t="str">
        <f>'HCF-2 RH'!$U$222</f>
        <v>Total Fixed Interest (Amortization, Interest and Period Expenses) (A) + (B) + (C)</v>
      </c>
      <c r="CKE2" s="854" t="str">
        <f>'HCF-2 RH'!$U$222</f>
        <v>Total Fixed Interest (Amortization, Interest and Period Expenses) (A) + (B) + (C)</v>
      </c>
      <c r="CKF2" s="854" t="str">
        <f>'HCF-2 RH'!$U$222</f>
        <v>Total Fixed Interest (Amortization, Interest and Period Expenses) (A) + (B) + (C)</v>
      </c>
      <c r="CKG2" s="854" t="str">
        <f>'HCF-2 RH'!$U$222</f>
        <v>Total Fixed Interest (Amortization, Interest and Period Expenses) (A) + (B) + (C)</v>
      </c>
      <c r="CKH2" s="854" t="str">
        <f>'HCF-2 RH'!$U$222</f>
        <v>Total Fixed Interest (Amortization, Interest and Period Expenses) (A) + (B) + (C)</v>
      </c>
      <c r="CKI2" s="854" t="str">
        <f>'HCF-2 RH'!$U$222</f>
        <v>Total Fixed Interest (Amortization, Interest and Period Expenses) (A) + (B) + (C)</v>
      </c>
      <c r="CKJ2" s="854" t="str">
        <f>'HCF-2 RH'!$B$236</f>
        <v>Lender Name</v>
      </c>
      <c r="CKK2" s="854" t="str">
        <f>'HCF-2 RH'!$B$236</f>
        <v>Lender Name</v>
      </c>
      <c r="CKL2" s="854" t="str">
        <f>'HCF-2 RH'!$B$236</f>
        <v>Lender Name</v>
      </c>
      <c r="CKM2" s="854" t="str">
        <f>'HCF-2 RH'!$B$236</f>
        <v>Lender Name</v>
      </c>
      <c r="CKN2" s="854" t="str">
        <f>'HCF-2 RH'!$B$236</f>
        <v>Lender Name</v>
      </c>
      <c r="CKO2" s="854" t="str">
        <f>'HCF-2 RH'!$B$236</f>
        <v>Lender Name</v>
      </c>
      <c r="CKP2" s="854" t="str">
        <f>'HCF-2 RH'!$C$236</f>
        <v>Related Party (Select Yes/No)</v>
      </c>
      <c r="CKQ2" s="854" t="str">
        <f>'HCF-2 RH'!$C$236</f>
        <v>Related Party (Select Yes/No)</v>
      </c>
      <c r="CKR2" s="854" t="str">
        <f>'HCF-2 RH'!$C$236</f>
        <v>Related Party (Select Yes/No)</v>
      </c>
      <c r="CKS2" s="854" t="str">
        <f>'HCF-2 RH'!$C$236</f>
        <v>Related Party (Select Yes/No)</v>
      </c>
      <c r="CKT2" s="854" t="str">
        <f>'HCF-2 RH'!$C$236</f>
        <v>Related Party (Select Yes/No)</v>
      </c>
      <c r="CKU2" s="854" t="str">
        <f>'HCF-2 RH'!$C$236</f>
        <v>Related Party (Select Yes/No)</v>
      </c>
      <c r="CKV2" s="854" t="str">
        <f>'HCF-2 RH'!$D$236</f>
        <v>Beginning Balance: Jan 1</v>
      </c>
      <c r="CKW2" s="854" t="str">
        <f>'HCF-2 RH'!$D$236</f>
        <v>Beginning Balance: Jan 1</v>
      </c>
      <c r="CKX2" s="854" t="str">
        <f>'HCF-2 RH'!$D$236</f>
        <v>Beginning Balance: Jan 1</v>
      </c>
      <c r="CKY2" s="854" t="str">
        <f>'HCF-2 RH'!$D$236</f>
        <v>Beginning Balance: Jan 1</v>
      </c>
      <c r="CKZ2" s="854" t="str">
        <f>'HCF-2 RH'!$D$236</f>
        <v>Beginning Balance: Jan 1</v>
      </c>
      <c r="CLA2" s="854" t="str">
        <f>'HCF-2 RH'!$D$236</f>
        <v>Beginning Balance: Jan 1</v>
      </c>
      <c r="CLB2" s="854" t="str">
        <f>'HCF-2 RH'!$E$236</f>
        <v>New Loan Amount</v>
      </c>
      <c r="CLC2" s="854" t="str">
        <f>'HCF-2 RH'!$E$236</f>
        <v>New Loan Amount</v>
      </c>
      <c r="CLD2" s="854" t="str">
        <f>'HCF-2 RH'!$E$236</f>
        <v>New Loan Amount</v>
      </c>
      <c r="CLE2" s="854" t="str">
        <f>'HCF-2 RH'!$E$236</f>
        <v>New Loan Amount</v>
      </c>
      <c r="CLF2" s="854" t="str">
        <f>'HCF-2 RH'!$E$236</f>
        <v>New Loan Amount</v>
      </c>
      <c r="CLG2" s="854" t="str">
        <f>'HCF-2 RH'!$E$236</f>
        <v>New Loan Amount</v>
      </c>
      <c r="CLH2" s="854" t="str">
        <f>'HCF-2 RH'!$F$236</f>
        <v>Start Date</v>
      </c>
      <c r="CLI2" s="854" t="str">
        <f>'HCF-2 RH'!$F$236</f>
        <v>Start Date</v>
      </c>
      <c r="CLJ2" s="854" t="str">
        <f>'HCF-2 RH'!$F$236</f>
        <v>Start Date</v>
      </c>
      <c r="CLK2" s="854" t="str">
        <f>'HCF-2 RH'!$F$236</f>
        <v>Start Date</v>
      </c>
      <c r="CLL2" s="854" t="str">
        <f>'HCF-2 RH'!$F$236</f>
        <v>Start Date</v>
      </c>
      <c r="CLM2" s="854" t="str">
        <f>'HCF-2 RH'!$F$236</f>
        <v>Start Date</v>
      </c>
      <c r="CLN2" s="854" t="str">
        <f>'HCF-2 RH'!$G$236</f>
        <v>Principal Payment</v>
      </c>
      <c r="CLO2" s="854" t="str">
        <f>'HCF-2 RH'!$G$236</f>
        <v>Principal Payment</v>
      </c>
      <c r="CLP2" s="854" t="str">
        <f>'HCF-2 RH'!$G$236</f>
        <v>Principal Payment</v>
      </c>
      <c r="CLQ2" s="854" t="str">
        <f>'HCF-2 RH'!$G$236</f>
        <v>Principal Payment</v>
      </c>
      <c r="CLR2" s="854" t="str">
        <f>'HCF-2 RH'!$G$236</f>
        <v>Principal Payment</v>
      </c>
      <c r="CLS2" s="854" t="str">
        <f>'HCF-2 RH'!$G$236</f>
        <v>Principal Payment</v>
      </c>
      <c r="CLT2" s="854" t="str">
        <f>'HCF-2 RH'!$H$236</f>
        <v>Ending Balance: Dec 31</v>
      </c>
      <c r="CLU2" s="854" t="str">
        <f>'HCF-2 RH'!$H$236</f>
        <v>Ending Balance: Dec 31</v>
      </c>
      <c r="CLV2" s="854" t="str">
        <f>'HCF-2 RH'!$H$236</f>
        <v>Ending Balance: Dec 31</v>
      </c>
      <c r="CLW2" s="854" t="str">
        <f>'HCF-2 RH'!$H$236</f>
        <v>Ending Balance: Dec 31</v>
      </c>
      <c r="CLX2" s="854" t="str">
        <f>'HCF-2 RH'!$H$236</f>
        <v>Ending Balance: Dec 31</v>
      </c>
      <c r="CLY2" s="854" t="str">
        <f>'HCF-2 RH'!$H$236</f>
        <v>Ending Balance: Dec 31</v>
      </c>
      <c r="CLZ2" s="854" t="str">
        <f>'HCF-2 RH'!$H$236</f>
        <v>Ending Balance: Dec 31</v>
      </c>
      <c r="CMA2" s="854" t="str">
        <f>'HCF-2 RH'!$I$236</f>
        <v xml:space="preserve">Interest Rate % </v>
      </c>
      <c r="CMB2" s="854" t="str">
        <f>'HCF-2 RH'!$I$236</f>
        <v xml:space="preserve">Interest Rate % </v>
      </c>
      <c r="CMC2" s="854" t="str">
        <f>'HCF-2 RH'!$I$236</f>
        <v xml:space="preserve">Interest Rate % </v>
      </c>
      <c r="CMD2" s="854" t="str">
        <f>'HCF-2 RH'!$I$236</f>
        <v xml:space="preserve">Interest Rate % </v>
      </c>
      <c r="CME2" s="854" t="str">
        <f>'HCF-2 RH'!$I$236</f>
        <v xml:space="preserve">Interest Rate % </v>
      </c>
      <c r="CMF2" s="854" t="str">
        <f>'HCF-2 RH'!$I$236</f>
        <v xml:space="preserve">Interest Rate % </v>
      </c>
      <c r="CMG2" s="854" t="str">
        <f>'HCF-2 RH'!$J$236</f>
        <v>Interest Expense</v>
      </c>
      <c r="CMH2" s="854" t="str">
        <f>'HCF-2 RH'!$J$236</f>
        <v>Interest Expense</v>
      </c>
      <c r="CMI2" s="854" t="str">
        <f>'HCF-2 RH'!$J$236</f>
        <v>Interest Expense</v>
      </c>
      <c r="CMJ2" s="854" t="str">
        <f>'HCF-2 RH'!$J$236</f>
        <v>Interest Expense</v>
      </c>
      <c r="CMK2" s="854" t="str">
        <f>'HCF-2 RH'!$J$236</f>
        <v>Interest Expense</v>
      </c>
      <c r="CML2" s="854" t="str">
        <f>'HCF-2 RH'!$J$236</f>
        <v>Interest Expense</v>
      </c>
      <c r="CMM2" s="854" t="str">
        <f>'HCF-2 RH'!$J$236</f>
        <v>Interest Expense</v>
      </c>
    </row>
    <row r="3" spans="1:2380" s="846" customFormat="1" ht="64">
      <c r="B3" s="843"/>
      <c r="C3" s="843"/>
      <c r="D3" s="843"/>
      <c r="E3" s="843"/>
      <c r="F3" s="843" t="str">
        <f>_xlfn.CONCAT("Line- ",General!$A$14)</f>
        <v>Line- 1.1</v>
      </c>
      <c r="G3" s="843" t="str">
        <f>_xlfn.CONCAT("Line- ",General!$A$15)</f>
        <v>Line- 1.2</v>
      </c>
      <c r="H3" s="843" t="str">
        <f>_xlfn.CONCAT("Line- ",General!$A$16)</f>
        <v>Line- 1.3</v>
      </c>
      <c r="I3" s="843" t="str">
        <f>_xlfn.CONCAT("Line- ",General!$A$17)</f>
        <v>Line- 1.4</v>
      </c>
      <c r="J3" s="843" t="str">
        <f>_xlfn.CONCAT("Line- ",General!$A$18)</f>
        <v>Line- 1.5</v>
      </c>
      <c r="K3" s="843" t="str">
        <f>_xlfn.CONCAT("Line- ",General!$A$19)</f>
        <v>Line- 1.6</v>
      </c>
      <c r="L3" s="843" t="str">
        <f>_xlfn.CONCAT("Line- ",General!$A$20)</f>
        <v>Line- 1.7</v>
      </c>
      <c r="M3" s="843" t="str">
        <f>_xlfn.CONCAT("Line- ",General!$A$21)</f>
        <v>Line- 1.8</v>
      </c>
      <c r="N3" s="843" t="str">
        <f>_xlfn.CONCAT("Line- ",General!$A$22)</f>
        <v>Line- 1.9</v>
      </c>
      <c r="O3" s="843" t="str">
        <f>_xlfn.CONCAT("Line- ",General!$A$23)</f>
        <v>Line- 1.10</v>
      </c>
      <c r="P3" s="843" t="str">
        <f>_xlfn.CONCAT("Line- ",General!$A$24)</f>
        <v>Line- 1.11</v>
      </c>
      <c r="Q3" s="843" t="str">
        <f>_xlfn.CONCAT("Line- ",General!$A$25)</f>
        <v>Line- 1.12</v>
      </c>
      <c r="R3" s="843" t="str">
        <f>_xlfn.CONCAT("Line- ",General!$A$26)</f>
        <v>Line- 1.13</v>
      </c>
      <c r="S3" s="843" t="str">
        <f>_xlfn.CONCAT("Line- ",General!$A$27)</f>
        <v>Line- 1.14</v>
      </c>
      <c r="T3" s="843" t="str">
        <f>_xlfn.CONCAT("Line- ",General!$A$28)</f>
        <v>Line- 1.15</v>
      </c>
      <c r="U3" s="843" t="str">
        <f>_xlfn.CONCAT("Line- ",General!$A$29)</f>
        <v>Line- 1.16</v>
      </c>
      <c r="V3" s="843" t="str">
        <f>_xlfn.CONCAT("Line- ",General!$A$30)</f>
        <v>Line- 1.17</v>
      </c>
      <c r="W3" s="843" t="str">
        <f>_xlfn.CONCAT("Line- ",General!$A$31)</f>
        <v>Line- 1.18</v>
      </c>
      <c r="X3" s="843" t="str">
        <f>_xlfn.CONCAT("Line- ",General!$A$32)</f>
        <v>Line- 1.19</v>
      </c>
      <c r="Y3" s="843" t="str">
        <f>_xlfn.CONCAT("Line- ",General!$A$33)</f>
        <v>Line- 1.20</v>
      </c>
      <c r="Z3" s="843" t="str">
        <f>_xlfn.CONCAT("Line- ",General!$A$34)</f>
        <v>Line- 1.21</v>
      </c>
      <c r="AA3" s="843" t="str">
        <f>_xlfn.CONCAT("Line- ",General!$A$35)</f>
        <v>Line- 1.22</v>
      </c>
      <c r="AB3" s="843" t="str">
        <f>_xlfn.CONCAT("Line- ",General!$A$36)</f>
        <v>Line- 1.23</v>
      </c>
      <c r="AC3" s="843" t="str">
        <f>_xlfn.CONCAT("Line- ",General!$A$37)</f>
        <v>Line- 1.24</v>
      </c>
      <c r="AD3" s="843" t="str">
        <f>_xlfn.CONCAT("Line- ",General!$A$38)</f>
        <v>Line- 1.25</v>
      </c>
      <c r="AE3" s="843" t="str">
        <f>_xlfn.CONCAT("Line- ",General!$A$39)</f>
        <v>Line- 1.26</v>
      </c>
      <c r="AF3" s="843" t="str">
        <f>_xlfn.CONCAT("Line- ",General!$A$40)</f>
        <v>Line- 1.27</v>
      </c>
      <c r="AG3" s="843" t="str">
        <f>_xlfn.CONCAT("Line- ",General!$A$41)</f>
        <v>Line- 1.28</v>
      </c>
      <c r="AH3" s="843" t="str">
        <f>_xlfn.CONCAT("Line- ",General!$A$42)</f>
        <v>Line- 1.29</v>
      </c>
      <c r="AI3" s="843" t="str">
        <f>_xlfn.CONCAT("Line- ",General!$A$43)</f>
        <v>Line- 1.30</v>
      </c>
      <c r="AJ3" s="843" t="str">
        <f>_xlfn.CONCAT("Line- ",General!$A$44)</f>
        <v>Line- 1.31</v>
      </c>
      <c r="AK3" s="843" t="str">
        <f>_xlfn.CONCAT("Line- ",General!$A$45)</f>
        <v>Line- 1.32</v>
      </c>
      <c r="AL3" s="843" t="str">
        <f>_xlfn.CONCAT("Line- ",General!$A$51)</f>
        <v>Line- 2.1</v>
      </c>
      <c r="AM3" s="843" t="str">
        <f>_xlfn.CONCAT("Line- ",General!$A$52)</f>
        <v>Line- 2.2</v>
      </c>
      <c r="AN3" s="843" t="str">
        <f>_xlfn.CONCAT("Line- ",General!$A$53)</f>
        <v>Line- 2.3</v>
      </c>
      <c r="AO3" s="843" t="str">
        <f>_xlfn.CONCAT("Line- ",General!$A$54)</f>
        <v>Line- 2.4</v>
      </c>
      <c r="AP3" s="843" t="str">
        <f>_xlfn.CONCAT("Line- ",General!$A$55)</f>
        <v>Line- 2.5</v>
      </c>
      <c r="AQ3" s="843" t="str">
        <f>_xlfn.CONCAT("Line- ",General!$A$56)</f>
        <v>Line- 2.6</v>
      </c>
      <c r="AR3" s="843" t="str">
        <f>_xlfn.CONCAT("Line- ",General!$A$57)</f>
        <v>Line- 2.7</v>
      </c>
      <c r="AS3" s="843" t="str">
        <f>_xlfn.CONCAT("Line- ",General!$A$58)</f>
        <v>Line- 2.8</v>
      </c>
      <c r="AT3" s="843" t="str">
        <f>_xlfn.CONCAT("Line- ",General!$A$59)</f>
        <v>Line- 2.9</v>
      </c>
      <c r="AU3" s="843" t="str">
        <f>_xlfn.CONCAT("Line- ",General!$A$66)</f>
        <v>Line- 3.1</v>
      </c>
      <c r="AV3" s="843" t="str">
        <f>_xlfn.CONCAT("Line- ",General!$A$67)</f>
        <v>Line- 3.2</v>
      </c>
      <c r="AW3" s="843" t="str">
        <f>_xlfn.CONCAT("Line- ",General!$A$68)</f>
        <v>Line- 3.3</v>
      </c>
      <c r="AX3" s="843" t="str">
        <f>_xlfn.CONCAT("Line- ",General!$A$69)</f>
        <v>Line- 3.4</v>
      </c>
      <c r="AY3" s="843" t="str">
        <f>_xlfn.CONCAT("Line- ",General!$A$70)</f>
        <v>Line- 3.5</v>
      </c>
      <c r="AZ3" s="843" t="str">
        <f>_xlfn.CONCAT("Line- ",General!$A$71)</f>
        <v>Line- 3.6</v>
      </c>
      <c r="BA3" s="843" t="str">
        <f>_xlfn.CONCAT("Line- ",General!$A$72)</f>
        <v>Line- 3.7</v>
      </c>
      <c r="BB3" s="843" t="str">
        <f>_xlfn.CONCAT("Line- ",General!$A$73)</f>
        <v>Line- 3.8</v>
      </c>
      <c r="BC3" s="843" t="str">
        <f>_xlfn.CONCAT("Line- ",General!$A$74)</f>
        <v>Line- 3.9</v>
      </c>
      <c r="BD3" s="843" t="str">
        <f>_xlfn.CONCAT("Line- ",General!$A$75)</f>
        <v>Line- 3.10</v>
      </c>
      <c r="BE3" s="843" t="str">
        <f>_xlfn.CONCAT("Line- ",General!$A$76)</f>
        <v>Line- 3.11</v>
      </c>
      <c r="BF3" s="843" t="str">
        <f>_xlfn.CONCAT("Line- ",General!$A$77)</f>
        <v>Line- 3.12</v>
      </c>
      <c r="BG3" s="843" t="str">
        <f>_xlfn.CONCAT("Line- ",General!$E$14)</f>
        <v>Line- 1A.1</v>
      </c>
      <c r="BH3" s="843" t="str">
        <f>_xlfn.CONCAT("Line- ",General!$E$15)</f>
        <v>Line- 1A.2</v>
      </c>
      <c r="BI3" s="843" t="str">
        <f>_xlfn.CONCAT("Line- ",General!$E$16)</f>
        <v>Line- 1A.3</v>
      </c>
      <c r="BJ3" s="843" t="str">
        <f>_xlfn.CONCAT("Line- ",General!$E$17)</f>
        <v>Line- 1A.4</v>
      </c>
      <c r="BK3" s="843" t="str">
        <f>_xlfn.CONCAT("Line- ",General!$E$17)</f>
        <v>Line- 1A.4</v>
      </c>
      <c r="BL3" s="843" t="str">
        <f>_xlfn.CONCAT("Line- ",General!$E$36)</f>
        <v>Line- 1B.1</v>
      </c>
      <c r="BM3" s="843" t="str">
        <f>_xlfn.CONCAT("Line- ",General!$E$37)</f>
        <v>Line- 1B.2</v>
      </c>
      <c r="BN3" s="843" t="str">
        <f>_xlfn.CONCAT("Line- ",General!$E$38)</f>
        <v>Line- 1B.3</v>
      </c>
      <c r="BO3" s="843" t="str">
        <f>_xlfn.CONCAT("Line- ",General!$E$36)</f>
        <v>Line- 1B.1</v>
      </c>
      <c r="BP3" s="843" t="str">
        <f>_xlfn.CONCAT("Line- ",General!$E$37)</f>
        <v>Line- 1B.2</v>
      </c>
      <c r="BQ3" s="843" t="str">
        <f>_xlfn.CONCAT("Line- ",General!$E$38)</f>
        <v>Line- 1B.3</v>
      </c>
      <c r="BR3" s="843" t="str">
        <f>_xlfn.CONCAT("Line- ",General!$E$36)</f>
        <v>Line- 1B.1</v>
      </c>
      <c r="BS3" s="843" t="str">
        <f>_xlfn.CONCAT("Line- ",General!$E$37)</f>
        <v>Line- 1B.2</v>
      </c>
      <c r="BT3" s="843" t="str">
        <f>_xlfn.CONCAT("Line- ",General!$E$38)</f>
        <v>Line- 1B.3</v>
      </c>
      <c r="BU3" s="845" t="str">
        <f>_xlfn.CONCAT("Line- ",'Balance Sheet'!A9, "/ Account ", 'Balance Sheet'!B9)</f>
        <v>Line- 1.1/ Account 1020</v>
      </c>
      <c r="BV3" s="845" t="str">
        <f>_xlfn.CONCAT("Line- ",'Balance Sheet'!A10, "/ Account ", 'Balance Sheet'!B10)</f>
        <v>Line- 1.2/ Account 1030</v>
      </c>
      <c r="BW3" s="845" t="str">
        <f>_xlfn.CONCAT("Line- ",'Balance Sheet'!A11, "/ Account ", 'Balance Sheet'!B11)</f>
        <v>Line- 1.3/ Account 1040</v>
      </c>
      <c r="BX3" s="845" t="str">
        <f>_xlfn.CONCAT("Line- ",'Balance Sheet'!A12, "/ Account ", 'Balance Sheet'!B12)</f>
        <v>Line- 1.4/ Account 1050</v>
      </c>
      <c r="BY3" s="845" t="str">
        <f>_xlfn.CONCAT("Line- ",'Balance Sheet'!$A$13, "/ Account ", 'Balance Sheet'!$B$13)</f>
        <v>Line- 1.100/ Account 1010</v>
      </c>
      <c r="BZ3" s="845" t="str">
        <f>_xlfn.CONCAT("Line- ",'Balance Sheet'!$A$15, "/ Account ", 'Balance Sheet'!$B$15)</f>
        <v>Line- 1.5/ Account 1080</v>
      </c>
      <c r="CA3" s="845" t="str">
        <f>_xlfn.CONCAT("Line- ",'Balance Sheet'!$A$16, "/ Account ", 'Balance Sheet'!$B$16)</f>
        <v>Line- 1.6/ Account 1100.2</v>
      </c>
      <c r="CB3" s="845" t="str">
        <f>_xlfn.CONCAT("Line- ",'Balance Sheet'!$A$17, "/ Account ", 'Balance Sheet'!$B$17)</f>
        <v>Line- 1.7/ Account 1104.1</v>
      </c>
      <c r="CC3" s="845" t="str">
        <f>_xlfn.CONCAT("Line- ",'Balance Sheet'!$A$18, "/ Account ", 'Balance Sheet'!$B$18)</f>
        <v>Line- 1.8/ Account 1101.2</v>
      </c>
      <c r="CD3" s="845" t="str">
        <f>_xlfn.CONCAT("Line- ",'Balance Sheet'!$A$19, "/ Account ", 'Balance Sheet'!$B$19)</f>
        <v>Line- 1.9/ Account 1140</v>
      </c>
      <c r="CE3" s="845" t="str">
        <f>_xlfn.CONCAT("Line- ",'Balance Sheet'!$A$20, "/ Account ", 'Balance Sheet'!$B$20)</f>
        <v>Line- 1.200/ Account 1060</v>
      </c>
      <c r="CF3" s="845" t="str">
        <f>_xlfn.CONCAT("Line- ",'Balance Sheet'!$A$22, "/ Account ", 'Balance Sheet'!$B$22)</f>
        <v>Line- 1.10/ Account 1160</v>
      </c>
      <c r="CG3" s="845" t="str">
        <f>_xlfn.CONCAT("Line- ",'Balance Sheet'!$A$23, "/ Account ", 'Balance Sheet'!$B$23)</f>
        <v>Line- 1.11/ Account 1170</v>
      </c>
      <c r="CH3" s="845" t="str">
        <f>_xlfn.CONCAT("Line- ",'Balance Sheet'!$A$24, "/ Account ", 'Balance Sheet'!$B$24)</f>
        <v>Line- 1.12/ Account 1180</v>
      </c>
      <c r="CI3" s="845" t="str">
        <f>_xlfn.CONCAT("Line- ",'Balance Sheet'!$A$25, "/ Account ", 'Balance Sheet'!$B$25)</f>
        <v>Line- 1.13/ Account 1185</v>
      </c>
      <c r="CJ3" s="845" t="str">
        <f>_xlfn.CONCAT("Line- ",'Balance Sheet'!$A$26, "/ Account ", 'Balance Sheet'!$B$26)</f>
        <v>Line- 1.300/ Account 1150</v>
      </c>
      <c r="CK3" s="845" t="str">
        <f>_xlfn.CONCAT("Line- ",'Balance Sheet'!$A$27, "/ Account ", 'Balance Sheet'!$B$27)</f>
        <v>Line- 1.14/ Account 1190</v>
      </c>
      <c r="CL3" s="845" t="str">
        <f>_xlfn.CONCAT("Line- ",'Balance Sheet'!$A$28, "/ Account ", 'Balance Sheet'!$B$28)</f>
        <v>Line- 1.15/ Account 1210</v>
      </c>
      <c r="CM3" s="845" t="str">
        <f>_xlfn.CONCAT("Line- ",'Balance Sheet'!$A$30, "/ Account ", 'Balance Sheet'!$B$30)</f>
        <v>Line- 1.16/ Account 1270</v>
      </c>
      <c r="CN3" s="845" t="str">
        <f>_xlfn.CONCAT("Line- ",'Balance Sheet'!$A$31, "/ Account ", 'Balance Sheet'!$B$31)</f>
        <v>Line- 1.17/ Account 1280</v>
      </c>
      <c r="CO3" s="845" t="str">
        <f>_xlfn.CONCAT("Line- ",'Balance Sheet'!$A$32, "/ Account ", 'Balance Sheet'!$B$32)</f>
        <v>Line- 1.18/ Account 1290</v>
      </c>
      <c r="CP3" s="845" t="str">
        <f>_xlfn.CONCAT("Line- ",'Balance Sheet'!$A$33, "/ Account ", 'Balance Sheet'!$B$33)</f>
        <v>Line- 1.19/ Account 1295</v>
      </c>
      <c r="CQ3" s="845" t="str">
        <f>_xlfn.CONCAT("Line- ",'Balance Sheet'!$A$34, "/ Account ", 'Balance Sheet'!$B$34)</f>
        <v>Line- 1.20/ Account 1300</v>
      </c>
      <c r="CR3" s="845" t="str">
        <f>_xlfn.CONCAT("Line- ",'Balance Sheet'!$A$35, "/ Account ", 'Balance Sheet'!$B$35)</f>
        <v>Line- 1.400/ Account 1260</v>
      </c>
      <c r="CS3" s="845" t="str">
        <f>_xlfn.CONCAT("Line- ",'Balance Sheet'!$A$36, "/ Account ", 'Balance Sheet'!$B$36)</f>
        <v>Line- 1.21/ Account 1310</v>
      </c>
      <c r="CT3" s="845" t="str">
        <f>_xlfn.CONCAT("Line- ",'Balance Sheet'!$A$37, "/ Account ", 'Balance Sheet'!$B$37)</f>
        <v>Line- 100/ Account 1005</v>
      </c>
      <c r="CU3" s="845" t="str">
        <f>_xlfn.CONCAT("Line- ",'Balance Sheet'!$A$44, "/ Account ", 'Balance Sheet'!$B$44)</f>
        <v>Line- 2.1/ Account 1510</v>
      </c>
      <c r="CV3" s="845" t="str">
        <f>_xlfn.CONCAT("Line- ",'Balance Sheet'!$A$45, "/ Account ", 'Balance Sheet'!$B$45)</f>
        <v>Line- 2.2/ Account 1520</v>
      </c>
      <c r="CW3" s="845" t="str">
        <f>_xlfn.CONCAT("Line- ",'Balance Sheet'!$A$46, "/ Account ", 'Balance Sheet'!$B$46)</f>
        <v>Line- 2.3/ Account 1610</v>
      </c>
      <c r="CX3" s="845" t="str">
        <f>_xlfn.CONCAT("Line- ",'Balance Sheet'!$A$47, "/ Account ", 'Balance Sheet'!$B$47)</f>
        <v>Line- 2.4/ Account 1625</v>
      </c>
      <c r="CY3" s="845" t="str">
        <f>_xlfn.CONCAT("Line- ",'Balance Sheet'!$A$48, "/ Account ", 'Balance Sheet'!$B$48)</f>
        <v>Line- 2.5/ Account 1630</v>
      </c>
      <c r="CZ3" s="845" t="str">
        <f>_xlfn.CONCAT("Line- ",'Balance Sheet'!$A$49, "/ Account ", 'Balance Sheet'!$B$49)</f>
        <v>Line- 2.6/ Account 1650</v>
      </c>
      <c r="DA3" s="845" t="str">
        <f>_xlfn.CONCAT("Line- ",'Balance Sheet'!$A$50, "/ Account ", 'Balance Sheet'!$B$50)</f>
        <v>Line- 2.7/ Account 1700</v>
      </c>
      <c r="DB3" s="845" t="str">
        <f>_xlfn.CONCAT("Line- ",'Balance Sheet'!$A$51, "/ Account ", 'Balance Sheet'!$B$51)</f>
        <v>Line- 2.8/ Account 1710</v>
      </c>
      <c r="DC3" s="845" t="str">
        <f>_xlfn.CONCAT("Line- ",'Balance Sheet'!$A$45, "/ Account ", 'Balance Sheet'!$B$45)</f>
        <v>Line- 2.2/ Account 1520</v>
      </c>
      <c r="DD3" s="845" t="str">
        <f>_xlfn.CONCAT("Line- ",'Balance Sheet'!$A$46, "/ Account ", 'Balance Sheet'!$B$46)</f>
        <v>Line- 2.3/ Account 1610</v>
      </c>
      <c r="DE3" s="845" t="str">
        <f>_xlfn.CONCAT("Line- ",'Balance Sheet'!$A$47, "/ Account ", 'Balance Sheet'!$B$47)</f>
        <v>Line- 2.4/ Account 1625</v>
      </c>
      <c r="DF3" s="845" t="str">
        <f>_xlfn.CONCAT("Line- ",'Balance Sheet'!$A$48, "/ Account ", 'Balance Sheet'!$B$48)</f>
        <v>Line- 2.5/ Account 1630</v>
      </c>
      <c r="DG3" s="845" t="str">
        <f>_xlfn.CONCAT("Line- ",'Balance Sheet'!$A$49, "/ Account ", 'Balance Sheet'!$B$49)</f>
        <v>Line- 2.6/ Account 1650</v>
      </c>
      <c r="DH3" s="845" t="str">
        <f>_xlfn.CONCAT("Line- ",'Balance Sheet'!$A$50, "/ Account ", 'Balance Sheet'!$B$50)</f>
        <v>Line- 2.7/ Account 1700</v>
      </c>
      <c r="DI3" s="845" t="str">
        <f>_xlfn.CONCAT("Line- ",'Balance Sheet'!$A$51, "/ Account ", 'Balance Sheet'!$B$51)</f>
        <v>Line- 2.8/ Account 1710</v>
      </c>
      <c r="DJ3" s="845" t="str">
        <f>_xlfn.CONCAT("Line- ",'Balance Sheet'!$A$44, "/ Account ", 'Balance Sheet'!$B$44)</f>
        <v>Line- 2.1/ Account 1510</v>
      </c>
      <c r="DK3" s="845" t="str">
        <f>_xlfn.CONCAT("Line- ",'Balance Sheet'!$A$45, "/ Account ", 'Balance Sheet'!$B$45)</f>
        <v>Line- 2.2/ Account 1520</v>
      </c>
      <c r="DL3" s="845" t="str">
        <f>_xlfn.CONCAT("Line- ",'Balance Sheet'!$A$46, "/ Account ", 'Balance Sheet'!$B$46)</f>
        <v>Line- 2.3/ Account 1610</v>
      </c>
      <c r="DM3" s="845" t="str">
        <f>_xlfn.CONCAT("Line- ",'Balance Sheet'!$A$47, "/ Account ", 'Balance Sheet'!$B$47)</f>
        <v>Line- 2.4/ Account 1625</v>
      </c>
      <c r="DN3" s="845" t="str">
        <f>_xlfn.CONCAT("Line- ",'Balance Sheet'!$A$48, "/ Account ", 'Balance Sheet'!$B$48)</f>
        <v>Line- 2.5/ Account 1630</v>
      </c>
      <c r="DO3" s="845" t="str">
        <f>_xlfn.CONCAT("Line- ",'Balance Sheet'!$A$49, "/ Account ", 'Balance Sheet'!$B$49)</f>
        <v>Line- 2.6/ Account 1650</v>
      </c>
      <c r="DP3" s="845" t="str">
        <f>_xlfn.CONCAT("Line- ",'Balance Sheet'!$A$50, "/ Account ", 'Balance Sheet'!$B$50)</f>
        <v>Line- 2.7/ Account 1700</v>
      </c>
      <c r="DQ3" s="845" t="str">
        <f>_xlfn.CONCAT("Line- ",'Balance Sheet'!$A$51, "/ Account ", 'Balance Sheet'!$B$51)</f>
        <v>Line- 2.8/ Account 1710</v>
      </c>
      <c r="DR3" s="845" t="str">
        <f>_xlfn.CONCAT("Line- ",'Balance Sheet'!$A$52, "/ Account ", 'Balance Sheet'!$B$52)</f>
        <v>Line- 200/ Account 1500.0</v>
      </c>
      <c r="DS3" s="845" t="str">
        <f>_xlfn.CONCAT("Line- ",'Balance Sheet'!$A$58, "/ Account ", 'Balance Sheet'!$B$58)</f>
        <v>Line- 3.1/ Account 1910</v>
      </c>
      <c r="DT3" s="845" t="str">
        <f>_xlfn.CONCAT("Line- ",'Balance Sheet'!$A$59, "/ Account ", 'Balance Sheet'!$B$59)</f>
        <v>Line- 3.2/ Account 1940</v>
      </c>
      <c r="DU3" s="845" t="str">
        <f>_xlfn.CONCAT("Line- ",'Balance Sheet'!$A$60, "/ Account ", 'Balance Sheet'!$B$60)</f>
        <v>Line- 3.3/ Account 1950</v>
      </c>
      <c r="DV3" s="845" t="str">
        <f>_xlfn.CONCAT("Line- ",'Balance Sheet'!$A$61, "/ Account ", 'Balance Sheet'!$B$61)</f>
        <v>Line- 3.4/ Account 1960</v>
      </c>
      <c r="DW3" s="845" t="str">
        <f>_xlfn.CONCAT("Line- ",'Balance Sheet'!$A$62, "/ Account ", 'Balance Sheet'!$B$62)</f>
        <v>Line- 3.5/ Account 1970</v>
      </c>
      <c r="DX3" s="845" t="str">
        <f>_xlfn.CONCAT("Line- ",'Balance Sheet'!$A$63, "/ Account ", 'Balance Sheet'!$B$63)</f>
        <v>Line- 3.6/ Account 1975.1</v>
      </c>
      <c r="DY3" s="845" t="str">
        <f>_xlfn.CONCAT("Line- ",'Balance Sheet'!$A$64, "/ Account ", 'Balance Sheet'!$B$64)</f>
        <v>Line- 3.7/ Account 1975.2</v>
      </c>
      <c r="DZ3" s="845" t="str">
        <f>_xlfn.CONCAT("Line- ",'Balance Sheet'!$A$65, "/ Account ", 'Balance Sheet'!$B$65)</f>
        <v>Line- 3.8/ Account 1975</v>
      </c>
      <c r="EA3" s="845" t="str">
        <f>_xlfn.CONCAT("Line- ",'Balance Sheet'!$A$66, "/ Account ", 'Balance Sheet'!$B$66)</f>
        <v>Line- 3.9/ Account 1979</v>
      </c>
      <c r="EB3" s="845" t="str">
        <f>_xlfn.CONCAT("Line- ",'Balance Sheet'!$A$67, "/ Account ", 'Balance Sheet'!$B$67)</f>
        <v>Line- 3.10/ Account 1980</v>
      </c>
      <c r="EC3" s="845" t="str">
        <f>_xlfn.CONCAT("Line- ",'Balance Sheet'!$A$68, "/ Account ", 'Balance Sheet'!$B$68)</f>
        <v>Line- 3.100/ Account 1900</v>
      </c>
      <c r="ED3" s="845" t="str">
        <f>_xlfn.CONCAT("Line- ",'Balance Sheet'!$A$69, "/ Account ", 'Balance Sheet'!$B$69)</f>
        <v>Line- 300/ Account 1000</v>
      </c>
      <c r="EE3" s="845" t="str">
        <f>_xlfn.CONCAT("Line- ",'Balance Sheet'!$A$75, "/ Account ", 'Balance Sheet'!$B$75)</f>
        <v>Line- 4.1/ Account 2020</v>
      </c>
      <c r="EF3" s="845" t="str">
        <f>_xlfn.CONCAT("Line- ",'Balance Sheet'!$A$76, "/ Account ", 'Balance Sheet'!$B$76)</f>
        <v>Line- 4.2/ Account 2030</v>
      </c>
      <c r="EG3" s="845" t="str">
        <f>_xlfn.CONCAT("Line- ",'Balance Sheet'!$A$77, "/ Account ", 'Balance Sheet'!$B$77)</f>
        <v>Line- 4.3/ Account 2047</v>
      </c>
      <c r="EH3" s="845" t="str">
        <f>_xlfn.CONCAT("Line- ",'Balance Sheet'!$A$78, "/ Account ", 'Balance Sheet'!$B$78)</f>
        <v>Line- 4.100/ Account 2010</v>
      </c>
      <c r="EI3" s="845" t="str">
        <f>_xlfn.CONCAT("Line- ",'Balance Sheet'!$A$79, "/ Account ", 'Balance Sheet'!$B$79)</f>
        <v>Line- 4.4/ Account 2050</v>
      </c>
      <c r="EJ3" s="845" t="str">
        <f>_xlfn.CONCAT("Line- ",'Balance Sheet'!$A$81, "/ Account ", 'Balance Sheet'!$B$81)</f>
        <v>Line- 4.5/ Account 2110</v>
      </c>
      <c r="EK3" s="845" t="str">
        <f>_xlfn.CONCAT("Line- ",'Balance Sheet'!$A$82, "/ Account ", 'Balance Sheet'!$B$82)</f>
        <v>Line- 4.6/ Account 2120</v>
      </c>
      <c r="EL3" s="845" t="str">
        <f>_xlfn.CONCAT("Line- ",'Balance Sheet'!$A$83, "/ Account ", 'Balance Sheet'!$B$83)</f>
        <v>Line- 4.7/ Account 2130</v>
      </c>
      <c r="EM3" s="845" t="str">
        <f>_xlfn.CONCAT("Line- ",'Balance Sheet'!$A$84, "/ Account ", 'Balance Sheet'!$B$84)</f>
        <v>Line- 4.8/ Account 2140</v>
      </c>
      <c r="EN3" s="845" t="str">
        <f>_xlfn.CONCAT("Line- ",'Balance Sheet'!$A$85, "/ Account ", 'Balance Sheet'!$B$85)</f>
        <v>Line- 4.9/ Account 2150</v>
      </c>
      <c r="EO3" s="845" t="str">
        <f>_xlfn.CONCAT("Line- ",'Balance Sheet'!$A$86, "/ Account ", 'Balance Sheet'!$B$86)</f>
        <v>Line- 4.10/ Account 2160</v>
      </c>
      <c r="EP3" s="845" t="str">
        <f>_xlfn.CONCAT("Line- ",'Balance Sheet'!$A$87, "/ Account ", 'Balance Sheet'!$B$87)</f>
        <v>Line- 4.200/ Account 2100</v>
      </c>
      <c r="EQ3" s="845" t="str">
        <f>_xlfn.CONCAT("Line- ",'Balance Sheet'!$A$89, "/ Account ", 'Balance Sheet'!$B$89)</f>
        <v>Line- 4.11/ Account 2190</v>
      </c>
      <c r="ER3" s="845" t="str">
        <f>_xlfn.CONCAT("Line- ",'Balance Sheet'!$A$90, "/ Account ", 'Balance Sheet'!$B$90)</f>
        <v>Line- 4.12/ Account 2200</v>
      </c>
      <c r="ES3" s="845" t="str">
        <f>_xlfn.CONCAT("Line- ",'Balance Sheet'!$A$91, "/ Account ", 'Balance Sheet'!$B$91)</f>
        <v>Line- 4.13/ Account 2210</v>
      </c>
      <c r="ET3" s="845" t="str">
        <f>_xlfn.CONCAT("Line- ",'Balance Sheet'!$A$92, "/ Account ", 'Balance Sheet'!$B$92)</f>
        <v>Line- 4.14/ Account 2220</v>
      </c>
      <c r="EU3" s="845" t="str">
        <f>_xlfn.CONCAT("Line- ",'Balance Sheet'!$A$93, "/ Account ", 'Balance Sheet'!$B$93)</f>
        <v>Line- 4.300/ Account 2180</v>
      </c>
      <c r="EV3" s="845" t="str">
        <f>_xlfn.CONCAT("Line- ",'Balance Sheet'!$A$95, "/ Account ", 'Balance Sheet'!$B$95)</f>
        <v>Line- 4.15/ Account 2260</v>
      </c>
      <c r="EW3" s="845" t="str">
        <f>_xlfn.CONCAT("Line- ",'Balance Sheet'!$A$96, "/ Account ", 'Balance Sheet'!$B$96)</f>
        <v>Line- 4.16/ Account 2270</v>
      </c>
      <c r="EX3" s="845" t="str">
        <f>_xlfn.CONCAT("Line- ",'Balance Sheet'!$A$97, "/ Account ", 'Balance Sheet'!$B$97)</f>
        <v>Line- 4.17/ Account 2290</v>
      </c>
      <c r="EY3" s="845" t="str">
        <f>_xlfn.CONCAT("Line- ",'Balance Sheet'!$A$98, "/ Account ", 'Balance Sheet'!$B$98)</f>
        <v>Line- 4.400/ Account 2250</v>
      </c>
      <c r="EZ3" s="845" t="str">
        <f>_xlfn.CONCAT("Line- ",'Balance Sheet'!$A$99, "/ Account ", 'Balance Sheet'!$B$99)</f>
        <v>Line- 400/ Account 2005</v>
      </c>
      <c r="FA3" s="845" t="str">
        <f>_xlfn.CONCAT("Line- ",'Balance Sheet'!$A$105, "/ Account ", 'Balance Sheet'!$B$105)</f>
        <v>Line- 5.1/ Account 2310</v>
      </c>
      <c r="FB3" s="845" t="str">
        <f>_xlfn.CONCAT("Line- ",'Balance Sheet'!$A$106, "/ Account ", 'Balance Sheet'!$B$106)</f>
        <v>Line- 5.2/ Account 2320</v>
      </c>
      <c r="FC3" s="845" t="str">
        <f>_xlfn.CONCAT("Line- ",'Balance Sheet'!$A$107, "/ Account ", 'Balance Sheet'!$B$107)</f>
        <v>Line- 5.1/ Account 2300</v>
      </c>
      <c r="FD3" s="845" t="str">
        <f>_xlfn.CONCAT("Line- ",'Balance Sheet'!$A$108, "/ Account ", 'Balance Sheet'!$B$108)</f>
        <v>Line- 500/ Account N/A</v>
      </c>
      <c r="FE3" s="845" t="str">
        <f>_xlfn.CONCAT("Line- ",'Balance Sheet'!$A$115, "/ Account ", 'Balance Sheet'!$B$115)</f>
        <v>Line- 6.1/ Account 2520</v>
      </c>
      <c r="FF3" s="845" t="str">
        <f>_xlfn.CONCAT("Line- ",'Balance Sheet'!$A$116, "/ Account ", 'Balance Sheet'!$B$116)</f>
        <v>Line- 6.2/ Account 2530</v>
      </c>
      <c r="FG3" s="845" t="str">
        <f>_xlfn.CONCAT("Line- ",'Balance Sheet'!$A$117, "/ Account ", 'Balance Sheet'!$B$117)</f>
        <v>Line- 6.3/ Account 2540</v>
      </c>
      <c r="FH3" s="845" t="str">
        <f>_xlfn.CONCAT("Line- ",'Balance Sheet'!$A$118, "/ Account ", 'Balance Sheet'!$B$118)</f>
        <v>Line- 6.4/ Account 2550</v>
      </c>
      <c r="FI3" s="845" t="str">
        <f>_xlfn.CONCAT("Line- ",'Balance Sheet'!$A$119, "/ Account ", 'Balance Sheet'!$B$119)</f>
        <v>Line- 6.1/ Account 2510</v>
      </c>
      <c r="FJ3" s="845" t="str">
        <f>_xlfn.CONCAT("Line- ",'Balance Sheet'!$A$120, "/ Account ", 'Balance Sheet'!$B$120)</f>
        <v>Line- 6.5/ Account 2620</v>
      </c>
      <c r="FK3" s="845" t="str">
        <f>_xlfn.CONCAT("Line- ",'Balance Sheet'!$A$121, "/ Account ", 'Balance Sheet'!$B$121)</f>
        <v>Line- 6.6/ Account 2630</v>
      </c>
      <c r="FL3" s="845" t="str">
        <f>_xlfn.CONCAT("Line- ",'Balance Sheet'!$A$122, "/ Account ", 'Balance Sheet'!$B$122)</f>
        <v>Line- 6.7/ Account 2640</v>
      </c>
      <c r="FM3" s="845" t="str">
        <f>_xlfn.CONCAT("Line- ",'Balance Sheet'!$A$123, "/ Account ", 'Balance Sheet'!$B$123)</f>
        <v>Line- 6.8/ Account 2650</v>
      </c>
      <c r="FN3" s="845" t="str">
        <f>_xlfn.CONCAT("Line- ",'Balance Sheet'!$A$124, "/ Account ", 'Balance Sheet'!$B$124)</f>
        <v>Line- 6.2/ Account 2610</v>
      </c>
      <c r="FO3" s="845" t="str">
        <f>_xlfn.CONCAT("Line- ",'Balance Sheet'!$A$125, "/ Account ", 'Balance Sheet'!$B$125)</f>
        <v>Line- 600/ Account 2000</v>
      </c>
      <c r="FP3" s="845" t="str">
        <f>_xlfn.CONCAT("Line- ",'Balance Sheet'!$A$131, "/ Account ", 'Balance Sheet'!$B$131)</f>
        <v>Line- 7.1/ Account 1000</v>
      </c>
      <c r="FQ3" s="845" t="str">
        <f>_xlfn.CONCAT("Line- ",'Balance Sheet'!$A$132, "/ Account ", 'Balance Sheet'!$B$132)</f>
        <v>Line- 7.2/ Account 2000</v>
      </c>
      <c r="FR3" s="845"/>
      <c r="FS3" s="844" t="str">
        <f>_xlfn.CONCAT("Line- ",Disclosures!$A$11)</f>
        <v>Line- 1.1</v>
      </c>
      <c r="FT3" s="844" t="str">
        <f>_xlfn.CONCAT("Line- ",Disclosures!$A$12)</f>
        <v>Line- 1.2</v>
      </c>
      <c r="FU3" s="844" t="str">
        <f>_xlfn.CONCAT("Line- ",Disclosures!$A$13)</f>
        <v>Line- 1.3</v>
      </c>
      <c r="FV3" s="844" t="str">
        <f>_xlfn.CONCAT("Line- ",Disclosures!$A$14)</f>
        <v>Line- 1.4</v>
      </c>
      <c r="FW3" s="844" t="str">
        <f>_xlfn.CONCAT("Line- ",Disclosures!$A$15)</f>
        <v>Line- 1.5</v>
      </c>
      <c r="FX3" s="844" t="str">
        <f>_xlfn.CONCAT("Line- ",Disclosures!$A$16)</f>
        <v>Line- 1.6</v>
      </c>
      <c r="FY3" s="844" t="str">
        <f>_xlfn.CONCAT("Line- ",Disclosures!$A$11)</f>
        <v>Line- 1.1</v>
      </c>
      <c r="FZ3" s="844" t="str">
        <f>_xlfn.CONCAT("Line- ",Disclosures!$A$12)</f>
        <v>Line- 1.2</v>
      </c>
      <c r="GA3" s="844" t="str">
        <f>_xlfn.CONCAT("Line- ",Disclosures!$A$13)</f>
        <v>Line- 1.3</v>
      </c>
      <c r="GB3" s="844" t="str">
        <f>_xlfn.CONCAT("Line- ",Disclosures!$A$14)</f>
        <v>Line- 1.4</v>
      </c>
      <c r="GC3" s="844" t="str">
        <f>_xlfn.CONCAT("Line- ",Disclosures!$A$15)</f>
        <v>Line- 1.5</v>
      </c>
      <c r="GD3" s="844" t="str">
        <f>_xlfn.CONCAT("Line- ",Disclosures!$A$16)</f>
        <v>Line- 1.6</v>
      </c>
      <c r="GE3" s="844" t="str">
        <f>_xlfn.CONCAT("Line- ",Disclosures!$A$11)</f>
        <v>Line- 1.1</v>
      </c>
      <c r="GF3" s="844" t="str">
        <f>_xlfn.CONCAT("Line- ",Disclosures!$A$12)</f>
        <v>Line- 1.2</v>
      </c>
      <c r="GG3" s="844" t="str">
        <f>_xlfn.CONCAT("Line- ",Disclosures!$A$13)</f>
        <v>Line- 1.3</v>
      </c>
      <c r="GH3" s="844" t="str">
        <f>_xlfn.CONCAT("Line- ",Disclosures!$A$14)</f>
        <v>Line- 1.4</v>
      </c>
      <c r="GI3" s="844" t="str">
        <f>_xlfn.CONCAT("Line- ",Disclosures!$A$15)</f>
        <v>Line- 1.5</v>
      </c>
      <c r="GJ3" s="844" t="str">
        <f>_xlfn.CONCAT("Line- ",Disclosures!$A$16)</f>
        <v>Line- 1.6</v>
      </c>
      <c r="GK3" s="844" t="str">
        <f>_xlfn.CONCAT("Line- ",Disclosures!$A$11)</f>
        <v>Line- 1.1</v>
      </c>
      <c r="GL3" s="844" t="str">
        <f>_xlfn.CONCAT("Line- ",Disclosures!$A$12)</f>
        <v>Line- 1.2</v>
      </c>
      <c r="GM3" s="844" t="str">
        <f>_xlfn.CONCAT("Line- ",Disclosures!$A$13)</f>
        <v>Line- 1.3</v>
      </c>
      <c r="GN3" s="844" t="str">
        <f>_xlfn.CONCAT("Line- ",Disclosures!$A$14)</f>
        <v>Line- 1.4</v>
      </c>
      <c r="GO3" s="844" t="str">
        <f>_xlfn.CONCAT("Line- ",Disclosures!$A$15)</f>
        <v>Line- 1.5</v>
      </c>
      <c r="GP3" s="844" t="str">
        <f>_xlfn.CONCAT("Line- ",Disclosures!$A$16)</f>
        <v>Line- 1.6</v>
      </c>
      <c r="GQ3" s="844" t="str">
        <f>_xlfn.CONCAT("Line- ",Disclosures!$A$11)</f>
        <v>Line- 1.1</v>
      </c>
      <c r="GR3" s="844" t="str">
        <f>_xlfn.CONCAT("Line- ",Disclosures!$A$12)</f>
        <v>Line- 1.2</v>
      </c>
      <c r="GS3" s="844" t="str">
        <f>_xlfn.CONCAT("Line- ",Disclosures!$A$13)</f>
        <v>Line- 1.3</v>
      </c>
      <c r="GT3" s="844" t="str">
        <f>_xlfn.CONCAT("Line- ",Disclosures!$A$14)</f>
        <v>Line- 1.4</v>
      </c>
      <c r="GU3" s="844" t="str">
        <f>_xlfn.CONCAT("Line- ",Disclosures!$A$15)</f>
        <v>Line- 1.5</v>
      </c>
      <c r="GV3" s="844" t="str">
        <f>_xlfn.CONCAT("Line- ",Disclosures!$A$16)</f>
        <v>Line- 1.6</v>
      </c>
      <c r="GW3" s="844" t="str">
        <f>_xlfn.CONCAT("Line- ",Disclosures!$A$22)</f>
        <v>Line- 2.1</v>
      </c>
      <c r="GX3" s="844" t="str">
        <f>_xlfn.CONCAT("Line- ",Disclosures!$A$23)</f>
        <v>Line- 2.2</v>
      </c>
      <c r="GY3" s="844" t="str">
        <f>_xlfn.CONCAT("Line- ",Disclosures!$A$24)</f>
        <v>Line- 2.3</v>
      </c>
      <c r="GZ3" s="844" t="str">
        <f>_xlfn.CONCAT("Line- ",Disclosures!$A$25)</f>
        <v>Line- 2.4</v>
      </c>
      <c r="HA3" s="844" t="str">
        <f>_xlfn.CONCAT("Line- ",Disclosures!$A$26)</f>
        <v>Line- 2.5</v>
      </c>
      <c r="HB3" s="844" t="str">
        <f>_xlfn.CONCAT("Line- ",Disclosures!$A$22)</f>
        <v>Line- 2.1</v>
      </c>
      <c r="HC3" s="844" t="str">
        <f>_xlfn.CONCAT("Line- ",Disclosures!$A$23)</f>
        <v>Line- 2.2</v>
      </c>
      <c r="HD3" s="844" t="str">
        <f>_xlfn.CONCAT("Line- ",Disclosures!$A$24)</f>
        <v>Line- 2.3</v>
      </c>
      <c r="HE3" s="844" t="str">
        <f>_xlfn.CONCAT("Line- ",Disclosures!$A$25)</f>
        <v>Line- 2.4</v>
      </c>
      <c r="HF3" s="844" t="str">
        <f>_xlfn.CONCAT("Line- ",Disclosures!$A$26)</f>
        <v>Line- 2.5</v>
      </c>
      <c r="HG3" s="844" t="str">
        <f>_xlfn.CONCAT("Line- ",Disclosures!$A$22)</f>
        <v>Line- 2.1</v>
      </c>
      <c r="HH3" s="844" t="str">
        <f>_xlfn.CONCAT("Line- ",Disclosures!$A$23)</f>
        <v>Line- 2.2</v>
      </c>
      <c r="HI3" s="844" t="str">
        <f>_xlfn.CONCAT("Line- ",Disclosures!$A$24)</f>
        <v>Line- 2.3</v>
      </c>
      <c r="HJ3" s="844" t="str">
        <f>_xlfn.CONCAT("Line- ",Disclosures!$A$25)</f>
        <v>Line- 2.4</v>
      </c>
      <c r="HK3" s="844" t="str">
        <f>_xlfn.CONCAT("Line- ",Disclosures!$A$26)</f>
        <v>Line- 2.5</v>
      </c>
      <c r="HL3" s="844" t="str">
        <f>_xlfn.CONCAT("Line- ",Disclosures!$A$22)</f>
        <v>Line- 2.1</v>
      </c>
      <c r="HM3" s="844" t="str">
        <f>_xlfn.CONCAT("Line- ",Disclosures!$A$23)</f>
        <v>Line- 2.2</v>
      </c>
      <c r="HN3" s="844" t="str">
        <f>_xlfn.CONCAT("Line- ",Disclosures!$A$24)</f>
        <v>Line- 2.3</v>
      </c>
      <c r="HO3" s="844" t="str">
        <f>_xlfn.CONCAT("Line- ",Disclosures!$A$25)</f>
        <v>Line- 2.4</v>
      </c>
      <c r="HP3" s="844" t="str">
        <f>_xlfn.CONCAT("Line- ",Disclosures!$A$26)</f>
        <v>Line- 2.5</v>
      </c>
      <c r="HQ3" s="844" t="str">
        <f>_xlfn.CONCAT("Line- ",Disclosures!$A$22)</f>
        <v>Line- 2.1</v>
      </c>
      <c r="HR3" s="844" t="str">
        <f>_xlfn.CONCAT("Line- ",Disclosures!$A$23)</f>
        <v>Line- 2.2</v>
      </c>
      <c r="HS3" s="844" t="str">
        <f>_xlfn.CONCAT("Line- ",Disclosures!$A$24)</f>
        <v>Line- 2.3</v>
      </c>
      <c r="HT3" s="844" t="str">
        <f>_xlfn.CONCAT("Line- ",Disclosures!$A$25)</f>
        <v>Line- 2.4</v>
      </c>
      <c r="HU3" s="844" t="str">
        <f>_xlfn.CONCAT("Line- ",Disclosures!$A$26)</f>
        <v>Line- 2.5</v>
      </c>
      <c r="HV3" s="844" t="str">
        <f>_xlfn.CONCAT("Line- ",Disclosures!$A$32)</f>
        <v>Line- 3.1</v>
      </c>
      <c r="HW3" s="844" t="str">
        <f>_xlfn.CONCAT("Line- ",Disclosures!$A$33)</f>
        <v>Line- 3.2</v>
      </c>
      <c r="HX3" s="844" t="str">
        <f>_xlfn.CONCAT("Line- ",Disclosures!$A$34)</f>
        <v>Line- 3.3</v>
      </c>
      <c r="HY3" s="844" t="str">
        <f>_xlfn.CONCAT("Line- ",Disclosures!$A$35)</f>
        <v>Line- 3.4</v>
      </c>
      <c r="HZ3" s="844" t="str">
        <f>_xlfn.CONCAT("Line- ",Disclosures!$A$36)</f>
        <v>Line- 3.5</v>
      </c>
      <c r="IA3" s="844" t="str">
        <f>_xlfn.CONCAT("Line- ",Disclosures!$A$32)</f>
        <v>Line- 3.1</v>
      </c>
      <c r="IB3" s="844" t="str">
        <f>_xlfn.CONCAT("Line- ",Disclosures!$A$33)</f>
        <v>Line- 3.2</v>
      </c>
      <c r="IC3" s="844" t="str">
        <f>_xlfn.CONCAT("Line- ",Disclosures!$A$34)</f>
        <v>Line- 3.3</v>
      </c>
      <c r="ID3" s="844" t="str">
        <f>_xlfn.CONCAT("Line- ",Disclosures!$A$35)</f>
        <v>Line- 3.4</v>
      </c>
      <c r="IE3" s="844" t="str">
        <f>_xlfn.CONCAT("Line- ",Disclosures!$A$36)</f>
        <v>Line- 3.5</v>
      </c>
      <c r="IF3" s="844" t="str">
        <f>_xlfn.CONCAT("Line- ",Disclosures!$A$32)</f>
        <v>Line- 3.1</v>
      </c>
      <c r="IG3" s="844" t="str">
        <f>_xlfn.CONCAT("Line- ",Disclosures!$A$33)</f>
        <v>Line- 3.2</v>
      </c>
      <c r="IH3" s="844" t="str">
        <f>_xlfn.CONCAT("Line- ",Disclosures!$A$34)</f>
        <v>Line- 3.3</v>
      </c>
      <c r="II3" s="844" t="str">
        <f>_xlfn.CONCAT("Line- ",Disclosures!$A$35)</f>
        <v>Line- 3.4</v>
      </c>
      <c r="IJ3" s="844" t="str">
        <f>_xlfn.CONCAT("Line- ",Disclosures!$A$36)</f>
        <v>Line- 3.5</v>
      </c>
      <c r="IK3" s="844" t="str">
        <f>_xlfn.CONCAT("Line- ",Disclosures!$A$32)</f>
        <v>Line- 3.1</v>
      </c>
      <c r="IL3" s="844" t="str">
        <f>_xlfn.CONCAT("Line- ",Disclosures!$A$33)</f>
        <v>Line- 3.2</v>
      </c>
      <c r="IM3" s="844" t="str">
        <f>_xlfn.CONCAT("Line- ",Disclosures!$A$34)</f>
        <v>Line- 3.3</v>
      </c>
      <c r="IN3" s="844" t="str">
        <f>_xlfn.CONCAT("Line- ",Disclosures!$A$35)</f>
        <v>Line- 3.4</v>
      </c>
      <c r="IO3" s="844" t="str">
        <f>_xlfn.CONCAT("Line- ",Disclosures!$A$36)</f>
        <v>Line- 3.5</v>
      </c>
      <c r="IP3" s="844" t="str">
        <f>_xlfn.CONCAT("Line- ",Disclosures!$A$32)</f>
        <v>Line- 3.1</v>
      </c>
      <c r="IQ3" s="844" t="str">
        <f>_xlfn.CONCAT("Line- ",Disclosures!$A$33)</f>
        <v>Line- 3.2</v>
      </c>
      <c r="IR3" s="844" t="str">
        <f>_xlfn.CONCAT("Line- ",Disclosures!$A$34)</f>
        <v>Line- 3.3</v>
      </c>
      <c r="IS3" s="844" t="str">
        <f>_xlfn.CONCAT("Line- ",Disclosures!$A$35)</f>
        <v>Line- 3.4</v>
      </c>
      <c r="IT3" s="844" t="str">
        <f>_xlfn.CONCAT("Line- ",Disclosures!$A$36)</f>
        <v>Line- 3.5</v>
      </c>
      <c r="IU3" s="844" t="str">
        <f>_xlfn.CONCAT("Line- ",Disclosures!$A$32)</f>
        <v>Line- 3.1</v>
      </c>
      <c r="IV3" s="844" t="str">
        <f>_xlfn.CONCAT("Line- ",Disclosures!$A$33)</f>
        <v>Line- 3.2</v>
      </c>
      <c r="IW3" s="844" t="str">
        <f>_xlfn.CONCAT("Line- ",Disclosures!$A$34)</f>
        <v>Line- 3.3</v>
      </c>
      <c r="IX3" s="844" t="str">
        <f>_xlfn.CONCAT("Line- ",Disclosures!$A$35)</f>
        <v>Line- 3.4</v>
      </c>
      <c r="IY3" s="844" t="str">
        <f>_xlfn.CONCAT("Line- ",Disclosures!$A$36)</f>
        <v>Line- 3.5</v>
      </c>
      <c r="IZ3" s="844" t="str">
        <f>_xlfn.CONCAT("Line- ",Disclosures!$A$32)</f>
        <v>Line- 3.1</v>
      </c>
      <c r="JA3" s="844" t="str">
        <f>_xlfn.CONCAT("Line- ",Disclosures!$A$33)</f>
        <v>Line- 3.2</v>
      </c>
      <c r="JB3" s="844" t="str">
        <f>_xlfn.CONCAT("Line- ",Disclosures!$A$34)</f>
        <v>Line- 3.3</v>
      </c>
      <c r="JC3" s="844" t="str">
        <f>_xlfn.CONCAT("Line- ",Disclosures!$A$35)</f>
        <v>Line- 3.4</v>
      </c>
      <c r="JD3" s="844" t="str">
        <f>_xlfn.CONCAT("Line- ",Disclosures!$A$36)</f>
        <v>Line- 3.5</v>
      </c>
      <c r="JE3" s="844" t="str">
        <f>_xlfn.CONCAT("Line- ",Disclosures!$A$42)</f>
        <v>Line- 4.1</v>
      </c>
      <c r="JF3" s="844" t="str">
        <f>_xlfn.CONCAT("Line- ",Disclosures!$A$43)</f>
        <v>Line- 4.2</v>
      </c>
      <c r="JG3" s="844" t="str">
        <f>_xlfn.CONCAT("Line- ",Disclosures!$A$44)</f>
        <v>Line- 4.3</v>
      </c>
      <c r="JH3" s="844" t="str">
        <f>_xlfn.CONCAT("Line- ",Disclosures!$A$45)</f>
        <v>Line- 4.4</v>
      </c>
      <c r="JI3" s="844" t="str">
        <f>_xlfn.CONCAT("Line- ",Disclosures!$A$46)</f>
        <v>Line- 4.5</v>
      </c>
      <c r="JJ3" s="844" t="str">
        <f>_xlfn.CONCAT("Line- ",Disclosures!$A$47)</f>
        <v>Line- 4.6</v>
      </c>
      <c r="JK3" s="844" t="str">
        <f>_xlfn.CONCAT("Line- ",Disclosures!$A$42)</f>
        <v>Line- 4.1</v>
      </c>
      <c r="JL3" s="844" t="str">
        <f>_xlfn.CONCAT("Line- ",Disclosures!$A$43)</f>
        <v>Line- 4.2</v>
      </c>
      <c r="JM3" s="844" t="str">
        <f>_xlfn.CONCAT("Line- ",Disclosures!$A$44)</f>
        <v>Line- 4.3</v>
      </c>
      <c r="JN3" s="844" t="str">
        <f>_xlfn.CONCAT("Line- ",Disclosures!$A$45)</f>
        <v>Line- 4.4</v>
      </c>
      <c r="JO3" s="844" t="str">
        <f>_xlfn.CONCAT("Line- ",Disclosures!$A$46)</f>
        <v>Line- 4.5</v>
      </c>
      <c r="JP3" s="844" t="str">
        <f>_xlfn.CONCAT("Line- ",Disclosures!$A$47)</f>
        <v>Line- 4.6</v>
      </c>
      <c r="JQ3" s="844" t="str">
        <f>_xlfn.CONCAT("Line- ",Disclosures!$A$42)</f>
        <v>Line- 4.1</v>
      </c>
      <c r="JR3" s="844" t="str">
        <f>_xlfn.CONCAT("Line- ",Disclosures!$A$43)</f>
        <v>Line- 4.2</v>
      </c>
      <c r="JS3" s="844" t="str">
        <f>_xlfn.CONCAT("Line- ",Disclosures!$A$44)</f>
        <v>Line- 4.3</v>
      </c>
      <c r="JT3" s="844" t="str">
        <f>_xlfn.CONCAT("Line- ",Disclosures!$A$45)</f>
        <v>Line- 4.4</v>
      </c>
      <c r="JU3" s="844" t="str">
        <f>_xlfn.CONCAT("Line- ",Disclosures!$A$46)</f>
        <v>Line- 4.5</v>
      </c>
      <c r="JV3" s="844" t="str">
        <f>_xlfn.CONCAT("Line- ",Disclosures!$A$47)</f>
        <v>Line- 4.6</v>
      </c>
      <c r="JW3" s="844" t="str">
        <f>_xlfn.CONCAT("Line- ",Disclosures!$A$42)</f>
        <v>Line- 4.1</v>
      </c>
      <c r="JX3" s="844" t="str">
        <f>_xlfn.CONCAT("Line- ",Disclosures!$A$43)</f>
        <v>Line- 4.2</v>
      </c>
      <c r="JY3" s="844" t="str">
        <f>_xlfn.CONCAT("Line- ",Disclosures!$A$44)</f>
        <v>Line- 4.3</v>
      </c>
      <c r="JZ3" s="844" t="str">
        <f>_xlfn.CONCAT("Line- ",Disclosures!$A$45)</f>
        <v>Line- 4.4</v>
      </c>
      <c r="KA3" s="844" t="str">
        <f>_xlfn.CONCAT("Line- ",Disclosures!$A$46)</f>
        <v>Line- 4.5</v>
      </c>
      <c r="KB3" s="844" t="str">
        <f>_xlfn.CONCAT("Line- ",Disclosures!$A$47)</f>
        <v>Line- 4.6</v>
      </c>
      <c r="KC3" s="844" t="str">
        <f>_xlfn.CONCAT("Line- ",Disclosures!$A$42)</f>
        <v>Line- 4.1</v>
      </c>
      <c r="KD3" s="844" t="str">
        <f>_xlfn.CONCAT("Line- ",Disclosures!$A$43)</f>
        <v>Line- 4.2</v>
      </c>
      <c r="KE3" s="844" t="str">
        <f>_xlfn.CONCAT("Line- ",Disclosures!$A$44)</f>
        <v>Line- 4.3</v>
      </c>
      <c r="KF3" s="844" t="str">
        <f>_xlfn.CONCAT("Line- ",Disclosures!$A$45)</f>
        <v>Line- 4.4</v>
      </c>
      <c r="KG3" s="844" t="str">
        <f>_xlfn.CONCAT("Line- ",Disclosures!$A$46)</f>
        <v>Line- 4.5</v>
      </c>
      <c r="KH3" s="844" t="str">
        <f>_xlfn.CONCAT("Line- ",Disclosures!$A$47)</f>
        <v>Line- 4.6</v>
      </c>
      <c r="KI3" s="844" t="str">
        <f>_xlfn.CONCAT("Line- ",Disclosures!$A$42)</f>
        <v>Line- 4.1</v>
      </c>
      <c r="KJ3" s="844" t="str">
        <f>_xlfn.CONCAT("Line- ",Disclosures!$A$43)</f>
        <v>Line- 4.2</v>
      </c>
      <c r="KK3" s="844" t="str">
        <f>_xlfn.CONCAT("Line- ",Disclosures!$A$44)</f>
        <v>Line- 4.3</v>
      </c>
      <c r="KL3" s="844" t="str">
        <f>_xlfn.CONCAT("Line- ",Disclosures!$A$45)</f>
        <v>Line- 4.4</v>
      </c>
      <c r="KM3" s="844" t="str">
        <f>_xlfn.CONCAT("Line- ",Disclosures!$A$46)</f>
        <v>Line- 4.5</v>
      </c>
      <c r="KN3" s="844" t="str">
        <f>_xlfn.CONCAT("Line- ",Disclosures!$A$47)</f>
        <v>Line- 4.6</v>
      </c>
      <c r="KO3" s="844" t="str">
        <f>_xlfn.CONCAT("Line- ",Disclosures!$A$42)</f>
        <v>Line- 4.1</v>
      </c>
      <c r="KP3" s="844" t="str">
        <f>_xlfn.CONCAT("Line- ",Disclosures!$A$43)</f>
        <v>Line- 4.2</v>
      </c>
      <c r="KQ3" s="844" t="str">
        <f>_xlfn.CONCAT("Line- ",Disclosures!$A$44)</f>
        <v>Line- 4.3</v>
      </c>
      <c r="KR3" s="844" t="str">
        <f>_xlfn.CONCAT("Line- ",Disclosures!$A$45)</f>
        <v>Line- 4.4</v>
      </c>
      <c r="KS3" s="844" t="str">
        <f>_xlfn.CONCAT("Line- ",Disclosures!$A$46)</f>
        <v>Line- 4.5</v>
      </c>
      <c r="KT3" s="844" t="str">
        <f>_xlfn.CONCAT("Line- ",Disclosures!$A$47)</f>
        <v>Line- 4.6</v>
      </c>
      <c r="KU3" s="844" t="str">
        <f>_xlfn.CONCAT("Line- ",Disclosures!$A$42)</f>
        <v>Line- 4.1</v>
      </c>
      <c r="KV3" s="844" t="str">
        <f>_xlfn.CONCAT("Line- ",Disclosures!$A$43)</f>
        <v>Line- 4.2</v>
      </c>
      <c r="KW3" s="844" t="str">
        <f>_xlfn.CONCAT("Line- ",Disclosures!$A$44)</f>
        <v>Line- 4.3</v>
      </c>
      <c r="KX3" s="844" t="str">
        <f>_xlfn.CONCAT("Line- ",Disclosures!$A$45)</f>
        <v>Line- 4.4</v>
      </c>
      <c r="KY3" s="844" t="str">
        <f>_xlfn.CONCAT("Line- ",Disclosures!$A$46)</f>
        <v>Line- 4.5</v>
      </c>
      <c r="KZ3" s="844" t="str">
        <f>_xlfn.CONCAT("Line- ",Disclosures!$A$47)</f>
        <v>Line- 4.6</v>
      </c>
      <c r="LA3" s="844" t="str">
        <f>_xlfn.CONCAT("Line- ",Disclosures!$A$53)</f>
        <v>Line- 5.1</v>
      </c>
      <c r="LB3" s="844" t="str">
        <f>_xlfn.CONCAT("Line- ",Disclosures!$A$54)</f>
        <v>Line- 5.2</v>
      </c>
      <c r="LC3" s="844" t="str">
        <f>_xlfn.CONCAT("Line- ",Disclosures!$A$55)</f>
        <v>Line- 5.3</v>
      </c>
      <c r="LD3" s="844" t="str">
        <f>_xlfn.CONCAT("Line- ",Disclosures!$A$56)</f>
        <v>Line- 5.4</v>
      </c>
      <c r="LE3" s="844" t="str">
        <f>_xlfn.CONCAT("Line- ",Disclosures!$A$57)</f>
        <v>Line- 5.5</v>
      </c>
      <c r="LF3" s="844" t="str">
        <f>_xlfn.CONCAT("Line- ",Disclosures!$A$58)</f>
        <v>Line- 5.6</v>
      </c>
      <c r="LG3" s="844" t="str">
        <f>_xlfn.CONCAT("Line- ",Disclosures!$A$59)</f>
        <v>Line- 5.7</v>
      </c>
      <c r="LH3" s="844" t="str">
        <f>_xlfn.CONCAT("Line- ",Disclosures!$A$60)</f>
        <v>Line- 5.8</v>
      </c>
      <c r="LI3" s="844" t="str">
        <f>_xlfn.CONCAT("Line- ",Disclosures!$A$53)</f>
        <v>Line- 5.1</v>
      </c>
      <c r="LJ3" s="844" t="str">
        <f>_xlfn.CONCAT("Line- ",Disclosures!$A$54)</f>
        <v>Line- 5.2</v>
      </c>
      <c r="LK3" s="844" t="str">
        <f>_xlfn.CONCAT("Line- ",Disclosures!$A$55)</f>
        <v>Line- 5.3</v>
      </c>
      <c r="LL3" s="844" t="str">
        <f>_xlfn.CONCAT("Line- ",Disclosures!$A$56)</f>
        <v>Line- 5.4</v>
      </c>
      <c r="LM3" s="844" t="str">
        <f>_xlfn.CONCAT("Line- ",Disclosures!$A$57)</f>
        <v>Line- 5.5</v>
      </c>
      <c r="LN3" s="844" t="str">
        <f>_xlfn.CONCAT("Line- ",Disclosures!$A$58)</f>
        <v>Line- 5.6</v>
      </c>
      <c r="LO3" s="844" t="str">
        <f>_xlfn.CONCAT("Line- ",Disclosures!$A$59)</f>
        <v>Line- 5.7</v>
      </c>
      <c r="LP3" s="844" t="str">
        <f>_xlfn.CONCAT("Line- ",Disclosures!$A$60)</f>
        <v>Line- 5.8</v>
      </c>
      <c r="LQ3" s="844" t="str">
        <f>_xlfn.CONCAT("Line- ",Disclosures!$A$53)</f>
        <v>Line- 5.1</v>
      </c>
      <c r="LR3" s="844" t="str">
        <f>_xlfn.CONCAT("Line- ",Disclosures!$A$54)</f>
        <v>Line- 5.2</v>
      </c>
      <c r="LS3" s="844" t="str">
        <f>_xlfn.CONCAT("Line- ",Disclosures!$A$55)</f>
        <v>Line- 5.3</v>
      </c>
      <c r="LT3" s="844" t="str">
        <f>_xlfn.CONCAT("Line- ",Disclosures!$A$56)</f>
        <v>Line- 5.4</v>
      </c>
      <c r="LU3" s="844" t="str">
        <f>_xlfn.CONCAT("Line- ",Disclosures!$A$57)</f>
        <v>Line- 5.5</v>
      </c>
      <c r="LV3" s="844" t="str">
        <f>_xlfn.CONCAT("Line- ",Disclosures!$A$58)</f>
        <v>Line- 5.6</v>
      </c>
      <c r="LW3" s="844" t="str">
        <f>_xlfn.CONCAT("Line- ",Disclosures!$A$59)</f>
        <v>Line- 5.7</v>
      </c>
      <c r="LX3" s="844" t="str">
        <f>_xlfn.CONCAT("Line- ",Disclosures!$A$60)</f>
        <v>Line- 5.8</v>
      </c>
      <c r="LY3" s="844" t="str">
        <f>_xlfn.CONCAT("Line- ",Disclosures!$A$53)</f>
        <v>Line- 5.1</v>
      </c>
      <c r="LZ3" s="844" t="str">
        <f>_xlfn.CONCAT("Line- ",Disclosures!$A$54)</f>
        <v>Line- 5.2</v>
      </c>
      <c r="MA3" s="844" t="str">
        <f>_xlfn.CONCAT("Line- ",Disclosures!$A$55)</f>
        <v>Line- 5.3</v>
      </c>
      <c r="MB3" s="844" t="str">
        <f>_xlfn.CONCAT("Line- ",Disclosures!$A$56)</f>
        <v>Line- 5.4</v>
      </c>
      <c r="MC3" s="844" t="str">
        <f>_xlfn.CONCAT("Line- ",Disclosures!$A$57)</f>
        <v>Line- 5.5</v>
      </c>
      <c r="MD3" s="844" t="str">
        <f>_xlfn.CONCAT("Line- ",Disclosures!$A$58)</f>
        <v>Line- 5.6</v>
      </c>
      <c r="ME3" s="844" t="str">
        <f>_xlfn.CONCAT("Line- ",Disclosures!$A$59)</f>
        <v>Line- 5.7</v>
      </c>
      <c r="MF3" s="844" t="str">
        <f>_xlfn.CONCAT("Line- ",Disclosures!$A$60)</f>
        <v>Line- 5.8</v>
      </c>
      <c r="MG3" s="844" t="str">
        <f>_xlfn.CONCAT("Line- ",Disclosures!$A$53)</f>
        <v>Line- 5.1</v>
      </c>
      <c r="MH3" s="844" t="str">
        <f>_xlfn.CONCAT("Line- ",Disclosures!$A$54)</f>
        <v>Line- 5.2</v>
      </c>
      <c r="MI3" s="844" t="str">
        <f>_xlfn.CONCAT("Line- ",Disclosures!$A$55)</f>
        <v>Line- 5.3</v>
      </c>
      <c r="MJ3" s="844" t="str">
        <f>_xlfn.CONCAT("Line- ",Disclosures!$A$56)</f>
        <v>Line- 5.4</v>
      </c>
      <c r="MK3" s="844" t="str">
        <f>_xlfn.CONCAT("Line- ",Disclosures!$A$57)</f>
        <v>Line- 5.5</v>
      </c>
      <c r="ML3" s="844" t="str">
        <f>_xlfn.CONCAT("Line- ",Disclosures!$A$58)</f>
        <v>Line- 5.6</v>
      </c>
      <c r="MM3" s="844" t="str">
        <f>_xlfn.CONCAT("Line- ",Disclosures!$A$59)</f>
        <v>Line- 5.7</v>
      </c>
      <c r="MN3" s="844" t="str">
        <f>_xlfn.CONCAT("Line- ",Disclosures!$A$60)</f>
        <v>Line- 5.8</v>
      </c>
      <c r="MO3" s="844" t="str">
        <f>_xlfn.CONCAT("Line- ",Disclosures!$A$53)</f>
        <v>Line- 5.1</v>
      </c>
      <c r="MP3" s="844" t="str">
        <f>_xlfn.CONCAT("Line- ",Disclosures!$A$54)</f>
        <v>Line- 5.2</v>
      </c>
      <c r="MQ3" s="844" t="str">
        <f>_xlfn.CONCAT("Line- ",Disclosures!$A$55)</f>
        <v>Line- 5.3</v>
      </c>
      <c r="MR3" s="844" t="str">
        <f>_xlfn.CONCAT("Line- ",Disclosures!$A$56)</f>
        <v>Line- 5.4</v>
      </c>
      <c r="MS3" s="844" t="str">
        <f>_xlfn.CONCAT("Line- ",Disclosures!$A$57)</f>
        <v>Line- 5.5</v>
      </c>
      <c r="MT3" s="844" t="str">
        <f>_xlfn.CONCAT("Line- ",Disclosures!$A$58)</f>
        <v>Line- 5.6</v>
      </c>
      <c r="MU3" s="844" t="str">
        <f>_xlfn.CONCAT("Line- ",Disclosures!$A$59)</f>
        <v>Line- 5.7</v>
      </c>
      <c r="MV3" s="844" t="str">
        <f>_xlfn.CONCAT("Line- ",Disclosures!$A$60)</f>
        <v>Line- 5.8</v>
      </c>
      <c r="MW3" s="844" t="str">
        <f>_xlfn.CONCAT("Line- ",Disclosures!$A$53)</f>
        <v>Line- 5.1</v>
      </c>
      <c r="MX3" s="844" t="str">
        <f>_xlfn.CONCAT("Line- ",Disclosures!$A$54)</f>
        <v>Line- 5.2</v>
      </c>
      <c r="MY3" s="844" t="str">
        <f>_xlfn.CONCAT("Line- ",Disclosures!$A$55)</f>
        <v>Line- 5.3</v>
      </c>
      <c r="MZ3" s="844" t="str">
        <f>_xlfn.CONCAT("Line- ",Disclosures!$A$56)</f>
        <v>Line- 5.4</v>
      </c>
      <c r="NA3" s="844" t="str">
        <f>_xlfn.CONCAT("Line- ",Disclosures!$A$57)</f>
        <v>Line- 5.5</v>
      </c>
      <c r="NB3" s="844" t="str">
        <f>_xlfn.CONCAT("Line- ",Disclosures!$A$58)</f>
        <v>Line- 5.6</v>
      </c>
      <c r="NC3" s="844" t="str">
        <f>_xlfn.CONCAT("Line- ",Disclosures!$A$59)</f>
        <v>Line- 5.7</v>
      </c>
      <c r="ND3" s="844" t="str">
        <f>_xlfn.CONCAT("Line- ",Disclosures!$A$60)</f>
        <v>Line- 5.8</v>
      </c>
      <c r="NE3" s="844" t="str">
        <f>_xlfn.CONCAT("Line- ",Disclosures!$A$53)</f>
        <v>Line- 5.1</v>
      </c>
      <c r="NF3" s="844" t="str">
        <f>_xlfn.CONCAT("Line- ",Disclosures!$A$54)</f>
        <v>Line- 5.2</v>
      </c>
      <c r="NG3" s="844" t="str">
        <f>_xlfn.CONCAT("Line- ",Disclosures!$A$55)</f>
        <v>Line- 5.3</v>
      </c>
      <c r="NH3" s="844" t="str">
        <f>_xlfn.CONCAT("Line- ",Disclosures!$A$56)</f>
        <v>Line- 5.4</v>
      </c>
      <c r="NI3" s="844" t="str">
        <f>_xlfn.CONCAT("Line- ",Disclosures!$A$57)</f>
        <v>Line- 5.5</v>
      </c>
      <c r="NJ3" s="844" t="str">
        <f>_xlfn.CONCAT("Line- ",Disclosures!$A$58)</f>
        <v>Line- 5.6</v>
      </c>
      <c r="NK3" s="844" t="str">
        <f>_xlfn.CONCAT("Line- ",Disclosures!$A$59)</f>
        <v>Line- 5.7</v>
      </c>
      <c r="NL3" s="844" t="str">
        <f>_xlfn.CONCAT("Line- ",Disclosures!$A$60)</f>
        <v>Line- 5.8</v>
      </c>
      <c r="NM3" s="844" t="str">
        <f>_xlfn.CONCAT("Line- ",Disclosures!$A$53)</f>
        <v>Line- 5.1</v>
      </c>
      <c r="NN3" s="844" t="str">
        <f>_xlfn.CONCAT("Line- ",Disclosures!$A$54)</f>
        <v>Line- 5.2</v>
      </c>
      <c r="NO3" s="844" t="str">
        <f>_xlfn.CONCAT("Line- ",Disclosures!$A$55)</f>
        <v>Line- 5.3</v>
      </c>
      <c r="NP3" s="844" t="str">
        <f>_xlfn.CONCAT("Line- ",Disclosures!$A$56)</f>
        <v>Line- 5.4</v>
      </c>
      <c r="NQ3" s="844" t="str">
        <f>_xlfn.CONCAT("Line- ",Disclosures!$A$57)</f>
        <v>Line- 5.5</v>
      </c>
      <c r="NR3" s="844" t="str">
        <f>_xlfn.CONCAT("Line- ",Disclosures!$A$58)</f>
        <v>Line- 5.6</v>
      </c>
      <c r="NS3" s="844" t="str">
        <f>_xlfn.CONCAT("Line- ",Disclosures!$A$59)</f>
        <v>Line- 5.7</v>
      </c>
      <c r="NT3" s="844" t="str">
        <f>_xlfn.CONCAT("Line- ",Disclosures!$A$60)</f>
        <v>Line- 5.8</v>
      </c>
      <c r="NU3" s="844" t="str">
        <f>_xlfn.CONCAT("Line- ",Disclosures!$A$53)</f>
        <v>Line- 5.1</v>
      </c>
      <c r="NV3" s="844" t="str">
        <f>_xlfn.CONCAT("Line- ",Disclosures!$A$54)</f>
        <v>Line- 5.2</v>
      </c>
      <c r="NW3" s="844" t="str">
        <f>_xlfn.CONCAT("Line- ",Disclosures!$A$55)</f>
        <v>Line- 5.3</v>
      </c>
      <c r="NX3" s="844" t="str">
        <f>_xlfn.CONCAT("Line- ",Disclosures!$A$56)</f>
        <v>Line- 5.4</v>
      </c>
      <c r="NY3" s="844" t="str">
        <f>_xlfn.CONCAT("Line- ",Disclosures!$A$57)</f>
        <v>Line- 5.5</v>
      </c>
      <c r="NZ3" s="844" t="str">
        <f>_xlfn.CONCAT("Line- ",Disclosures!$A$58)</f>
        <v>Line- 5.6</v>
      </c>
      <c r="OA3" s="844" t="str">
        <f>_xlfn.CONCAT("Line- ",Disclosures!$A$59)</f>
        <v>Line- 5.7</v>
      </c>
      <c r="OB3" s="844" t="str">
        <f>_xlfn.CONCAT("Line- ",Disclosures!$A$60)</f>
        <v>Line- 5.8</v>
      </c>
      <c r="OC3" s="844" t="str">
        <f>_xlfn.CONCAT("Line- ",Disclosures!$A$53)</f>
        <v>Line- 5.1</v>
      </c>
      <c r="OD3" s="844" t="str">
        <f>_xlfn.CONCAT("Line- ",Disclosures!$A$54)</f>
        <v>Line- 5.2</v>
      </c>
      <c r="OE3" s="844" t="str">
        <f>_xlfn.CONCAT("Line- ",Disclosures!$A$55)</f>
        <v>Line- 5.3</v>
      </c>
      <c r="OF3" s="844" t="str">
        <f>_xlfn.CONCAT("Line- ",Disclosures!$A$56)</f>
        <v>Line- 5.4</v>
      </c>
      <c r="OG3" s="844" t="str">
        <f>_xlfn.CONCAT("Line- ",Disclosures!$A$57)</f>
        <v>Line- 5.5</v>
      </c>
      <c r="OH3" s="844" t="str">
        <f>_xlfn.CONCAT("Line- ",Disclosures!$A$58)</f>
        <v>Line- 5.6</v>
      </c>
      <c r="OI3" s="844" t="str">
        <f>_xlfn.CONCAT("Line- ",Disclosures!$A$59)</f>
        <v>Line- 5.7</v>
      </c>
      <c r="OJ3" s="844" t="str">
        <f>_xlfn.CONCAT("Line- ",Disclosures!$A$60)</f>
        <v>Line- 5.8</v>
      </c>
      <c r="OK3" s="844" t="str">
        <f>_xlfn.CONCAT("Line- ",Disclosures!$A$53)</f>
        <v>Line- 5.1</v>
      </c>
      <c r="OL3" s="844" t="str">
        <f>_xlfn.CONCAT("Line- ",Disclosures!$A$54)</f>
        <v>Line- 5.2</v>
      </c>
      <c r="OM3" s="844" t="str">
        <f>_xlfn.CONCAT("Line- ",Disclosures!$A$55)</f>
        <v>Line- 5.3</v>
      </c>
      <c r="ON3" s="844" t="str">
        <f>_xlfn.CONCAT("Line- ",Disclosures!$A$56)</f>
        <v>Line- 5.4</v>
      </c>
      <c r="OO3" s="844" t="str">
        <f>_xlfn.CONCAT("Line- ",Disclosures!$A$57)</f>
        <v>Line- 5.5</v>
      </c>
      <c r="OP3" s="844" t="str">
        <f>_xlfn.CONCAT("Line- ",Disclosures!$A$58)</f>
        <v>Line- 5.6</v>
      </c>
      <c r="OQ3" s="844" t="str">
        <f>_xlfn.CONCAT("Line- ",Disclosures!$A$59)</f>
        <v>Line- 5.7</v>
      </c>
      <c r="OR3" s="844" t="str">
        <f>_xlfn.CONCAT("Line- ",Disclosures!$A$60)</f>
        <v>Line- 5.8</v>
      </c>
      <c r="OS3" s="844" t="str">
        <f>_xlfn.CONCAT("Line- ",Disclosures!$A$66)</f>
        <v>Line- 6.1</v>
      </c>
      <c r="OT3" s="844" t="str">
        <f>_xlfn.CONCAT("Line- ",Disclosures!$A$67)</f>
        <v>Line- 6.2</v>
      </c>
      <c r="OU3" s="844" t="str">
        <f>_xlfn.CONCAT("Line- ",Disclosures!$A$68)</f>
        <v>Line- 6.3</v>
      </c>
      <c r="OV3" s="844" t="str">
        <f>_xlfn.CONCAT("Line- ",Disclosures!$A$69)</f>
        <v>Line- 6.4</v>
      </c>
      <c r="OW3" s="844" t="str">
        <f>_xlfn.CONCAT("Line- ",Disclosures!$A$70)</f>
        <v>Line- 6.5</v>
      </c>
      <c r="OX3" s="844" t="str">
        <f>_xlfn.CONCAT("Line- ",Disclosures!$A$66)</f>
        <v>Line- 6.1</v>
      </c>
      <c r="OY3" s="844" t="str">
        <f>_xlfn.CONCAT("Line- ",Disclosures!$A$67)</f>
        <v>Line- 6.2</v>
      </c>
      <c r="OZ3" s="844" t="str">
        <f>_xlfn.CONCAT("Line- ",Disclosures!$A$68)</f>
        <v>Line- 6.3</v>
      </c>
      <c r="PA3" s="844" t="str">
        <f>_xlfn.CONCAT("Line- ",Disclosures!$A$69)</f>
        <v>Line- 6.4</v>
      </c>
      <c r="PB3" s="844" t="str">
        <f>_xlfn.CONCAT("Line- ",Disclosures!$A$70)</f>
        <v>Line- 6.5</v>
      </c>
      <c r="PC3" s="844" t="str">
        <f>_xlfn.CONCAT("Line- ",Disclosures!$A$66)</f>
        <v>Line- 6.1</v>
      </c>
      <c r="PD3" s="844" t="str">
        <f>_xlfn.CONCAT("Line- ",Disclosures!$A$67)</f>
        <v>Line- 6.2</v>
      </c>
      <c r="PE3" s="844" t="str">
        <f>_xlfn.CONCAT("Line- ",Disclosures!$A$68)</f>
        <v>Line- 6.3</v>
      </c>
      <c r="PF3" s="844" t="str">
        <f>_xlfn.CONCAT("Line- ",Disclosures!$A$69)</f>
        <v>Line- 6.4</v>
      </c>
      <c r="PG3" s="844" t="str">
        <f>_xlfn.CONCAT("Line- ",Disclosures!$A$70)</f>
        <v>Line- 6.5</v>
      </c>
      <c r="PH3" s="844" t="str">
        <f>_xlfn.CONCAT("Line- ",Disclosures!$A$66)</f>
        <v>Line- 6.1</v>
      </c>
      <c r="PI3" s="844" t="str">
        <f>_xlfn.CONCAT("Line- ",Disclosures!$A$67)</f>
        <v>Line- 6.2</v>
      </c>
      <c r="PJ3" s="844" t="str">
        <f>_xlfn.CONCAT("Line- ",Disclosures!$A$68)</f>
        <v>Line- 6.3</v>
      </c>
      <c r="PK3" s="844" t="str">
        <f>_xlfn.CONCAT("Line- ",Disclosures!$A$69)</f>
        <v>Line- 6.4</v>
      </c>
      <c r="PL3" s="844" t="str">
        <f>_xlfn.CONCAT("Line- ",Disclosures!$A$70)</f>
        <v>Line- 6.5</v>
      </c>
      <c r="PM3" s="844" t="str">
        <f>_xlfn.CONCAT("Line- ",Disclosures!$A$66)</f>
        <v>Line- 6.1</v>
      </c>
      <c r="PN3" s="844" t="str">
        <f>_xlfn.CONCAT("Line- ",Disclosures!$A$67)</f>
        <v>Line- 6.2</v>
      </c>
      <c r="PO3" s="844" t="str">
        <f>_xlfn.CONCAT("Line- ",Disclosures!$A$68)</f>
        <v>Line- 6.3</v>
      </c>
      <c r="PP3" s="844" t="str">
        <f>_xlfn.CONCAT("Line- ",Disclosures!$A$69)</f>
        <v>Line- 6.4</v>
      </c>
      <c r="PQ3" s="844" t="str">
        <f>_xlfn.CONCAT("Line- ",Disclosures!$A$70)</f>
        <v>Line- 6.5</v>
      </c>
      <c r="PR3" s="844" t="str">
        <f>_xlfn.CONCAT("Line- ",Disclosures!$A$66)</f>
        <v>Line- 6.1</v>
      </c>
      <c r="PS3" s="844" t="str">
        <f>_xlfn.CONCAT("Line- ",Disclosures!$A$67)</f>
        <v>Line- 6.2</v>
      </c>
      <c r="PT3" s="844" t="str">
        <f>_xlfn.CONCAT("Line- ",Disclosures!$A$68)</f>
        <v>Line- 6.3</v>
      </c>
      <c r="PU3" s="844" t="str">
        <f>_xlfn.CONCAT("Line- ",Disclosures!$A$69)</f>
        <v>Line- 6.4</v>
      </c>
      <c r="PV3" s="844" t="str">
        <f>_xlfn.CONCAT("Line- ",Disclosures!$A$70)</f>
        <v>Line- 6.5</v>
      </c>
      <c r="PW3" s="844" t="str">
        <f>_xlfn.CONCAT("Line- ",Disclosures!$A$66)</f>
        <v>Line- 6.1</v>
      </c>
      <c r="PX3" s="844" t="str">
        <f>_xlfn.CONCAT("Line- ",Disclosures!$A$67)</f>
        <v>Line- 6.2</v>
      </c>
      <c r="PY3" s="844" t="str">
        <f>_xlfn.CONCAT("Line- ",Disclosures!$A$68)</f>
        <v>Line- 6.3</v>
      </c>
      <c r="PZ3" s="844" t="str">
        <f>_xlfn.CONCAT("Line- ",Disclosures!$A$69)</f>
        <v>Line- 6.4</v>
      </c>
      <c r="QA3" s="844" t="str">
        <f>_xlfn.CONCAT("Line- ",Disclosures!$A$70)</f>
        <v>Line- 6.5</v>
      </c>
      <c r="QB3" s="844" t="str">
        <f>_xlfn.CONCAT("Line- ",Disclosures!$A$66)</f>
        <v>Line- 6.1</v>
      </c>
      <c r="QC3" s="844" t="str">
        <f>_xlfn.CONCAT("Line- ",Disclosures!$A$67)</f>
        <v>Line- 6.2</v>
      </c>
      <c r="QD3" s="844" t="str">
        <f>_xlfn.CONCAT("Line- ",Disclosures!$A$68)</f>
        <v>Line- 6.3</v>
      </c>
      <c r="QE3" s="844" t="str">
        <f>_xlfn.CONCAT("Line- ",Disclosures!$A$69)</f>
        <v>Line- 6.4</v>
      </c>
      <c r="QF3" s="844" t="str">
        <f>_xlfn.CONCAT("Line- ",Disclosures!$A$70)</f>
        <v>Line- 6.5</v>
      </c>
      <c r="QG3" s="844" t="str">
        <f>_xlfn.CONCAT("Line- ",Disclosures!$A$66)</f>
        <v>Line- 6.1</v>
      </c>
      <c r="QH3" s="844" t="str">
        <f>_xlfn.CONCAT("Line- ",Disclosures!$A$67)</f>
        <v>Line- 6.2</v>
      </c>
      <c r="QI3" s="844" t="str">
        <f>_xlfn.CONCAT("Line- ",Disclosures!$A$68)</f>
        <v>Line- 6.3</v>
      </c>
      <c r="QJ3" s="844" t="str">
        <f>_xlfn.CONCAT("Line- ",Disclosures!$A$69)</f>
        <v>Line- 6.4</v>
      </c>
      <c r="QK3" s="844" t="str">
        <f>_xlfn.CONCAT("Line- ",Disclosures!$A$70)</f>
        <v>Line- 6.5</v>
      </c>
      <c r="QL3" s="844" t="str">
        <f>_xlfn.CONCAT("Line- ",Disclosures!$A$66)</f>
        <v>Line- 6.1</v>
      </c>
      <c r="QM3" s="844" t="str">
        <f>_xlfn.CONCAT("Line- ",Disclosures!$A$67)</f>
        <v>Line- 6.2</v>
      </c>
      <c r="QN3" s="844" t="str">
        <f>_xlfn.CONCAT("Line- ",Disclosures!$A$68)</f>
        <v>Line- 6.3</v>
      </c>
      <c r="QO3" s="844" t="str">
        <f>_xlfn.CONCAT("Line- ",Disclosures!$A$69)</f>
        <v>Line- 6.4</v>
      </c>
      <c r="QP3" s="844" t="str">
        <f>_xlfn.CONCAT("Line- ",Disclosures!$A$70)</f>
        <v>Line- 6.5</v>
      </c>
      <c r="QQ3" s="844" t="str">
        <f>_xlfn.CONCAT("Line- ",Disclosures!$A$66)</f>
        <v>Line- 6.1</v>
      </c>
      <c r="QR3" s="844" t="str">
        <f>_xlfn.CONCAT("Line- ",Disclosures!$A$67)</f>
        <v>Line- 6.2</v>
      </c>
      <c r="QS3" s="844" t="str">
        <f>_xlfn.CONCAT("Line- ",Disclosures!$A$68)</f>
        <v>Line- 6.3</v>
      </c>
      <c r="QT3" s="844" t="str">
        <f>_xlfn.CONCAT("Line- ",Disclosures!$A$69)</f>
        <v>Line- 6.4</v>
      </c>
      <c r="QU3" s="844" t="str">
        <f>_xlfn.CONCAT("Line- ",Disclosures!$A$70)</f>
        <v>Line- 6.5</v>
      </c>
      <c r="QV3" s="844" t="str">
        <f>_xlfn.CONCAT("Line- ",Disclosures!$A$66)</f>
        <v>Line- 6.1</v>
      </c>
      <c r="QW3" s="844" t="str">
        <f>_xlfn.CONCAT("Line- ",Disclosures!$A$67)</f>
        <v>Line- 6.2</v>
      </c>
      <c r="QX3" s="844" t="str">
        <f>_xlfn.CONCAT("Line- ",Disclosures!$A$68)</f>
        <v>Line- 6.3</v>
      </c>
      <c r="QY3" s="844" t="str">
        <f>_xlfn.CONCAT("Line- ",Disclosures!$A$69)</f>
        <v>Line- 6.4</v>
      </c>
      <c r="QZ3" s="844" t="str">
        <f>_xlfn.CONCAT("Line- ",Disclosures!$A$70)</f>
        <v>Line- 6.5</v>
      </c>
      <c r="RA3" s="844" t="str">
        <f>_xlfn.CONCAT("Line- ",Disclosures!$A$66)</f>
        <v>Line- 6.1</v>
      </c>
      <c r="RB3" s="844" t="str">
        <f>_xlfn.CONCAT("Line- ",Disclosures!$A$67)</f>
        <v>Line- 6.2</v>
      </c>
      <c r="RC3" s="844" t="str">
        <f>_xlfn.CONCAT("Line- ",Disclosures!$A$68)</f>
        <v>Line- 6.3</v>
      </c>
      <c r="RD3" s="844" t="str">
        <f>_xlfn.CONCAT("Line- ",Disclosures!$A$69)</f>
        <v>Line- 6.4</v>
      </c>
      <c r="RE3" s="844" t="str">
        <f>_xlfn.CONCAT("Line- ",Disclosures!$A$70)</f>
        <v>Line- 6.5</v>
      </c>
      <c r="RF3" s="844" t="str">
        <f>_xlfn.CONCAT("Line- ",Disclosures!$A$66)</f>
        <v>Line- 6.1</v>
      </c>
      <c r="RG3" s="844" t="str">
        <f>_xlfn.CONCAT("Line- ",Disclosures!$A$67)</f>
        <v>Line- 6.2</v>
      </c>
      <c r="RH3" s="844" t="str">
        <f>_xlfn.CONCAT("Line- ",Disclosures!$A$68)</f>
        <v>Line- 6.3</v>
      </c>
      <c r="RI3" s="844" t="str">
        <f>_xlfn.CONCAT("Line- ",Disclosures!$A$69)</f>
        <v>Line- 6.4</v>
      </c>
      <c r="RJ3" s="844" t="str">
        <f>_xlfn.CONCAT("Line- ",Disclosures!$A$70)</f>
        <v>Line- 6.5</v>
      </c>
      <c r="RK3" s="844" t="str">
        <f>_xlfn.CONCAT("Line- ",Disclosures!$A$66)</f>
        <v>Line- 6.1</v>
      </c>
      <c r="RL3" s="844" t="str">
        <f>_xlfn.CONCAT("Line- ",Disclosures!$A$67)</f>
        <v>Line- 6.2</v>
      </c>
      <c r="RM3" s="844" t="str">
        <f>_xlfn.CONCAT("Line- ",Disclosures!$A$68)</f>
        <v>Line- 6.3</v>
      </c>
      <c r="RN3" s="844" t="str">
        <f>_xlfn.CONCAT("Line- ",Disclosures!$A$69)</f>
        <v>Line- 6.4</v>
      </c>
      <c r="RO3" s="844" t="str">
        <f>_xlfn.CONCAT("Line- ",Disclosures!$A$70)</f>
        <v>Line- 6.5</v>
      </c>
      <c r="RP3" s="847" t="str">
        <f>_xlfn.CONCAT("Line- ",'Profit Loss'!$A$8, "/  Account ", 'Profit Loss'!$B$8)</f>
        <v>Line- 1.1/  Account 3021.1</v>
      </c>
      <c r="RQ3" s="847" t="str">
        <f>_xlfn.CONCAT("Line- ",'Profit Loss'!$A$9, "/  Account ", 'Profit Loss'!$B$9)</f>
        <v>Line- 1.2/  Account 3022.5</v>
      </c>
      <c r="RR3" s="847" t="str">
        <f>_xlfn.CONCAT("Line- ",'Profit Loss'!$A$10, "/  Account ", 'Profit Loss'!$B$10)</f>
        <v>Line- 1.3/  Account 3022.6</v>
      </c>
      <c r="RS3" s="847" t="str">
        <f>_xlfn.CONCAT("Line- ",'Profit Loss'!$A$11, "/  Account ", 'Profit Loss'!$B$11)</f>
        <v>Line- 1.4/  Account 3022.7</v>
      </c>
      <c r="RT3" s="847" t="str">
        <f>_xlfn.CONCAT("Line- ",'Profit Loss'!$A$12, "/  Account ", 'Profit Loss'!$B$12)</f>
        <v>Line- 1.5/  Account 3023.1</v>
      </c>
      <c r="RU3" s="847" t="str">
        <f>_xlfn.CONCAT("Line- ",'Profit Loss'!$A$13, "/  Account ", 'Profit Loss'!$B$13)</f>
        <v>Line- 1.6/  Account 3023.2</v>
      </c>
      <c r="RV3" s="847" t="str">
        <f>_xlfn.CONCAT("Line- ",'Profit Loss'!$A$14, "/  Account ", 'Profit Loss'!$B$14)</f>
        <v>Line- 1.7/  Account 3025.3</v>
      </c>
      <c r="RW3" s="847" t="str">
        <f>_xlfn.CONCAT("Line- ",'Profit Loss'!$A$15, "/  Account ", 'Profit Loss'!$B$15)</f>
        <v>Line- 1.8/  Account 3026.2</v>
      </c>
      <c r="RX3" s="847" t="str">
        <f>_xlfn.CONCAT("Line- ",'Profit Loss'!$A$16)</f>
        <v>Line- 1.9</v>
      </c>
      <c r="RY3" s="847" t="str">
        <f>_xlfn.CONCAT("Line- ",'Profit Loss'!$A$18, "/  Account ", 'Profit Loss'!$B$18)</f>
        <v>Line- 1.1/  Account 3031.1</v>
      </c>
      <c r="RZ3" s="847" t="str">
        <f>_xlfn.CONCAT("Line- ",'Profit Loss'!$A$19, "/  Account ", 'Profit Loss'!$B$19)</f>
        <v>Line- 1.11/  Account 3032.5</v>
      </c>
      <c r="SA3" s="847" t="str">
        <f>_xlfn.CONCAT("Line- ",'Profit Loss'!$A$20, "/  Account ", 'Profit Loss'!$B$20)</f>
        <v>Line- 1.12/  Account 3032.7</v>
      </c>
      <c r="SB3" s="847" t="str">
        <f>_xlfn.CONCAT("Line- ",'Profit Loss'!$A$21, "/  Account ", 'Profit Loss'!$B$21)</f>
        <v>Line- 1.13/  Account 3033.1</v>
      </c>
      <c r="SC3" s="847" t="str">
        <f>_xlfn.CONCAT("Line- ",'Profit Loss'!$A$22, "/  Account ", 'Profit Loss'!$B$22)</f>
        <v>Line- 1.14/  Account 3033.2</v>
      </c>
      <c r="SD3" s="847" t="str">
        <f>_xlfn.CONCAT("Line- ",'Profit Loss'!$A$23, "/  Account ", 'Profit Loss'!$B$23)</f>
        <v>Line- 1.1/  Account 3030</v>
      </c>
      <c r="SE3" s="847" t="str">
        <f>_xlfn.CONCAT("Line- ",'Profit Loss'!$A$25, "/  Account ", 'Profit Loss'!$B$25)</f>
        <v>Line- 1.15/  Account 3120</v>
      </c>
      <c r="SF3" s="847" t="str">
        <f>_xlfn.CONCAT("Line- ",'Profit Loss'!$A$26, "/  Account ", 'Profit Loss'!$B$26)</f>
        <v>Line- 1.16/  Account 3140</v>
      </c>
      <c r="SG3" s="847" t="str">
        <f>_xlfn.CONCAT("Line- ",'Profit Loss'!$A$27, "/  Account ", 'Profit Loss'!$B$27)</f>
        <v>Line- 1.17/  Account 3150</v>
      </c>
      <c r="SH3" s="847" t="str">
        <f>_xlfn.CONCAT("Line- ",'Profit Loss'!$A$28, "/  Account ", 'Profit Loss'!$B$28)</f>
        <v>Line- 1.18/  Account 3160</v>
      </c>
      <c r="SI3" s="847" t="str">
        <f>_xlfn.CONCAT("Line- ",'Profit Loss'!$A$29, "/  Account ", 'Profit Loss'!$B$29)</f>
        <v>Line- 1.19/  Account 3170</v>
      </c>
      <c r="SJ3" s="847" t="str">
        <f>_xlfn.CONCAT("Line- ",'Profit Loss'!$A$30, "/  Account ", 'Profit Loss'!$B$30)</f>
        <v>Line- 1.2/  Account 3180</v>
      </c>
      <c r="SK3" s="847" t="str">
        <f>_xlfn.CONCAT("Line- ",'Profit Loss'!$A$31, "/  Account ", 'Profit Loss'!$B$31)</f>
        <v>Line- 1.21/  Account 3194</v>
      </c>
      <c r="SL3" s="847" t="str">
        <f>_xlfn.CONCAT("Line- ",'Profit Loss'!$A$32, "/  Account ", 'Profit Loss'!$B$32)</f>
        <v>Line- 1.22/  Account 3196</v>
      </c>
      <c r="SM3" s="847" t="str">
        <f>_xlfn.CONCAT("Line- ",'Profit Loss'!$A$33, "/  Account ", 'Profit Loss'!$B$33)</f>
        <v>Line- 1.2/  Account 3130</v>
      </c>
      <c r="SN3" s="847" t="str">
        <f>_xlfn.CONCAT("Line- ",'Profit Loss'!$A$34, "/  Account ", 'Profit Loss'!$B$34)</f>
        <v>Line- 100/  Account 3000.0</v>
      </c>
      <c r="SO3" s="847" t="str">
        <f>_xlfn.CONCAT("Line- ",'Profit Loss'!$A$40, "/ Account ",'Profit Loss'!$B$40)</f>
        <v>Line- 2.1/ Account 4110.1</v>
      </c>
      <c r="SP3" s="847" t="str">
        <f>_xlfn.CONCAT("Line- ",'Profit Loss'!$A$41, "/ Account ",'Profit Loss'!$B$41)</f>
        <v>Line- 2.2/ Account 4125.1</v>
      </c>
      <c r="SQ3" s="847" t="str">
        <f>_xlfn.CONCAT("Line- ",'Profit Loss'!$A$43, "/ Account ",'Profit Loss'!$B$43)</f>
        <v>Line- 2.3/ Account 4140.1</v>
      </c>
      <c r="SR3" s="847" t="str">
        <f>_xlfn.CONCAT("Line- ",'Profit Loss'!$A$44, "/ Account ",'Profit Loss'!$B$44)</f>
        <v>Line- 2.4/ Account 4150.3</v>
      </c>
      <c r="SS3" s="847" t="str">
        <f>_xlfn.CONCAT("Line- ",'Profit Loss'!$A$45, "/ Account ",'Profit Loss'!$B$45)</f>
        <v>Line- 2.5/ Account 4160.3</v>
      </c>
      <c r="ST3" s="847" t="str">
        <f>_xlfn.CONCAT("Line- ",'Profit Loss'!$A$46, "/ Account ",'Profit Loss'!$B$46)</f>
        <v>Line- 2.6/ Account 4160.6</v>
      </c>
      <c r="SU3" s="847" t="str">
        <f>_xlfn.CONCAT("Line- ",'Profit Loss'!$A$47, "/ Account ",'Profit Loss'!$B$47)</f>
        <v>Line- 2.1/ Account 4130.1</v>
      </c>
      <c r="SV3" s="847" t="str">
        <f>_xlfn.CONCAT("Line- ",'Profit Loss'!$A$48, "/ Account ",'Profit Loss'!$B$48)</f>
        <v>Line- 2.2/ Account 4100</v>
      </c>
      <c r="SW3" s="847" t="str">
        <f>_xlfn.CONCAT("Line- ",'Profit Loss'!$A$50, "/ Account ",'Profit Loss'!$B$50)</f>
        <v>Line- 2.7/ Account 4250.5</v>
      </c>
      <c r="SX3" s="847" t="str">
        <f>_xlfn.CONCAT("Line- ",'Profit Loss'!$A$52, "/ Account ",'Profit Loss'!$B$52)</f>
        <v>Line- 2.8/ Account 4261.5</v>
      </c>
      <c r="SY3" s="847" t="str">
        <f>_xlfn.CONCAT("Line- ",'Profit Loss'!$A$53, "/ Account ",'Profit Loss'!$B$53)</f>
        <v>Line- 2.9/ Account 4262.6</v>
      </c>
      <c r="SZ3" s="847" t="str">
        <f>_xlfn.CONCAT("Line- ",'Profit Loss'!$A$54, "/ Account ",'Profit Loss'!$B$54)</f>
        <v>Line- 2.3/ Account 4260</v>
      </c>
      <c r="TA3" s="847" t="str">
        <f>_xlfn.CONCAT("Line- ",'Profit Loss'!$A$56, "/ Account ",'Profit Loss'!$B$56)</f>
        <v>Line- 2.10/ Account 4275.5</v>
      </c>
      <c r="TB3" s="847" t="str">
        <f>_xlfn.CONCAT("Line- ",'Profit Loss'!$A$57, "/ Account ",'Profit Loss'!$B$57)</f>
        <v>Line- 2.11/ Account 4280.5</v>
      </c>
      <c r="TC3" s="847" t="str">
        <f>_xlfn.CONCAT("Line- ",'Profit Loss'!$A$58, "/ Account ",'Profit Loss'!$B$58)</f>
        <v>Line- 2.4/ Account 4270.5</v>
      </c>
      <c r="TD3" s="847" t="str">
        <f>_xlfn.CONCAT("Line- ",'Profit Loss'!$A$60, "/ Account ",'Profit Loss'!$B$60)</f>
        <v>Line- 2.12/ Account 4295.7</v>
      </c>
      <c r="TE3" s="847" t="str">
        <f>_xlfn.CONCAT("Line- ",'Profit Loss'!$A$61, "/ Account ",'Profit Loss'!$B$61)</f>
        <v>Line- 2.13/ Account 4298.7</v>
      </c>
      <c r="TF3" s="847" t="str">
        <f>_xlfn.CONCAT("Line- ",'Profit Loss'!$A$62, "/ Account ",'Profit Loss'!$B$62)</f>
        <v>Line- 2.5/ Account 4290</v>
      </c>
      <c r="TG3" s="847" t="str">
        <f>_xlfn.CONCAT("Line- ",'Profit Loss'!$A$64, "/ Account ",'Profit Loss'!$B$64)</f>
        <v>Line- 2.14/ Account 4301.7</v>
      </c>
      <c r="TH3" s="847" t="str">
        <f>_xlfn.CONCAT("Line- ",'Profit Loss'!$A$65, "/ Account ",'Profit Loss'!$B$65)</f>
        <v>Line- 2.15/ Account 4302.3</v>
      </c>
      <c r="TI3" s="847" t="str">
        <f>_xlfn.CONCAT("Line- ",'Profit Loss'!$A$66, "/ Account ",'Profit Loss'!$B$66)</f>
        <v>Line- 2.6/ Account 4300</v>
      </c>
      <c r="TJ3" s="847" t="str">
        <f>_xlfn.CONCAT("Line- ",'Profit Loss'!$A$68, "/ Account ",'Profit Loss'!$B$68)</f>
        <v>Line- 2.16/ Account 4306.1</v>
      </c>
      <c r="TK3" s="847" t="str">
        <f>_xlfn.CONCAT("Line- ",'Profit Loss'!$A$69, "/ Account ",'Profit Loss'!$B$69)</f>
        <v>Line- 2.17/ Account 4306.2</v>
      </c>
      <c r="TL3" s="847" t="str">
        <f>_xlfn.CONCAT("Line- ",'Profit Loss'!$A$70, "/ Account ",'Profit Loss'!$B$70)</f>
        <v>Line- 2.18/ Account 4306.3</v>
      </c>
      <c r="TM3" s="847" t="str">
        <f>_xlfn.CONCAT("Line- ",'Profit Loss'!$A$71, "/ Account ",'Profit Loss'!$B$71)</f>
        <v>Line- 2.19/ Account 4306.4</v>
      </c>
      <c r="TN3" s="847" t="str">
        <f>_xlfn.CONCAT("Line- ",'Profit Loss'!$A$72, "/ Account ",'Profit Loss'!$B$72)</f>
        <v>Line- 2.7/ Account 4305</v>
      </c>
      <c r="TO3" s="847" t="str">
        <f>_xlfn.CONCAT("Line- ",'Profit Loss'!$A$74, "/ Account ",'Profit Loss'!$B$74)</f>
        <v>Line- 2.2/ Account 4310.1</v>
      </c>
      <c r="TP3" s="847" t="str">
        <f>_xlfn.CONCAT("Line- ",'Profit Loss'!$A$75, "/ Account ",'Profit Loss'!$B$75)</f>
        <v>Line- 2.21/ Account 4310.2</v>
      </c>
      <c r="TQ3" s="847" t="str">
        <f>_xlfn.CONCAT("Line- ",'Profit Loss'!$A$76, "/ Account ",'Profit Loss'!$B$76)</f>
        <v>Line- 2.22/ Account 4339.2</v>
      </c>
      <c r="TR3" s="847" t="str">
        <f>_xlfn.CONCAT("Line- ",'Profit Loss'!$A$77, "/ Account ",'Profit Loss'!$B$77)</f>
        <v>Line- 2.8/ Account 4310</v>
      </c>
      <c r="TS3" s="847" t="str">
        <f>_xlfn.CONCAT("Line- ",'Profit Loss'!$A$79, "/ Account ",'Profit Loss'!$B$79)</f>
        <v>Line- 2.23/ Account 4350.3</v>
      </c>
      <c r="TT3" s="847" t="str">
        <f>_xlfn.CONCAT("Line- ",'Profit Loss'!$A$80, "/ Account ",'Profit Loss'!$B$80)</f>
        <v>Line- 2.24/ Account 4360.3</v>
      </c>
      <c r="TU3" s="847" t="str">
        <f>_xlfn.CONCAT("Line- ",'Profit Loss'!$A$81, "/ Account ",'Profit Loss'!$B$81)</f>
        <v>Line- 2.9/ Account 4340</v>
      </c>
      <c r="TV3" s="847" t="str">
        <f>_xlfn.CONCAT("Line- ",'Profit Loss'!$A$83, "/ Account ",'Profit Loss'!$B$83)</f>
        <v>Line- 2.25/ Account 4380.3</v>
      </c>
      <c r="TW3" s="847" t="str">
        <f>_xlfn.CONCAT("Line- ",'Profit Loss'!$A$84, "/ Account ",'Profit Loss'!$B$84)</f>
        <v>Line- 2.26/ Account 4385.7</v>
      </c>
      <c r="TX3" s="847" t="str">
        <f>_xlfn.CONCAT("Line- ",'Profit Loss'!$A$85, "/ Account ",'Profit Loss'!$B$85)</f>
        <v>Line- 2.27/ Account 4390.7</v>
      </c>
      <c r="TY3" s="847" t="str">
        <f>_xlfn.CONCAT("Line- ",'Profit Loss'!$A$86, "/ Account ",'Profit Loss'!$B$86)</f>
        <v>Line- 2.1/ Account 4370</v>
      </c>
      <c r="TZ3" s="847" t="str">
        <f>_xlfn.CONCAT("Line- ",'Profit Loss'!$A$88, "/ Account ",'Profit Loss'!$B$88)</f>
        <v>Line- 2.28/ Account 4411.1</v>
      </c>
      <c r="UA3" s="847" t="str">
        <f>_xlfn.CONCAT("Line- ",'Profit Loss'!$A$89, "/ Account ",'Profit Loss'!$B$89)</f>
        <v>Line- 2.29/ Account 4411.2</v>
      </c>
      <c r="UB3" s="847" t="str">
        <f>_xlfn.CONCAT("Line- ",'Profit Loss'!$A$90, "/ Account ",'Profit Loss'!$B$90)</f>
        <v>Line- 2.11/ Account 4400</v>
      </c>
      <c r="UC3" s="847" t="str">
        <f>_xlfn.CONCAT("Line- ",'Profit Loss'!$A$92, "/ Account ",'Profit Loss'!$B$92)</f>
        <v>Line- 2.30/ Account 4428.7</v>
      </c>
      <c r="UD3" s="847" t="str">
        <f>_xlfn.CONCAT("Line- ",'Profit Loss'!$A$93, "/ Account ",'Profit Loss'!$B$93)</f>
        <v>Line- 2.31/ Account 4431.7</v>
      </c>
      <c r="UE3" s="847" t="str">
        <f>_xlfn.CONCAT("Line- ",'Profit Loss'!$A$94, "/ Account ",'Profit Loss'!$B$94)</f>
        <v>Line- 2.32/ Account 4432.7</v>
      </c>
      <c r="UF3" s="847" t="str">
        <f>_xlfn.CONCAT("Line- ",'Profit Loss'!$A$95, "/ Account ",'Profit Loss'!$B$95)</f>
        <v>Line- 2.33/ Account 4590.8</v>
      </c>
      <c r="UG3" s="847" t="str">
        <f>_xlfn.CONCAT("Line- ",'Profit Loss'!$A$96, "/ Account ",'Profit Loss'!$B$96)</f>
        <v>Line- 2.34/ Account 4424.1</v>
      </c>
      <c r="UH3" s="847" t="str">
        <f>_xlfn.CONCAT("Line- ",'Profit Loss'!$A$97, "/ Account ",'Profit Loss'!$B$97)</f>
        <v>Line- 2.35/ Account 4424.2</v>
      </c>
      <c r="UI3" s="847" t="str">
        <f>_xlfn.CONCAT("Line- ",'Profit Loss'!$A$98, "/ Account ",'Profit Loss'!$B$98)</f>
        <v>Line- 2.36/ Account 4426.1</v>
      </c>
      <c r="UJ3" s="847" t="str">
        <f>_xlfn.CONCAT("Line- ",'Profit Loss'!$A$99, "/ Account ",'Profit Loss'!$B$99)</f>
        <v>Line- 2.37/ Account 4426.2</v>
      </c>
      <c r="UK3" s="847" t="str">
        <f>_xlfn.CONCAT("Line- ",'Profit Loss'!$A$100, "/ Account ",'Profit Loss'!$B$100)</f>
        <v>Line- 2.12/ Account 4420</v>
      </c>
      <c r="UL3" s="847" t="str">
        <f>_xlfn.CONCAT("Line- ",'Profit Loss'!$A$101, "/ Account ",'Profit Loss'!$B$101)</f>
        <v>Line- 2.38/ Account 4415</v>
      </c>
      <c r="UM3" s="847" t="str">
        <f>_xlfn.CONCAT("Line- ",'Profit Loss'!$A$102, "/ Account ",'Profit Loss'!$B$102)</f>
        <v>Line- 2.39/ Account 4430</v>
      </c>
      <c r="UN3" s="847" t="str">
        <f>_xlfn.CONCAT("Line- ",'Profit Loss'!$A$103, "/ Account ",'Profit Loss'!$B$103)</f>
        <v>Line- 2.40/ Account 4435</v>
      </c>
      <c r="UO3" s="847" t="str">
        <f>_xlfn.CONCAT("Line- ",'Profit Loss'!$A$104, "/ Account ",'Profit Loss'!$B$104)</f>
        <v>Line- 2.41/ Account 4443</v>
      </c>
      <c r="UP3" s="847" t="str">
        <f>_xlfn.CONCAT("Line- ",'Profit Loss'!$A$105, "/ Account ",'Profit Loss'!$B$105)</f>
        <v>Line- 2.13/ Account 4200</v>
      </c>
      <c r="UQ3" s="847" t="str">
        <f>_xlfn.CONCAT("Line- ",'Profit Loss'!$A$106, "/ Account ",'Profit Loss'!$B$106)</f>
        <v>Line- 2.42/ Account 4510.8</v>
      </c>
      <c r="UR3" s="847" t="str">
        <f>_xlfn.CONCAT("Line- ",'Profit Loss'!$A$107, "/ Account ",'Profit Loss'!$B$107)</f>
        <v>Line- 2.43/ Account 4515.8</v>
      </c>
      <c r="US3" s="847" t="str">
        <f>_xlfn.CONCAT("Line- ",'Profit Loss'!$A$108, "/ Account ",'Profit Loss'!$B$108)</f>
        <v>Line- 2.44/ Account 4520.8</v>
      </c>
      <c r="UT3" s="847" t="str">
        <f>_xlfn.CONCAT("Line- ",'Profit Loss'!$A$109, "/ Account ",'Profit Loss'!$B$109)</f>
        <v>Line- 2.45/ Account 4535.8</v>
      </c>
      <c r="UU3" s="847" t="str">
        <f>_xlfn.CONCAT("Line- ",'Profit Loss'!$A$110, "/ Account ",'Profit Loss'!$B$110)</f>
        <v>Line- 2.46/ Account 4538.8</v>
      </c>
      <c r="UV3" s="847" t="str">
        <f>_xlfn.CONCAT("Line- ",'Profit Loss'!$A$111, "/ Account ",'Profit Loss'!$B$111)</f>
        <v>Line- 2.47/ Account 4550.8</v>
      </c>
      <c r="UW3" s="847" t="str">
        <f>_xlfn.CONCAT("Line- ",'Profit Loss'!$A$112, "/ Account ",'Profit Loss'!$B$112)</f>
        <v>Line- 2.48/ Account 4565.8</v>
      </c>
      <c r="UX3" s="847" t="str">
        <f>_xlfn.CONCAT("Line- ",'Profit Loss'!$A$113, "/ Account ",'Profit Loss'!$B$113)</f>
        <v>Line- 2.49/ Account 4567.8</v>
      </c>
      <c r="UY3" s="847" t="str">
        <f>_xlfn.CONCAT("Line- ",'Profit Loss'!$A$114, "/ Account ",'Profit Loss'!$B$114)</f>
        <v>Line- 2.50/ Account 4568.8</v>
      </c>
      <c r="UZ3" s="847" t="str">
        <f>_xlfn.CONCAT("Line- ",'Profit Loss'!$A$115, "/ Account ",'Profit Loss'!$B$115)</f>
        <v>Line- 2.51/ Account 4570.8</v>
      </c>
      <c r="VA3" s="847" t="str">
        <f>_xlfn.CONCAT("Line- ",'Profit Loss'!$A$116, "/ Account ",'Profit Loss'!$B$116)</f>
        <v>Line- 2.52/ Account 4585.8</v>
      </c>
      <c r="VB3" s="847" t="str">
        <f>_xlfn.CONCAT("Line- ",'Profit Loss'!$A$117, "/ Account ",'Profit Loss'!$B$117)</f>
        <v>Line- 2.14/ Account 4540</v>
      </c>
      <c r="VC3" s="847" t="str">
        <f>_xlfn.CONCAT("Line- ",'Profit Loss'!$A$119, "/ Account ",'Profit Loss'!$B$119)</f>
        <v>Line- 2.53/ Account 5105.1</v>
      </c>
      <c r="VD3" s="847" t="str">
        <f>_xlfn.CONCAT("Line- ",'Profit Loss'!$A$120, "/ Account ",'Profit Loss'!$B$120)</f>
        <v>Line- 2.54/ Account 5110.3</v>
      </c>
      <c r="VE3" s="847" t="str">
        <f>_xlfn.CONCAT("Line- ",'Profit Loss'!$A$121, "/ Account ",'Profit Loss'!$B$121)</f>
        <v>Line- 2.55/ Account 5115.5</v>
      </c>
      <c r="VF3" s="847" t="str">
        <f>_xlfn.CONCAT("Line- ",'Profit Loss'!$A$122, "/ Account ",'Profit Loss'!$B$122)</f>
        <v>Line- 2.56/ Account 5120.5</v>
      </c>
      <c r="VG3" s="847" t="str">
        <f>_xlfn.CONCAT("Line- ",'Profit Loss'!$A$123, "/ Account ",'Profit Loss'!$B$123)</f>
        <v>Line- 2.57/ Account 5130.7</v>
      </c>
      <c r="VH3" s="847" t="str">
        <f>_xlfn.CONCAT("Line- ",'Profit Loss'!$A$124, "/ Account ",'Profit Loss'!$B$124)</f>
        <v>Line- 2.15/ Account 5100</v>
      </c>
      <c r="VI3" s="847" t="str">
        <f>_xlfn.CONCAT("Line- ",'Profit Loss'!$A$126, "/ Account ",'Profit Loss'!$B$126)</f>
        <v>Line- 2.58/ Account 5205.1</v>
      </c>
      <c r="VJ3" s="847" t="str">
        <f>_xlfn.CONCAT("Line- ",'Profit Loss'!$A$127, "/ Account ",'Profit Loss'!$B$127)</f>
        <v>Line- 2.59/ Account 5220.5</v>
      </c>
      <c r="VK3" s="847" t="str">
        <f>_xlfn.CONCAT("Line- ",'Profit Loss'!$A$128, "/ Account ",'Profit Loss'!$B$128)</f>
        <v>Line- 2.60/ Account 5221.3</v>
      </c>
      <c r="VL3" s="847" t="str">
        <f>_xlfn.CONCAT("Line- ",'Profit Loss'!$A$129, "/ Account ",'Profit Loss'!$B$129)</f>
        <v>Line- 2.61/ Account 5231.1</v>
      </c>
      <c r="VM3" s="847" t="str">
        <f>_xlfn.CONCAT("Line- ",'Profit Loss'!$A$130, "/ Account ",'Profit Loss'!$B$130)</f>
        <v>Line- 2.62/ Account 5233.3</v>
      </c>
      <c r="VN3" s="847" t="str">
        <f>_xlfn.CONCAT("Line- ",'Profit Loss'!$A$131, "/ Account ",'Profit Loss'!$B$131)</f>
        <v>Line- 2.63/ Account 5235.5</v>
      </c>
      <c r="VO3" s="847" t="str">
        <f>_xlfn.CONCAT("Line- ",'Profit Loss'!$A$132, "/ Account ",'Profit Loss'!$B$132)</f>
        <v>Line- 2.1600/ Account 5200</v>
      </c>
      <c r="VP3" s="847" t="str">
        <f>_xlfn.CONCAT("Line- ",'Profit Loss'!$A$134, "/ Account ",'Profit Loss'!$B$134)</f>
        <v>Line- 2.64/ Account 5310.1</v>
      </c>
      <c r="VQ3" s="847" t="str">
        <f>_xlfn.CONCAT("Line- ",'Profit Loss'!$A$135, "/ Account ",'Profit Loss'!$B$135)</f>
        <v>Line- 2.65/ Account 5320.3</v>
      </c>
      <c r="VR3" s="847" t="str">
        <f>_xlfn.CONCAT("Line- ",'Profit Loss'!$A$136, "/ Account ",'Profit Loss'!$B$136)</f>
        <v>Line- 2.66/ Account 5330.5</v>
      </c>
      <c r="VS3" s="847" t="str">
        <f>_xlfn.CONCAT("Line- ",'Profit Loss'!$A$137, "/ Account ",'Profit Loss'!$B$137)</f>
        <v>Line- 2.67/ Account 5340.5</v>
      </c>
      <c r="VT3" s="847" t="str">
        <f>_xlfn.CONCAT("Line- ",'Profit Loss'!$A$138, "/ Account ",'Profit Loss'!$B$138)</f>
        <v>Line- 2.1700/ Account 5300</v>
      </c>
      <c r="VU3" s="847" t="str">
        <f>_xlfn.CONCAT("Line- ",'Profit Loss'!$A$140, "/ Account ",'Profit Loss'!$B$140)</f>
        <v>Line- 2.68/ Account 5410.1</v>
      </c>
      <c r="VV3" s="847" t="str">
        <f>_xlfn.CONCAT("Line- ",'Profit Loss'!$A$141, "/ Account ",'Profit Loss'!$B$141)</f>
        <v>Line- 2.69/ Account 5415.3</v>
      </c>
      <c r="VW3" s="847" t="str">
        <f>_xlfn.CONCAT("Line- ",'Profit Loss'!$A$142, "/ Account ",'Profit Loss'!$B$142)</f>
        <v>Line- 2.70/ Account 5420.5</v>
      </c>
      <c r="VX3" s="847" t="str">
        <f>_xlfn.CONCAT("Line- ",'Profit Loss'!$A$143, "/ Account ",'Profit Loss'!$B$143)</f>
        <v>Line- 2.1800/ Account 5400</v>
      </c>
      <c r="VY3" s="847" t="str">
        <f>_xlfn.CONCAT("Line- ",'Profit Loss'!$A$146, "/ Account ",'Profit Loss'!$B$146)</f>
        <v>Line- 2.71/ Account 6030.1</v>
      </c>
      <c r="VZ3" s="847" t="str">
        <f>_xlfn.CONCAT("Line- ",'Profit Loss'!$A$147, "/ Account ",'Profit Loss'!$B$147)</f>
        <v>Line- 2.72/ Account 6035.3</v>
      </c>
      <c r="WA3" s="847" t="str">
        <f>_xlfn.CONCAT("Line- ",'Profit Loss'!$A$149, "/ Account ",'Profit Loss'!$B$149)</f>
        <v>Line- 2.73/ Account 6041.1</v>
      </c>
      <c r="WB3" s="847" t="str">
        <f>_xlfn.CONCAT("Line- ",'Profit Loss'!$A$150, "/ Account ",'Profit Loss'!$B$150)</f>
        <v>Line- 2.74/ Account 6042.3</v>
      </c>
      <c r="WC3" s="847" t="str">
        <f>_xlfn.CONCAT("Line- ",'Profit Loss'!$A$152, "/ Account ",'Profit Loss'!$B$152)</f>
        <v>Line- 2.75/ Account 6051.1</v>
      </c>
      <c r="WD3" s="847" t="str">
        <f>_xlfn.CONCAT("Line- ",'Profit Loss'!$A$153, "/ Account ",'Profit Loss'!$B$153)</f>
        <v>Line- 2.76/ Account 6052.3</v>
      </c>
      <c r="WE3" s="847" t="str">
        <f>_xlfn.CONCAT("Line- ",'Profit Loss'!$A$154, "/ Account ",'Profit Loss'!$B$154)</f>
        <v>Line- 2.1900/ Account 6000</v>
      </c>
      <c r="WF3" s="847" t="str">
        <f>_xlfn.CONCAT("Line- ",'Profit Loss'!$A$156, "/ Account ",'Profit Loss'!$B$156)</f>
        <v>Line- 2.77/ Account 6504.1</v>
      </c>
      <c r="WG3" s="847" t="str">
        <f>_xlfn.CONCAT("Line- ",'Profit Loss'!$A$157, "/ Account ",'Profit Loss'!$B$157)</f>
        <v>Line- 2.78/ Account 6507.1</v>
      </c>
      <c r="WH3" s="847" t="str">
        <f>_xlfn.CONCAT("Line- ",'Profit Loss'!$A$159, "/ Account ",'Profit Loss'!$B$159)</f>
        <v>Line- 2.79/ Account 6514.3</v>
      </c>
      <c r="WI3" s="847" t="str">
        <f>_xlfn.CONCAT("Line- ",'Profit Loss'!$A$160, "/ Account ",'Profit Loss'!$B$160)</f>
        <v>Line- 2.80/ Account 6515.3</v>
      </c>
      <c r="WJ3" s="847" t="str">
        <f>_xlfn.CONCAT("Line- ",'Profit Loss'!$A$161, "/ Account ",'Profit Loss'!$B$161)</f>
        <v>Line- 2.2/ Account 6510</v>
      </c>
      <c r="WK3" s="847" t="str">
        <f>_xlfn.CONCAT("Line- ",'Profit Loss'!$A$163, "/ Account ",'Profit Loss'!$B$163)</f>
        <v>Line- 2.81/ Account 6520.5</v>
      </c>
      <c r="WL3" s="847" t="str">
        <f>_xlfn.CONCAT("Line- ",'Profit Loss'!$A$164, "/ Account ",'Profit Loss'!$B$164)</f>
        <v>Line- 2.82/ Account 6522.5</v>
      </c>
      <c r="WM3" s="847" t="str">
        <f>_xlfn.CONCAT("Line- ",'Profit Loss'!$A$165, "/ Account ",'Profit Loss'!$B$165)</f>
        <v>Line- 2.83/ Account 6523.5</v>
      </c>
      <c r="WN3" s="847" t="str">
        <f>_xlfn.CONCAT("Line- ",'Profit Loss'!$A$166, "/ Account ",'Profit Loss'!$B$166)</f>
        <v>Line- 2.2100/ Account 6520</v>
      </c>
      <c r="WO3" s="847" t="str">
        <f>_xlfn.CONCAT("Line- ",'Profit Loss'!$A$167, "/ Account ",'Profit Loss'!$B$167)</f>
        <v>Line- 2.84/ Account 6530</v>
      </c>
      <c r="WP3" s="847" t="str">
        <f>_xlfn.CONCAT("Line- ",'Profit Loss'!$A$168, "/ Account ",'Profit Loss'!$B$168)</f>
        <v>Line- 2.85/ Account 6540</v>
      </c>
      <c r="WQ3" s="847" t="str">
        <f>_xlfn.CONCAT("Line- ",'Profit Loss'!$A$169, "/ Account ",'Profit Loss'!$B$169)</f>
        <v>Line- 2.2200/ Account 6500</v>
      </c>
      <c r="WR3" s="847" t="str">
        <f>_xlfn.CONCAT("Line- ",'Profit Loss'!$A$172, "/ Account ",'Profit Loss'!$B$172)</f>
        <v>Line- 2.86/ Account 7011.1</v>
      </c>
      <c r="WS3" s="847" t="str">
        <f>_xlfn.CONCAT("Line- ",'Profit Loss'!$A$173, "/ Account ",'Profit Loss'!$B$173)</f>
        <v>Line- 2.87/ Account 7012.1</v>
      </c>
      <c r="WT3" s="847" t="str">
        <f>_xlfn.CONCAT("Line- ",'Profit Loss'!$A$174, "/ Account ",'Profit Loss'!$B$174)</f>
        <v>Line- 2.88/ Account 7012.2</v>
      </c>
      <c r="WU3" s="847" t="str">
        <f>_xlfn.CONCAT("Line- ",'Profit Loss'!$A$175, "/ Account ",'Profit Loss'!$B$175)</f>
        <v>Line- 2.89/ Account 7013.3</v>
      </c>
      <c r="WV3" s="847" t="str">
        <f>_xlfn.CONCAT("Line- ",'Profit Loss'!$A$176, "/ Account ",'Profit Loss'!$B$176)</f>
        <v>Line- 2.90/ Account 7014.3</v>
      </c>
      <c r="WW3" s="847" t="str">
        <f>_xlfn.CONCAT("Line- ",'Profit Loss'!$A$177, "/ Account ",'Profit Loss'!$B$177)</f>
        <v>Line- 2.2300/ Account 7010</v>
      </c>
      <c r="WX3" s="847" t="str">
        <f>_xlfn.CONCAT("Line- ",'Profit Loss'!$A$179, "/ Account ",'Profit Loss'!$B$179)</f>
        <v>Line- 2.91/ Account 7021.1</v>
      </c>
      <c r="WY3" s="847" t="str">
        <f>_xlfn.CONCAT("Line- ",'Profit Loss'!$A$180, "/ Account ",'Profit Loss'!$B$180)</f>
        <v>Line- 2.92/ Account 7022.3</v>
      </c>
      <c r="WZ3" s="847" t="str">
        <f>_xlfn.CONCAT("Line- ",'Profit Loss'!$A$181, "/ Account ",'Profit Loss'!$B$181)</f>
        <v>Line- 2.93/ Account 7023.5</v>
      </c>
      <c r="XA3" s="847" t="str">
        <f>_xlfn.CONCAT("Line- ",'Profit Loss'!$A$182, "/ Account ",'Profit Loss'!$B$182)</f>
        <v>Line- 2.94/ Account 7024.8</v>
      </c>
      <c r="XB3" s="847" t="str">
        <f>_xlfn.CONCAT("Line- ",'Profit Loss'!$A$183, "/ Account ",'Profit Loss'!$B$183)</f>
        <v>Line- 2.2400/ Account 7020</v>
      </c>
      <c r="XC3" s="847" t="str">
        <f>_xlfn.CONCAT("Line- ",'Profit Loss'!$A$184, "/ Account ",'Profit Loss'!$B$184)</f>
        <v>Line- 2.25/ Account 7000</v>
      </c>
      <c r="XD3" s="847" t="str">
        <f>_xlfn.CONCAT("Line- ",'Profit Loss'!$A$186, "/ Account ",'Profit Loss'!$B$186)</f>
        <v>Line- 2.95/ Account 8010</v>
      </c>
      <c r="XE3" s="847" t="str">
        <f>_xlfn.CONCAT("Line- ",'Profit Loss'!$A$187, "/ Account ",'Profit Loss'!$B$187)</f>
        <v>Line- 2.96/ Account 8015</v>
      </c>
      <c r="XF3" s="847" t="str">
        <f>_xlfn.CONCAT("Line- ",'Profit Loss'!$A$188, "/ Account ",'Profit Loss'!$B$188)</f>
        <v>Line- 2.97/ Account 8025.5</v>
      </c>
      <c r="XG3" s="847" t="str">
        <f>_xlfn.CONCAT("Line- ",'Profit Loss'!$A$189, "/ Account ",'Profit Loss'!$B$189)</f>
        <v>Line- 2.98/ Account 8027.7</v>
      </c>
      <c r="XH3" s="847" t="str">
        <f>_xlfn.CONCAT("Line- ",'Profit Loss'!$A$190, "/ Account ",'Profit Loss'!$B$190)</f>
        <v>Line- 2.99/ Account 8030</v>
      </c>
      <c r="XI3" s="847" t="str">
        <f>_xlfn.CONCAT("Line- ",'Profit Loss'!$A$191, "/ Account ",'Profit Loss'!$B$191)</f>
        <v>Line- 2.101/ Account 8040</v>
      </c>
      <c r="XJ3" s="847" t="str">
        <f>_xlfn.CONCAT("Line- ",'Profit Loss'!$A$192, "/ Account ",'Profit Loss'!$B$192)</f>
        <v>Line- 2.102/ Account 8065</v>
      </c>
      <c r="XK3" s="847" t="str">
        <f>_xlfn.CONCAT("Line- ",'Profit Loss'!$A$193, "/ Account ",'Profit Loss'!$B$193)</f>
        <v>Line- 2.26/ Account 8000</v>
      </c>
      <c r="XL3" s="847" t="str">
        <f>_xlfn.CONCAT("Line- ",'Profit Loss'!$A$194, "/ Account ",'Profit Loss'!$B$194)</f>
        <v>Line- 200/ Account 4000.0</v>
      </c>
      <c r="XM3" s="847" t="str">
        <f>_xlfn.CONCAT("Line- ",'Profit Loss'!$A$40, "/ Account ",'Profit Loss'!$B$40)</f>
        <v>Line- 2.1/ Account 4110.1</v>
      </c>
      <c r="XN3" s="847" t="str">
        <f>_xlfn.CONCAT("Line- ",'Profit Loss'!$A$43, "/ Account ",'Profit Loss'!$B$43)</f>
        <v>Line- 2.3/ Account 4140.1</v>
      </c>
      <c r="XO3" s="847" t="str">
        <f>_xlfn.CONCAT("Line- ",'Profit Loss'!$A$44, "/ Account ",'Profit Loss'!$B$44)</f>
        <v>Line- 2.4/ Account 4150.3</v>
      </c>
      <c r="XP3" s="847" t="str">
        <f>_xlfn.CONCAT("Line- ",'Profit Loss'!$A$47, "/ Account ",'Profit Loss'!$B$47)</f>
        <v>Line- 2.1/ Account 4130.1</v>
      </c>
      <c r="XQ3" s="847" t="str">
        <f>_xlfn.CONCAT("Line- ",'Profit Loss'!$A$48, "/ Account ",'Profit Loss'!$B$48)</f>
        <v>Line- 2.2/ Account 4100</v>
      </c>
      <c r="XR3" s="847" t="str">
        <f>_xlfn.CONCAT("Line- ",'Profit Loss'!$A$50, "/ Account ",'Profit Loss'!$B$50)</f>
        <v>Line- 2.7/ Account 4250.5</v>
      </c>
      <c r="XS3" s="847" t="str">
        <f>_xlfn.CONCAT("Line- ",'Profit Loss'!$A$52, "/ Account ",'Profit Loss'!$B$52)</f>
        <v>Line- 2.8/ Account 4261.5</v>
      </c>
      <c r="XT3" s="847" t="str">
        <f>_xlfn.CONCAT("Line- ",'Profit Loss'!$A$54, "/ Account ",'Profit Loss'!$B$54)</f>
        <v>Line- 2.3/ Account 4260</v>
      </c>
      <c r="XU3" s="847" t="str">
        <f>_xlfn.CONCAT("Line- ",'Profit Loss'!$A$56, "/ Account ",'Profit Loss'!$B$56)</f>
        <v>Line- 2.10/ Account 4275.5</v>
      </c>
      <c r="XV3" s="847" t="str">
        <f>_xlfn.CONCAT("Line- ",'Profit Loss'!$A$57, "/ Account ",'Profit Loss'!$B$57)</f>
        <v>Line- 2.11/ Account 4280.5</v>
      </c>
      <c r="XW3" s="847" t="str">
        <f>_xlfn.CONCAT("Line- ",'Profit Loss'!$A$58, "/ Account ",'Profit Loss'!$B$58)</f>
        <v>Line- 2.4/ Account 4270.5</v>
      </c>
      <c r="XX3" s="847" t="str">
        <f>_xlfn.CONCAT("Line- ",'Profit Loss'!$A$60, "/ Account ",'Profit Loss'!$B$60)</f>
        <v>Line- 2.12/ Account 4295.7</v>
      </c>
      <c r="XY3" s="847" t="str">
        <f>_xlfn.CONCAT("Line- ",'Profit Loss'!$A$62, "/ Account ",'Profit Loss'!$B$62)</f>
        <v>Line- 2.5/ Account 4290</v>
      </c>
      <c r="XZ3" s="847" t="str">
        <f>_xlfn.CONCAT("Line- ",'Profit Loss'!$A$64, "/ Account ",'Profit Loss'!$B$64)</f>
        <v>Line- 2.14/ Account 4301.7</v>
      </c>
      <c r="YA3" s="847" t="str">
        <f>_xlfn.CONCAT("Line- ",'Profit Loss'!$A$66, "/ Account ",'Profit Loss'!$B$66)</f>
        <v>Line- 2.6/ Account 4300</v>
      </c>
      <c r="YB3" s="847" t="str">
        <f>_xlfn.CONCAT("Line- ",'Profit Loss'!$A$68, "/ Account ",'Profit Loss'!$B$68)</f>
        <v>Line- 2.16/ Account 4306.1</v>
      </c>
      <c r="YC3" s="847" t="str">
        <f>_xlfn.CONCAT("Line- ",'Profit Loss'!$A$69, "/ Account ",'Profit Loss'!$B$69)</f>
        <v>Line- 2.17/ Account 4306.2</v>
      </c>
      <c r="YD3" s="847" t="str">
        <f>_xlfn.CONCAT("Line- ",'Profit Loss'!$A$70, "/ Account ",'Profit Loss'!$B$70)</f>
        <v>Line- 2.18/ Account 4306.3</v>
      </c>
      <c r="YE3" s="847" t="str">
        <f>_xlfn.CONCAT("Line- ",'Profit Loss'!$A$71, "/ Account ",'Profit Loss'!$B$71)</f>
        <v>Line- 2.19/ Account 4306.4</v>
      </c>
      <c r="YF3" s="847" t="str">
        <f>_xlfn.CONCAT("Line- ",'Profit Loss'!$A$72, "/ Account ",'Profit Loss'!$B$72)</f>
        <v>Line- 2.7/ Account 4305</v>
      </c>
      <c r="YG3" s="847" t="str">
        <f>_xlfn.CONCAT("Line- ",'Profit Loss'!$A$74, "/ Account ",'Profit Loss'!$B$74)</f>
        <v>Line- 2.2/ Account 4310.1</v>
      </c>
      <c r="YH3" s="847" t="str">
        <f>_xlfn.CONCAT("Line- ",'Profit Loss'!$A$75, "/ Account ",'Profit Loss'!$B$75)</f>
        <v>Line- 2.21/ Account 4310.2</v>
      </c>
      <c r="YI3" s="847" t="str">
        <f>_xlfn.CONCAT("Line- ",'Profit Loss'!$A$77, "/ Account ",'Profit Loss'!$B$77)</f>
        <v>Line- 2.8/ Account 4310</v>
      </c>
      <c r="YJ3" s="847" t="str">
        <f>_xlfn.CONCAT("Line- ",'Profit Loss'!$A$80, "/ Account ",'Profit Loss'!$B$80)</f>
        <v>Line- 2.24/ Account 4360.3</v>
      </c>
      <c r="YK3" s="847" t="str">
        <f>_xlfn.CONCAT("Line- ",'Profit Loss'!$A$81, "/ Account ",'Profit Loss'!$B$81)</f>
        <v>Line- 2.9/ Account 4340</v>
      </c>
      <c r="YL3" s="847" t="str">
        <f>_xlfn.CONCAT("Line- ",'Profit Loss'!$A$88, "/ Account ",'Profit Loss'!$B$88)</f>
        <v>Line- 2.28/ Account 4411.1</v>
      </c>
      <c r="YM3" s="847" t="str">
        <f>_xlfn.CONCAT("Line- ",'Profit Loss'!$A$90, "/ Account ",'Profit Loss'!$B$90)</f>
        <v>Line- 2.11/ Account 4400</v>
      </c>
      <c r="YN3" s="847" t="str">
        <f>_xlfn.CONCAT("Line- ",'Profit Loss'!$A$92, "/ Account ",'Profit Loss'!$B$92)</f>
        <v>Line- 2.30/ Account 4428.7</v>
      </c>
      <c r="YO3" s="847" t="str">
        <f>_xlfn.CONCAT("Line- ",'Profit Loss'!$A$93, "/ Account ",'Profit Loss'!$B$93)</f>
        <v>Line- 2.31/ Account 4431.7</v>
      </c>
      <c r="YP3" s="847" t="str">
        <f>_xlfn.CONCAT("Line- ",'Profit Loss'!$A$96, "/ Account ",'Profit Loss'!$B$96)</f>
        <v>Line- 2.34/ Account 4424.1</v>
      </c>
      <c r="YQ3" s="847" t="str">
        <f>_xlfn.CONCAT("Line- ",'Profit Loss'!$A$98, "/ Account ",'Profit Loss'!$B$98)</f>
        <v>Line- 2.36/ Account 4426.1</v>
      </c>
      <c r="YR3" s="847" t="str">
        <f>_xlfn.CONCAT("Line- ",'Profit Loss'!$A$100, "/ Account ",'Profit Loss'!$B$100)</f>
        <v>Line- 2.12/ Account 4420</v>
      </c>
      <c r="YS3" s="847" t="str">
        <f>_xlfn.CONCAT("Line- ",'Profit Loss'!$A$104, "/ Account ",'Profit Loss'!$B$104)</f>
        <v>Line- 2.41/ Account 4443</v>
      </c>
      <c r="YT3" s="847" t="str">
        <f>_xlfn.CONCAT("Line- ",'Profit Loss'!$A$105, "/ Account ",'Profit Loss'!$B$105)</f>
        <v>Line- 2.13/ Account 4200</v>
      </c>
      <c r="YU3" s="847" t="str">
        <f>_xlfn.CONCAT("Line- ",'Profit Loss'!$A$119, "/ Account ",'Profit Loss'!$B$119)</f>
        <v>Line- 2.53/ Account 5105.1</v>
      </c>
      <c r="YV3" s="847" t="str">
        <f>_xlfn.CONCAT("Line- ",'Profit Loss'!$A$120, "/ Account ",'Profit Loss'!$B$120)</f>
        <v>Line- 2.54/ Account 5110.3</v>
      </c>
      <c r="YW3" s="847" t="str">
        <f>_xlfn.CONCAT("Line- ",'Profit Loss'!$A$121, "/ Account ",'Profit Loss'!$B$121)</f>
        <v>Line- 2.55/ Account 5115.5</v>
      </c>
      <c r="YX3" s="847" t="str">
        <f>_xlfn.CONCAT("Line- ",'Profit Loss'!$A$122, "/ Account ",'Profit Loss'!$B$122)</f>
        <v>Line- 2.56/ Account 5120.5</v>
      </c>
      <c r="YY3" s="847" t="str">
        <f>_xlfn.CONCAT("Line- ",'Profit Loss'!$A$123, "/ Account ",'Profit Loss'!$B$123)</f>
        <v>Line- 2.57/ Account 5130.7</v>
      </c>
      <c r="YZ3" s="847" t="str">
        <f>_xlfn.CONCAT("Line- ",'Profit Loss'!$A$124, "/ Account ",'Profit Loss'!$B$124)</f>
        <v>Line- 2.15/ Account 5100</v>
      </c>
      <c r="ZA3" s="847" t="str">
        <f>_xlfn.CONCAT("Line- ",'Profit Loss'!$A$126, "/ Account ",'Profit Loss'!$B$126)</f>
        <v>Line- 2.58/ Account 5205.1</v>
      </c>
      <c r="ZB3" s="847" t="str">
        <f>_xlfn.CONCAT("Line- ",'Profit Loss'!$A$127, "/ Account ",'Profit Loss'!$B$127)</f>
        <v>Line- 2.59/ Account 5220.5</v>
      </c>
      <c r="ZC3" s="847" t="str">
        <f>_xlfn.CONCAT("Line- ",'Profit Loss'!$A$128, "/ Account ",'Profit Loss'!$B$128)</f>
        <v>Line- 2.60/ Account 5221.3</v>
      </c>
      <c r="ZD3" s="847" t="str">
        <f>_xlfn.CONCAT("Line- ",'Profit Loss'!$A$129, "/ Account ",'Profit Loss'!$B$129)</f>
        <v>Line- 2.61/ Account 5231.1</v>
      </c>
      <c r="ZE3" s="847" t="str">
        <f>_xlfn.CONCAT("Line- ",'Profit Loss'!$A$130, "/ Account ",'Profit Loss'!$B$130)</f>
        <v>Line- 2.62/ Account 5233.3</v>
      </c>
      <c r="ZF3" s="847" t="str">
        <f>_xlfn.CONCAT("Line- ",'Profit Loss'!$A$131, "/ Account ",'Profit Loss'!$B$131)</f>
        <v>Line- 2.63/ Account 5235.5</v>
      </c>
      <c r="ZG3" s="847" t="str">
        <f>_xlfn.CONCAT("Line- ",'Profit Loss'!$A$132, "/ Account ",'Profit Loss'!$B$132)</f>
        <v>Line- 2.1600/ Account 5200</v>
      </c>
      <c r="ZH3" s="847" t="str">
        <f>_xlfn.CONCAT("Line- ",'Profit Loss'!$A$134, "/ Account ",'Profit Loss'!$B$134)</f>
        <v>Line- 2.64/ Account 5310.1</v>
      </c>
      <c r="ZI3" s="847" t="str">
        <f>_xlfn.CONCAT("Line- ",'Profit Loss'!$A$135, "/ Account ",'Profit Loss'!$B$135)</f>
        <v>Line- 2.65/ Account 5320.3</v>
      </c>
      <c r="ZJ3" s="847" t="str">
        <f>_xlfn.CONCAT("Line- ",'Profit Loss'!$A$136, "/ Account ",'Profit Loss'!$B$136)</f>
        <v>Line- 2.66/ Account 5330.5</v>
      </c>
      <c r="ZK3" s="847" t="str">
        <f>_xlfn.CONCAT("Line- ",'Profit Loss'!$A$137, "/ Account ",'Profit Loss'!$B$137)</f>
        <v>Line- 2.67/ Account 5340.5</v>
      </c>
      <c r="ZL3" s="847" t="str">
        <f>_xlfn.CONCAT("Line- ",'Profit Loss'!$A$138, "/ Account ",'Profit Loss'!$B$138)</f>
        <v>Line- 2.1700/ Account 5300</v>
      </c>
      <c r="ZM3" s="847" t="str">
        <f>_xlfn.CONCAT("Line- ",'Profit Loss'!$A$140, "/ Account ",'Profit Loss'!$B$140)</f>
        <v>Line- 2.68/ Account 5410.1</v>
      </c>
      <c r="ZN3" s="847" t="str">
        <f>_xlfn.CONCAT("Line- ",'Profit Loss'!$A$141, "/ Account ",'Profit Loss'!$B$141)</f>
        <v>Line- 2.69/ Account 5415.3</v>
      </c>
      <c r="ZO3" s="847" t="str">
        <f>_xlfn.CONCAT("Line- ",'Profit Loss'!$A$142, "/ Account ",'Profit Loss'!$B$142)</f>
        <v>Line- 2.70/ Account 5420.5</v>
      </c>
      <c r="ZP3" s="847" t="str">
        <f>_xlfn.CONCAT("Line- ",'Profit Loss'!$A$143, "/ Account ",'Profit Loss'!$B$143)</f>
        <v>Line- 2.1800/ Account 5400</v>
      </c>
      <c r="ZQ3" s="847" t="str">
        <f>_xlfn.CONCAT("Line- ",'Profit Loss'!$A$146, "/ Account ",'Profit Loss'!$B$146)</f>
        <v>Line- 2.71/ Account 6030.1</v>
      </c>
      <c r="ZR3" s="847" t="str">
        <f>_xlfn.CONCAT("Line- ",'Profit Loss'!$A$147, "/ Account ",'Profit Loss'!$B$147)</f>
        <v>Line- 2.72/ Account 6035.3</v>
      </c>
      <c r="ZS3" s="847" t="str">
        <f>_xlfn.CONCAT("Line- ",'Profit Loss'!$A$149, "/ Account ",'Profit Loss'!$B$149)</f>
        <v>Line- 2.73/ Account 6041.1</v>
      </c>
      <c r="ZT3" s="847" t="str">
        <f>_xlfn.CONCAT("Line- ",'Profit Loss'!$A$150, "/ Account ",'Profit Loss'!$B$150)</f>
        <v>Line- 2.74/ Account 6042.3</v>
      </c>
      <c r="ZU3" s="847" t="str">
        <f>_xlfn.CONCAT("Line- ",'Profit Loss'!$A$152, "/ Account ",'Profit Loss'!$B$152)</f>
        <v>Line- 2.75/ Account 6051.1</v>
      </c>
      <c r="ZV3" s="847" t="str">
        <f>_xlfn.CONCAT("Line- ",'Profit Loss'!$A$153, "/ Account ",'Profit Loss'!$B$153)</f>
        <v>Line- 2.76/ Account 6052.3</v>
      </c>
      <c r="ZW3" s="847" t="str">
        <f>_xlfn.CONCAT("Line- ",'Profit Loss'!$A$154, "/ Account ",'Profit Loss'!$B$154)</f>
        <v>Line- 2.1900/ Account 6000</v>
      </c>
      <c r="ZX3" s="847" t="str">
        <f>_xlfn.CONCAT("Line- ",'Profit Loss'!$A$156, "/ Account ",'Profit Loss'!$B$156)</f>
        <v>Line- 2.77/ Account 6504.1</v>
      </c>
      <c r="ZY3" s="847" t="str">
        <f>_xlfn.CONCAT("Line- ",'Profit Loss'!$A$157, "/ Account ",'Profit Loss'!$B$157)</f>
        <v>Line- 2.78/ Account 6507.1</v>
      </c>
      <c r="ZZ3" s="847" t="str">
        <f>_xlfn.CONCAT("Line- ",'Profit Loss'!$A$159, "/ Account ",'Profit Loss'!$B$159)</f>
        <v>Line- 2.79/ Account 6514.3</v>
      </c>
      <c r="AAA3" s="847" t="str">
        <f>_xlfn.CONCAT("Line- ",'Profit Loss'!$A$160, "/ Account ",'Profit Loss'!$B$160)</f>
        <v>Line- 2.80/ Account 6515.3</v>
      </c>
      <c r="AAB3" s="847" t="str">
        <f>_xlfn.CONCAT("Line- ",'Profit Loss'!$A$161, "/ Account ",'Profit Loss'!$B$161)</f>
        <v>Line- 2.2/ Account 6510</v>
      </c>
      <c r="AAC3" s="847" t="str">
        <f>_xlfn.CONCAT("Line- ",'Profit Loss'!$A$164, "/ Account ",'Profit Loss'!$B$164)</f>
        <v>Line- 2.82/ Account 6522.5</v>
      </c>
      <c r="AAD3" s="847" t="str">
        <f>_xlfn.CONCAT("Line- ",'Profit Loss'!$A$166, "/ Account ",'Profit Loss'!$B$166)</f>
        <v>Line- 2.2100/ Account 6520</v>
      </c>
      <c r="AAE3" s="847" t="str">
        <f>_xlfn.CONCAT("Line- ",'Profit Loss'!$A$167, "/ Account ",'Profit Loss'!$B$167)</f>
        <v>Line- 2.84/ Account 6530</v>
      </c>
      <c r="AAF3" s="847" t="str">
        <f>_xlfn.CONCAT("Line- ",'Profit Loss'!$A$168, "/ Account ",'Profit Loss'!$B$168)</f>
        <v>Line- 2.85/ Account 6540</v>
      </c>
      <c r="AAG3" s="847" t="str">
        <f>_xlfn.CONCAT("Line- ",'Profit Loss'!$A$169, "/ Account ",'Profit Loss'!$B$169)</f>
        <v>Line- 2.2200/ Account 6500</v>
      </c>
      <c r="AAH3" s="847" t="str">
        <f>_xlfn.CONCAT("Line- ",'Profit Loss'!$A$172, "/ Account ",'Profit Loss'!$B$172)</f>
        <v>Line- 2.86/ Account 7011.1</v>
      </c>
      <c r="AAI3" s="847" t="str">
        <f>_xlfn.CONCAT("Line- ",'Profit Loss'!$A$175, "/ Account ",'Profit Loss'!$B$175)</f>
        <v>Line- 2.89/ Account 7013.3</v>
      </c>
      <c r="AAJ3" s="847" t="str">
        <f>_xlfn.CONCAT("Line- ",'Profit Loss'!$A$177, "/ Account ",'Profit Loss'!$B$177)</f>
        <v>Line- 2.2300/ Account 7010</v>
      </c>
      <c r="AAK3" s="847" t="str">
        <f>_xlfn.CONCAT("Line- ",'Profit Loss'!$A$179, "/ Account ",'Profit Loss'!$B$179)</f>
        <v>Line- 2.91/ Account 7021.1</v>
      </c>
      <c r="AAL3" s="847" t="str">
        <f>_xlfn.CONCAT("Line- ",'Profit Loss'!$A$180, "/ Account ",'Profit Loss'!$B$180)</f>
        <v>Line- 2.92/ Account 7022.3</v>
      </c>
      <c r="AAM3" s="847" t="str">
        <f>_xlfn.CONCAT("Line- ",'Profit Loss'!$A$181, "/ Account ",'Profit Loss'!$B$181)</f>
        <v>Line- 2.93/ Account 7023.5</v>
      </c>
      <c r="AAN3" s="847" t="str">
        <f>_xlfn.CONCAT("Line- ",'Profit Loss'!$A$183, "/ Account ",'Profit Loss'!$B$183)</f>
        <v>Line- 2.2400/ Account 7020</v>
      </c>
      <c r="AAO3" s="847" t="str">
        <f>_xlfn.CONCAT("Line- ",'Profit Loss'!$A$184, "/ Account ",'Profit Loss'!$B$184)</f>
        <v>Line- 2.25/ Account 7000</v>
      </c>
      <c r="AAP3" s="847" t="str">
        <f>_xlfn.CONCAT("Line- ",'Profit Loss'!$A$194, "/ Account ",'Profit Loss'!$B$194)</f>
        <v>Line- 200/ Account 4000.0</v>
      </c>
      <c r="AAQ3" s="847" t="str">
        <f>_xlfn.CONCAT("Line- ",'Profit Loss'!$A$41, "/ Account ",'Profit Loss'!$B$41)</f>
        <v>Line- 2.2/ Account 4125.1</v>
      </c>
      <c r="AAR3" s="847" t="str">
        <f>_xlfn.CONCAT("Line- ",'Profit Loss'!$A$45, "/ Account ",'Profit Loss'!$B$45)</f>
        <v>Line- 2.5/ Account 4160.3</v>
      </c>
      <c r="AAS3" s="847" t="str">
        <f>_xlfn.CONCAT("Line- ",'Profit Loss'!$A$46, "/ Account ",'Profit Loss'!$B$46)</f>
        <v>Line- 2.6/ Account 4160.6</v>
      </c>
      <c r="AAT3" s="847" t="str">
        <f>_xlfn.CONCAT("Line- ",'Profit Loss'!$A$47, "/ Account ",'Profit Loss'!$B$47)</f>
        <v>Line- 2.1/ Account 4130.1</v>
      </c>
      <c r="AAU3" s="847" t="str">
        <f>_xlfn.CONCAT("Line- ",'Profit Loss'!$A$48, "/ Account ",'Profit Loss'!$B$48)</f>
        <v>Line- 2.2/ Account 4100</v>
      </c>
      <c r="AAV3" s="847" t="str">
        <f>_xlfn.CONCAT("Line- ",'Profit Loss'!$A$53, "/ Account ",'Profit Loss'!$B$53)</f>
        <v>Line- 2.9/ Account 4262.6</v>
      </c>
      <c r="AAW3" s="847" t="str">
        <f>_xlfn.CONCAT("Line- ",'Profit Loss'!$A$54, "/ Account ",'Profit Loss'!$B$54)</f>
        <v>Line- 2.3/ Account 4260</v>
      </c>
      <c r="AAX3" s="847" t="str">
        <f>_xlfn.CONCAT("Line- ",'Profit Loss'!$A$61, "/ Account ",'Profit Loss'!$B$61)</f>
        <v>Line- 2.13/ Account 4298.7</v>
      </c>
      <c r="AAY3" s="847" t="str">
        <f>_xlfn.CONCAT("Line- ",'Profit Loss'!$A$62, "/ Account ",'Profit Loss'!$B$62)</f>
        <v>Line- 2.5/ Account 4290</v>
      </c>
      <c r="AAZ3" s="847" t="str">
        <f>_xlfn.CONCAT("Line- ",'Profit Loss'!$A$65, "/ Account ",'Profit Loss'!$B$65)</f>
        <v>Line- 2.15/ Account 4302.3</v>
      </c>
      <c r="ABA3" s="847" t="str">
        <f>_xlfn.CONCAT("Line- ",'Profit Loss'!$A$66, "/ Account ",'Profit Loss'!$B$66)</f>
        <v>Line- 2.6/ Account 4300</v>
      </c>
      <c r="ABB3" s="847" t="str">
        <f>_xlfn.CONCAT("Line- ",'Profit Loss'!$A$76, "/ Account ",'Profit Loss'!$B$76)</f>
        <v>Line- 2.22/ Account 4339.2</v>
      </c>
      <c r="ABC3" s="847" t="str">
        <f>_xlfn.CONCAT("Line- ",'Profit Loss'!$A$77, "/ Account ",'Profit Loss'!$B$77)</f>
        <v>Line- 2.8/ Account 4310</v>
      </c>
      <c r="ABD3" s="847" t="str">
        <f>_xlfn.CONCAT("Line- ",'Profit Loss'!$A$79, "/ Account ",'Profit Loss'!$B$79)</f>
        <v>Line- 2.23/ Account 4350.3</v>
      </c>
      <c r="ABE3" s="847" t="str">
        <f>_xlfn.CONCAT("Line- ",'Profit Loss'!$A$81, "/ Account ",'Profit Loss'!$B$81)</f>
        <v>Line- 2.9/ Account 4340</v>
      </c>
      <c r="ABF3" s="847" t="str">
        <f>_xlfn.CONCAT("Line- ",'Profit Loss'!$A$83, "/ Account ",'Profit Loss'!$B$83)</f>
        <v>Line- 2.25/ Account 4380.3</v>
      </c>
      <c r="ABG3" s="847" t="str">
        <f>_xlfn.CONCAT("Line- ",'Profit Loss'!$A$84, "/ Account ",'Profit Loss'!$B$84)</f>
        <v>Line- 2.26/ Account 4385.7</v>
      </c>
      <c r="ABH3" s="847" t="str">
        <f>_xlfn.CONCAT("Line- ",'Profit Loss'!$A$85, "/ Account ",'Profit Loss'!$B$85)</f>
        <v>Line- 2.27/ Account 4390.7</v>
      </c>
      <c r="ABI3" s="847" t="str">
        <f>_xlfn.CONCAT("Line- ",'Profit Loss'!$A$86, "/ Account ",'Profit Loss'!$B$86)</f>
        <v>Line- 2.1/ Account 4370</v>
      </c>
      <c r="ABJ3" s="847" t="str">
        <f>_xlfn.CONCAT("Line- ",'Profit Loss'!$A$89, "/ Account ",'Profit Loss'!$B$89)</f>
        <v>Line- 2.29/ Account 4411.2</v>
      </c>
      <c r="ABK3" s="847" t="str">
        <f>_xlfn.CONCAT("Line- ",'Profit Loss'!$A$90, "/ Account ",'Profit Loss'!$B$90)</f>
        <v>Line- 2.11/ Account 4400</v>
      </c>
      <c r="ABL3" s="847" t="str">
        <f>_xlfn.CONCAT("Line- ",'Profit Loss'!$A$94, "/ Account ",'Profit Loss'!$B$94)</f>
        <v>Line- 2.32/ Account 4432.7</v>
      </c>
      <c r="ABM3" s="847" t="str">
        <f>_xlfn.CONCAT("Line- ",'Profit Loss'!$A$95, "/ Account ",'Profit Loss'!$B$95)</f>
        <v>Line- 2.33/ Account 4590.8</v>
      </c>
      <c r="ABN3" s="847" t="str">
        <f>_xlfn.CONCAT("Line- ",'Profit Loss'!$A$97, "/ Account ",'Profit Loss'!$B$97)</f>
        <v>Line- 2.35/ Account 4424.2</v>
      </c>
      <c r="ABO3" s="847" t="str">
        <f>_xlfn.CONCAT("Line- ",'Profit Loss'!$A$99, "/ Account ",'Profit Loss'!$B$99)</f>
        <v>Line- 2.37/ Account 4426.2</v>
      </c>
      <c r="ABP3" s="847" t="str">
        <f>_xlfn.CONCAT("Line- ",'Profit Loss'!$A$100, "/ Account ",'Profit Loss'!$B$100)</f>
        <v>Line- 2.12/ Account 4420</v>
      </c>
      <c r="ABQ3" s="847" t="str">
        <f>_xlfn.CONCAT("Line- ",'Profit Loss'!$A$101, "/ Account ",'Profit Loss'!$B$101)</f>
        <v>Line- 2.38/ Account 4415</v>
      </c>
      <c r="ABR3" s="847" t="str">
        <f>_xlfn.CONCAT("Line- ",'Profit Loss'!$A$102, "/ Account ",'Profit Loss'!$B$102)</f>
        <v>Line- 2.39/ Account 4430</v>
      </c>
      <c r="ABS3" s="847" t="str">
        <f>_xlfn.CONCAT("Line- ",'Profit Loss'!$A$103, "/ Account ",'Profit Loss'!$B$103)</f>
        <v>Line- 2.40/ Account 4435</v>
      </c>
      <c r="ABT3" s="847" t="str">
        <f>_xlfn.CONCAT("Line- ",'Profit Loss'!$A$105, "/ Account ",'Profit Loss'!$B$105)</f>
        <v>Line- 2.13/ Account 4200</v>
      </c>
      <c r="ABU3" s="847" t="str">
        <f>_xlfn.CONCAT("Line- ",'Profit Loss'!$A$106, "/ Account ",'Profit Loss'!$B$106)</f>
        <v>Line- 2.42/ Account 4510.8</v>
      </c>
      <c r="ABV3" s="847" t="str">
        <f>_xlfn.CONCAT("Line- ",'Profit Loss'!$A$107, "/ Account ",'Profit Loss'!$B$107)</f>
        <v>Line- 2.43/ Account 4515.8</v>
      </c>
      <c r="ABW3" s="847" t="str">
        <f>_xlfn.CONCAT("Line- ",'Profit Loss'!$A$108, "/ Account ",'Profit Loss'!$B$108)</f>
        <v>Line- 2.44/ Account 4520.8</v>
      </c>
      <c r="ABX3" s="847" t="str">
        <f>_xlfn.CONCAT("Line- ",'Profit Loss'!$A$109, "/ Account ",'Profit Loss'!$B$109)</f>
        <v>Line- 2.45/ Account 4535.8</v>
      </c>
      <c r="ABY3" s="847" t="str">
        <f>_xlfn.CONCAT("Line- ",'Profit Loss'!$A$110, "/ Account ",'Profit Loss'!$B$110)</f>
        <v>Line- 2.46/ Account 4538.8</v>
      </c>
      <c r="ABZ3" s="847" t="str">
        <f>_xlfn.CONCAT("Line- ",'Profit Loss'!$A$111, "/ Account ",'Profit Loss'!$B$111)</f>
        <v>Line- 2.47/ Account 4550.8</v>
      </c>
      <c r="ACA3" s="847" t="str">
        <f>_xlfn.CONCAT("Line- ",'Profit Loss'!$A$112, "/ Account ",'Profit Loss'!$B$112)</f>
        <v>Line- 2.48/ Account 4565.8</v>
      </c>
      <c r="ACB3" s="847" t="str">
        <f>_xlfn.CONCAT("Line- ",'Profit Loss'!$A$113, "/ Account ",'Profit Loss'!$B$113)</f>
        <v>Line- 2.49/ Account 4567.8</v>
      </c>
      <c r="ACC3" s="847" t="str">
        <f>_xlfn.CONCAT("Line- ",'Profit Loss'!$A$114, "/ Account ",'Profit Loss'!$B$114)</f>
        <v>Line- 2.50/ Account 4568.8</v>
      </c>
      <c r="ACD3" s="847" t="str">
        <f>_xlfn.CONCAT("Line- ",'Profit Loss'!$A$115, "/ Account ",'Profit Loss'!$B$115)</f>
        <v>Line- 2.51/ Account 4570.8</v>
      </c>
      <c r="ACE3" s="847" t="str">
        <f>_xlfn.CONCAT("Line- ",'Profit Loss'!$A$116, "/ Account ",'Profit Loss'!$B$116)</f>
        <v>Line- 2.52/ Account 4585.8</v>
      </c>
      <c r="ACF3" s="847" t="str">
        <f>_xlfn.CONCAT("Line- ",'Profit Loss'!$A$117, "/ Account ",'Profit Loss'!$B$117)</f>
        <v>Line- 2.14/ Account 4540</v>
      </c>
      <c r="ACG3" s="847" t="str">
        <f>_xlfn.CONCAT("Line- ",'Profit Loss'!$A$163, "/ Account ",'Profit Loss'!$B$163)</f>
        <v>Line- 2.81/ Account 6520.5</v>
      </c>
      <c r="ACH3" s="847" t="str">
        <f>_xlfn.CONCAT("Line- ",'Profit Loss'!$A$165, "/ Account ",'Profit Loss'!$B$165)</f>
        <v>Line- 2.83/ Account 6523.5</v>
      </c>
      <c r="ACI3" s="847" t="str">
        <f>_xlfn.CONCAT("Line- ",'Profit Loss'!$A$166, "/ Account ",'Profit Loss'!$B$166)</f>
        <v>Line- 2.2100/ Account 6520</v>
      </c>
      <c r="ACJ3" s="847" t="str">
        <f>_xlfn.CONCAT("Line- ",'Profit Loss'!$A$169, "/ Account ",'Profit Loss'!$B$169)</f>
        <v>Line- 2.2200/ Account 6500</v>
      </c>
      <c r="ACK3" s="847" t="str">
        <f>_xlfn.CONCAT("Line- ",'Profit Loss'!$A$173, "/ Account ",'Profit Loss'!$B$173)</f>
        <v>Line- 2.87/ Account 7012.1</v>
      </c>
      <c r="ACL3" s="847" t="str">
        <f>_xlfn.CONCAT("Line- ",'Profit Loss'!$A$174, "/ Account ",'Profit Loss'!$B$174)</f>
        <v>Line- 2.88/ Account 7012.2</v>
      </c>
      <c r="ACM3" s="847" t="str">
        <f>_xlfn.CONCAT("Line- ",'Profit Loss'!$A$176, "/ Account ",'Profit Loss'!$B$176)</f>
        <v>Line- 2.90/ Account 7014.3</v>
      </c>
      <c r="ACN3" s="847" t="str">
        <f>_xlfn.CONCAT("Line- ",'Profit Loss'!$A$177, "/ Account ",'Profit Loss'!$B$177)</f>
        <v>Line- 2.2300/ Account 7010</v>
      </c>
      <c r="ACO3" s="847" t="str">
        <f>_xlfn.CONCAT("Line- ",'Profit Loss'!$A$182, "/ Account ",'Profit Loss'!$B$182)</f>
        <v>Line- 2.94/ Account 7024.8</v>
      </c>
      <c r="ACP3" s="847" t="str">
        <f>_xlfn.CONCAT("Line- ",'Profit Loss'!$A$183, "/ Account ",'Profit Loss'!$B$183)</f>
        <v>Line- 2.2400/ Account 7020</v>
      </c>
      <c r="ACQ3" s="847" t="str">
        <f>_xlfn.CONCAT("Line- ",'Profit Loss'!$A$184, "/ Account ",'Profit Loss'!$B$184)</f>
        <v>Line- 2.25/ Account 7000</v>
      </c>
      <c r="ACR3" s="847" t="str">
        <f>_xlfn.CONCAT("Line- ",'Profit Loss'!$A$186, "/ Account ",'Profit Loss'!$B$186)</f>
        <v>Line- 2.95/ Account 8010</v>
      </c>
      <c r="ACS3" s="847" t="str">
        <f>_xlfn.CONCAT("Line- ",'Profit Loss'!$A$187, "/ Account ",'Profit Loss'!$B$187)</f>
        <v>Line- 2.96/ Account 8015</v>
      </c>
      <c r="ACT3" s="847" t="str">
        <f>_xlfn.CONCAT("Line- ",'Profit Loss'!$A$188, "/ Account ",'Profit Loss'!$B$188)</f>
        <v>Line- 2.97/ Account 8025.5</v>
      </c>
      <c r="ACU3" s="847" t="str">
        <f>_xlfn.CONCAT("Line- ",'Profit Loss'!$A$189, "/ Account ",'Profit Loss'!$B$189)</f>
        <v>Line- 2.98/ Account 8027.7</v>
      </c>
      <c r="ACV3" s="847" t="str">
        <f>_xlfn.CONCAT("Line- ",'Profit Loss'!$A$190, "/ Account ",'Profit Loss'!$B$190)</f>
        <v>Line- 2.99/ Account 8030</v>
      </c>
      <c r="ACW3" s="847" t="str">
        <f>_xlfn.CONCAT("Line- ",'Profit Loss'!$A$191, "/ Account ",'Profit Loss'!$B$191)</f>
        <v>Line- 2.101/ Account 8040</v>
      </c>
      <c r="ACX3" s="847" t="str">
        <f>_xlfn.CONCAT("Line- ",'Profit Loss'!$A$192, "/ Account ",'Profit Loss'!$B$192)</f>
        <v>Line- 2.102/ Account 8065</v>
      </c>
      <c r="ACY3" s="847" t="str">
        <f>_xlfn.CONCAT("Line- ",'Profit Loss'!$A$193, "/ Account ",'Profit Loss'!$B$193)</f>
        <v>Line- 2.26/ Account 8000</v>
      </c>
      <c r="ACZ3" s="847" t="str">
        <f>_xlfn.CONCAT("Line- ",'Profit Loss'!$A$194, "/ Account ",'Profit Loss'!$B$194)</f>
        <v>Line- 200/ Account 4000.0</v>
      </c>
      <c r="ADA3" s="847" t="str">
        <f>_xlfn.CONCAT("Line- ",'Profit Loss'!$A$40, "/ Account ",'Profit Loss'!$B$40)</f>
        <v>Line- 2.1/ Account 4110.1</v>
      </c>
      <c r="ADB3" s="847" t="str">
        <f>_xlfn.CONCAT("Line- ",'Profit Loss'!$A$41, "/ Account ",'Profit Loss'!$B$41)</f>
        <v>Line- 2.2/ Account 4125.1</v>
      </c>
      <c r="ADC3" s="847" t="str">
        <f>_xlfn.CONCAT("Line- ",'Profit Loss'!$A$43, "/ Account ",'Profit Loss'!$B$43)</f>
        <v>Line- 2.3/ Account 4140.1</v>
      </c>
      <c r="ADD3" s="847" t="str">
        <f>_xlfn.CONCAT("Line- ",'Profit Loss'!$A$44, "/ Account ",'Profit Loss'!$B$44)</f>
        <v>Line- 2.4/ Account 4150.3</v>
      </c>
      <c r="ADE3" s="847" t="str">
        <f>_xlfn.CONCAT("Line- ",'Profit Loss'!$A$45, "/ Account ",'Profit Loss'!$B$45)</f>
        <v>Line- 2.5/ Account 4160.3</v>
      </c>
      <c r="ADF3" s="847" t="str">
        <f>_xlfn.CONCAT("Line- ",'Profit Loss'!$A$46, "/ Account ",'Profit Loss'!$B$46)</f>
        <v>Line- 2.6/ Account 4160.6</v>
      </c>
      <c r="ADG3" s="847" t="str">
        <f>_xlfn.CONCAT("Line- ",'Profit Loss'!$A$47, "/ Account ",'Profit Loss'!$B$47)</f>
        <v>Line- 2.1/ Account 4130.1</v>
      </c>
      <c r="ADH3" s="847" t="str">
        <f>_xlfn.CONCAT("Line- ",'Profit Loss'!$A$48, "/ Account ",'Profit Loss'!$B$48)</f>
        <v>Line- 2.2/ Account 4100</v>
      </c>
      <c r="ADI3" s="847" t="str">
        <f>_xlfn.CONCAT("Line- ",'Profit Loss'!$A$50, "/ Account ",'Profit Loss'!$B$50)</f>
        <v>Line- 2.7/ Account 4250.5</v>
      </c>
      <c r="ADJ3" s="847" t="str">
        <f>_xlfn.CONCAT("Line- ",'Profit Loss'!$A$52, "/ Account ",'Profit Loss'!$B$52)</f>
        <v>Line- 2.8/ Account 4261.5</v>
      </c>
      <c r="ADK3" s="847" t="str">
        <f>_xlfn.CONCAT("Line- ",'Profit Loss'!$A$53, "/ Account ",'Profit Loss'!$B$53)</f>
        <v>Line- 2.9/ Account 4262.6</v>
      </c>
      <c r="ADL3" s="847" t="str">
        <f>_xlfn.CONCAT("Line- ",'Profit Loss'!$A$54, "/ Account ",'Profit Loss'!$B$54)</f>
        <v>Line- 2.3/ Account 4260</v>
      </c>
      <c r="ADM3" s="847" t="str">
        <f>_xlfn.CONCAT("Line- ",'Profit Loss'!$A$56, "/ Account ",'Profit Loss'!$B$56)</f>
        <v>Line- 2.10/ Account 4275.5</v>
      </c>
      <c r="ADN3" s="847" t="str">
        <f>_xlfn.CONCAT("Line- ",'Profit Loss'!$A$57, "/ Account ",'Profit Loss'!$B$57)</f>
        <v>Line- 2.11/ Account 4280.5</v>
      </c>
      <c r="ADO3" s="847" t="str">
        <f>_xlfn.CONCAT("Line- ",'Profit Loss'!$A$58, "/ Account ",'Profit Loss'!$B$58)</f>
        <v>Line- 2.4/ Account 4270.5</v>
      </c>
      <c r="ADP3" s="847" t="str">
        <f>_xlfn.CONCAT("Line- ",'Profit Loss'!$A$60, "/ Account ",'Profit Loss'!$B$60)</f>
        <v>Line- 2.12/ Account 4295.7</v>
      </c>
      <c r="ADQ3" s="847" t="str">
        <f>_xlfn.CONCAT("Line- ",'Profit Loss'!$A$61, "/ Account ",'Profit Loss'!$B$61)</f>
        <v>Line- 2.13/ Account 4298.7</v>
      </c>
      <c r="ADR3" s="847" t="str">
        <f>_xlfn.CONCAT("Line- ",'Profit Loss'!$A$62, "/ Account ",'Profit Loss'!$B$62)</f>
        <v>Line- 2.5/ Account 4290</v>
      </c>
      <c r="ADS3" s="847" t="str">
        <f>_xlfn.CONCAT("Line- ",'Profit Loss'!$A$64, "/ Account ",'Profit Loss'!$B$64)</f>
        <v>Line- 2.14/ Account 4301.7</v>
      </c>
      <c r="ADT3" s="847" t="str">
        <f>_xlfn.CONCAT("Line- ",'Profit Loss'!$A$65, "/ Account ",'Profit Loss'!$B$65)</f>
        <v>Line- 2.15/ Account 4302.3</v>
      </c>
      <c r="ADU3" s="847" t="str">
        <f>_xlfn.CONCAT("Line- ",'Profit Loss'!$A$66, "/ Account ",'Profit Loss'!$B$66)</f>
        <v>Line- 2.6/ Account 4300</v>
      </c>
      <c r="ADV3" s="847" t="str">
        <f>_xlfn.CONCAT("Line- ",'Profit Loss'!$A$68, "/ Account ",'Profit Loss'!$B$68)</f>
        <v>Line- 2.16/ Account 4306.1</v>
      </c>
      <c r="ADW3" s="847" t="str">
        <f>_xlfn.CONCAT("Line- ",'Profit Loss'!$A$69, "/ Account ",'Profit Loss'!$B$69)</f>
        <v>Line- 2.17/ Account 4306.2</v>
      </c>
      <c r="ADX3" s="847" t="str">
        <f>_xlfn.CONCAT("Line- ",'Profit Loss'!$A$70, "/ Account ",'Profit Loss'!$B$70)</f>
        <v>Line- 2.18/ Account 4306.3</v>
      </c>
      <c r="ADY3" s="847" t="str">
        <f>_xlfn.CONCAT("Line- ",'Profit Loss'!$A$71, "/ Account ",'Profit Loss'!$B$71)</f>
        <v>Line- 2.19/ Account 4306.4</v>
      </c>
      <c r="ADZ3" s="847" t="str">
        <f>_xlfn.CONCAT("Line- ",'Profit Loss'!$A$72, "/ Account ",'Profit Loss'!$B$72)</f>
        <v>Line- 2.7/ Account 4305</v>
      </c>
      <c r="AEA3" s="847" t="str">
        <f>_xlfn.CONCAT("Line- ",'Profit Loss'!$A$74, "/ Account ",'Profit Loss'!$B$74)</f>
        <v>Line- 2.2/ Account 4310.1</v>
      </c>
      <c r="AEB3" s="847" t="str">
        <f>_xlfn.CONCAT("Line- ",'Profit Loss'!$A$75, "/ Account ",'Profit Loss'!$B$75)</f>
        <v>Line- 2.21/ Account 4310.2</v>
      </c>
      <c r="AEC3" s="847" t="str">
        <f>_xlfn.CONCAT("Line- ",'Profit Loss'!$A$76, "/ Account ",'Profit Loss'!$B$76)</f>
        <v>Line- 2.22/ Account 4339.2</v>
      </c>
      <c r="AED3" s="847" t="str">
        <f>_xlfn.CONCAT("Line- ",'Profit Loss'!$A$77, "/ Account ",'Profit Loss'!$B$77)</f>
        <v>Line- 2.8/ Account 4310</v>
      </c>
      <c r="AEE3" s="847" t="str">
        <f>_xlfn.CONCAT("Line- ",'Profit Loss'!$A$79, "/ Account ",'Profit Loss'!$B$79)</f>
        <v>Line- 2.23/ Account 4350.3</v>
      </c>
      <c r="AEF3" s="847" t="str">
        <f>_xlfn.CONCAT("Line- ",'Profit Loss'!$A$80, "/ Account ",'Profit Loss'!$B$80)</f>
        <v>Line- 2.24/ Account 4360.3</v>
      </c>
      <c r="AEG3" s="847" t="str">
        <f>_xlfn.CONCAT("Line- ",'Profit Loss'!$A$81, "/ Account ",'Profit Loss'!$B$81)</f>
        <v>Line- 2.9/ Account 4340</v>
      </c>
      <c r="AEH3" s="847" t="str">
        <f>_xlfn.CONCAT("Line- ",'Profit Loss'!$A$83, "/ Account ",'Profit Loss'!$B$83)</f>
        <v>Line- 2.25/ Account 4380.3</v>
      </c>
      <c r="AEI3" s="847" t="str">
        <f>_xlfn.CONCAT("Line- ",'Profit Loss'!$A$84, "/ Account ",'Profit Loss'!$B$84)</f>
        <v>Line- 2.26/ Account 4385.7</v>
      </c>
      <c r="AEJ3" s="847" t="str">
        <f>_xlfn.CONCAT("Line- ",'Profit Loss'!$A$85, "/ Account ",'Profit Loss'!$B$85)</f>
        <v>Line- 2.27/ Account 4390.7</v>
      </c>
      <c r="AEK3" s="847" t="str">
        <f>_xlfn.CONCAT("Line- ",'Profit Loss'!$A$86, "/ Account ",'Profit Loss'!$B$86)</f>
        <v>Line- 2.1/ Account 4370</v>
      </c>
      <c r="AEL3" s="847" t="str">
        <f>_xlfn.CONCAT("Line- ",'Profit Loss'!$A$88, "/ Account ",'Profit Loss'!$B$88)</f>
        <v>Line- 2.28/ Account 4411.1</v>
      </c>
      <c r="AEM3" s="847" t="str">
        <f>_xlfn.CONCAT("Line- ",'Profit Loss'!$A$89, "/ Account ",'Profit Loss'!$B$89)</f>
        <v>Line- 2.29/ Account 4411.2</v>
      </c>
      <c r="AEN3" s="847" t="str">
        <f>_xlfn.CONCAT("Line- ",'Profit Loss'!$A$90, "/ Account ",'Profit Loss'!$B$90)</f>
        <v>Line- 2.11/ Account 4400</v>
      </c>
      <c r="AEO3" s="847" t="str">
        <f>_xlfn.CONCAT("Line- ",'Profit Loss'!$A$92, "/ Account ",'Profit Loss'!$B$92)</f>
        <v>Line- 2.30/ Account 4428.7</v>
      </c>
      <c r="AEP3" s="847" t="str">
        <f>_xlfn.CONCAT("Line- ",'Profit Loss'!$A$93, "/ Account ",'Profit Loss'!$B$93)</f>
        <v>Line- 2.31/ Account 4431.7</v>
      </c>
      <c r="AEQ3" s="847" t="str">
        <f>_xlfn.CONCAT("Line- ",'Profit Loss'!$A$94, "/ Account ",'Profit Loss'!$B$94)</f>
        <v>Line- 2.32/ Account 4432.7</v>
      </c>
      <c r="AER3" s="847" t="str">
        <f>_xlfn.CONCAT("Line- ",'Profit Loss'!$A$95, "/ Account ",'Profit Loss'!$B$95)</f>
        <v>Line- 2.33/ Account 4590.8</v>
      </c>
      <c r="AES3" s="847" t="str">
        <f>_xlfn.CONCAT("Line- ",'Profit Loss'!$A$96, "/ Account ",'Profit Loss'!$B$96)</f>
        <v>Line- 2.34/ Account 4424.1</v>
      </c>
      <c r="AET3" s="847" t="str">
        <f>_xlfn.CONCAT("Line- ",'Profit Loss'!$A$97, "/ Account ",'Profit Loss'!$B$97)</f>
        <v>Line- 2.35/ Account 4424.2</v>
      </c>
      <c r="AEU3" s="847" t="str">
        <f>_xlfn.CONCAT("Line- ",'Profit Loss'!$A$98, "/ Account ",'Profit Loss'!$B$98)</f>
        <v>Line- 2.36/ Account 4426.1</v>
      </c>
      <c r="AEV3" s="847" t="str">
        <f>_xlfn.CONCAT("Line- ",'Profit Loss'!$A$99, "/ Account ",'Profit Loss'!$B$99)</f>
        <v>Line- 2.37/ Account 4426.2</v>
      </c>
      <c r="AEW3" s="847" t="str">
        <f>_xlfn.CONCAT("Line- ",'Profit Loss'!$A$100, "/ Account ",'Profit Loss'!$B$100)</f>
        <v>Line- 2.12/ Account 4420</v>
      </c>
      <c r="AEX3" s="847" t="str">
        <f>_xlfn.CONCAT("Line- ",'Profit Loss'!$A$101, "/ Account ",'Profit Loss'!$B$101)</f>
        <v>Line- 2.38/ Account 4415</v>
      </c>
      <c r="AEY3" s="847" t="str">
        <f>_xlfn.CONCAT("Line- ",'Profit Loss'!$A$102, "/ Account ",'Profit Loss'!$B$102)</f>
        <v>Line- 2.39/ Account 4430</v>
      </c>
      <c r="AEZ3" s="847" t="str">
        <f>_xlfn.CONCAT("Line- ",'Profit Loss'!$A$103, "/ Account ",'Profit Loss'!$B$103)</f>
        <v>Line- 2.40/ Account 4435</v>
      </c>
      <c r="AFA3" s="847" t="str">
        <f>_xlfn.CONCAT("Line- ",'Profit Loss'!$A$104, "/ Account ",'Profit Loss'!$B$104)</f>
        <v>Line- 2.41/ Account 4443</v>
      </c>
      <c r="AFB3" s="847" t="str">
        <f>_xlfn.CONCAT("Line- ",'Profit Loss'!$A$105, "/ Account ",'Profit Loss'!$B$105)</f>
        <v>Line- 2.13/ Account 4200</v>
      </c>
      <c r="AFC3" s="847" t="str">
        <f>_xlfn.CONCAT("Line- ",'Profit Loss'!$A$106, "/ Account ",'Profit Loss'!$B$106)</f>
        <v>Line- 2.42/ Account 4510.8</v>
      </c>
      <c r="AFD3" s="847" t="str">
        <f>_xlfn.CONCAT("Line- ",'Profit Loss'!$A$107, "/ Account ",'Profit Loss'!$B$107)</f>
        <v>Line- 2.43/ Account 4515.8</v>
      </c>
      <c r="AFE3" s="847" t="str">
        <f>_xlfn.CONCAT("Line- ",'Profit Loss'!$A$108, "/ Account ",'Profit Loss'!$B$108)</f>
        <v>Line- 2.44/ Account 4520.8</v>
      </c>
      <c r="AFF3" s="847" t="str">
        <f>_xlfn.CONCAT("Line- ",'Profit Loss'!$A$109, "/ Account ",'Profit Loss'!$B$109)</f>
        <v>Line- 2.45/ Account 4535.8</v>
      </c>
      <c r="AFG3" s="847" t="str">
        <f>_xlfn.CONCAT("Line- ",'Profit Loss'!$A$110, "/ Account ",'Profit Loss'!$B$110)</f>
        <v>Line- 2.46/ Account 4538.8</v>
      </c>
      <c r="AFH3" s="847" t="str">
        <f>_xlfn.CONCAT("Line- ",'Profit Loss'!$A$111, "/ Account ",'Profit Loss'!$B$111)</f>
        <v>Line- 2.47/ Account 4550.8</v>
      </c>
      <c r="AFI3" s="847" t="str">
        <f>_xlfn.CONCAT("Line- ",'Profit Loss'!$A$112, "/ Account ",'Profit Loss'!$B$112)</f>
        <v>Line- 2.48/ Account 4565.8</v>
      </c>
      <c r="AFJ3" s="847" t="str">
        <f>_xlfn.CONCAT("Line- ",'Profit Loss'!$A$113, "/ Account ",'Profit Loss'!$B$113)</f>
        <v>Line- 2.49/ Account 4567.8</v>
      </c>
      <c r="AFK3" s="847" t="str">
        <f>_xlfn.CONCAT("Line- ",'Profit Loss'!$A$114, "/ Account ",'Profit Loss'!$B$114)</f>
        <v>Line- 2.50/ Account 4568.8</v>
      </c>
      <c r="AFL3" s="847" t="str">
        <f>_xlfn.CONCAT("Line- ",'Profit Loss'!$A$115, "/ Account ",'Profit Loss'!$B$115)</f>
        <v>Line- 2.51/ Account 4570.8</v>
      </c>
      <c r="AFM3" s="847" t="str">
        <f>_xlfn.CONCAT("Line- ",'Profit Loss'!$A$116, "/ Account ",'Profit Loss'!$B$116)</f>
        <v>Line- 2.52/ Account 4585.8</v>
      </c>
      <c r="AFN3" s="847" t="str">
        <f>_xlfn.CONCAT("Line- ",'Profit Loss'!$A$117, "/ Account ",'Profit Loss'!$B$117)</f>
        <v>Line- 2.14/ Account 4540</v>
      </c>
      <c r="AFO3" s="847" t="str">
        <f>_xlfn.CONCAT("Line- ",'Profit Loss'!$A$119, "/ Account ",'Profit Loss'!$B$119)</f>
        <v>Line- 2.53/ Account 5105.1</v>
      </c>
      <c r="AFP3" s="847" t="str">
        <f>_xlfn.CONCAT("Line- ",'Profit Loss'!$A$120, "/ Account ",'Profit Loss'!$B$120)</f>
        <v>Line- 2.54/ Account 5110.3</v>
      </c>
      <c r="AFQ3" s="847" t="str">
        <f>_xlfn.CONCAT("Line- ",'Profit Loss'!$A$121, "/ Account ",'Profit Loss'!$B$121)</f>
        <v>Line- 2.55/ Account 5115.5</v>
      </c>
      <c r="AFR3" s="847" t="str">
        <f>_xlfn.CONCAT("Line- ",'Profit Loss'!$A$122, "/ Account ",'Profit Loss'!$B$122)</f>
        <v>Line- 2.56/ Account 5120.5</v>
      </c>
      <c r="AFS3" s="847" t="str">
        <f>_xlfn.CONCAT("Line- ",'Profit Loss'!$A$123, "/ Account ",'Profit Loss'!$B$123)</f>
        <v>Line- 2.57/ Account 5130.7</v>
      </c>
      <c r="AFT3" s="847" t="str">
        <f>_xlfn.CONCAT("Line- ",'Profit Loss'!$A$124, "/ Account ",'Profit Loss'!$B$124)</f>
        <v>Line- 2.15/ Account 5100</v>
      </c>
      <c r="AFU3" s="847" t="str">
        <f>_xlfn.CONCAT("Line- ",'Profit Loss'!$A$126, "/ Account ",'Profit Loss'!$B$126)</f>
        <v>Line- 2.58/ Account 5205.1</v>
      </c>
      <c r="AFV3" s="847" t="str">
        <f>_xlfn.CONCAT("Line- ",'Profit Loss'!$A$127, "/ Account ",'Profit Loss'!$B$127)</f>
        <v>Line- 2.59/ Account 5220.5</v>
      </c>
      <c r="AFW3" s="847" t="str">
        <f>_xlfn.CONCAT("Line- ",'Profit Loss'!$A$128, "/ Account ",'Profit Loss'!$B$128)</f>
        <v>Line- 2.60/ Account 5221.3</v>
      </c>
      <c r="AFX3" s="847" t="str">
        <f>_xlfn.CONCAT("Line- ",'Profit Loss'!$A$129, "/ Account ",'Profit Loss'!$B$129)</f>
        <v>Line- 2.61/ Account 5231.1</v>
      </c>
      <c r="AFY3" s="847" t="str">
        <f>_xlfn.CONCAT("Line- ",'Profit Loss'!$A$130, "/ Account ",'Profit Loss'!$B$130)</f>
        <v>Line- 2.62/ Account 5233.3</v>
      </c>
      <c r="AFZ3" s="847" t="str">
        <f>_xlfn.CONCAT("Line- ",'Profit Loss'!$A$131, "/ Account ",'Profit Loss'!$B$131)</f>
        <v>Line- 2.63/ Account 5235.5</v>
      </c>
      <c r="AGA3" s="847" t="str">
        <f>_xlfn.CONCAT("Line- ",'Profit Loss'!$A$132, "/ Account ",'Profit Loss'!$B$132)</f>
        <v>Line- 2.1600/ Account 5200</v>
      </c>
      <c r="AGB3" s="847" t="str">
        <f>_xlfn.CONCAT("Line- ",'Profit Loss'!$A$134, "/ Account ",'Profit Loss'!$B$134)</f>
        <v>Line- 2.64/ Account 5310.1</v>
      </c>
      <c r="AGC3" s="847" t="str">
        <f>_xlfn.CONCAT("Line- ",'Profit Loss'!$A$135, "/ Account ",'Profit Loss'!$B$135)</f>
        <v>Line- 2.65/ Account 5320.3</v>
      </c>
      <c r="AGD3" s="847" t="str">
        <f>_xlfn.CONCAT("Line- ",'Profit Loss'!$A$136, "/ Account ",'Profit Loss'!$B$136)</f>
        <v>Line- 2.66/ Account 5330.5</v>
      </c>
      <c r="AGE3" s="847" t="str">
        <f>_xlfn.CONCAT("Line- ",'Profit Loss'!$A$137, "/ Account ",'Profit Loss'!$B$137)</f>
        <v>Line- 2.67/ Account 5340.5</v>
      </c>
      <c r="AGF3" s="847" t="str">
        <f>_xlfn.CONCAT("Line- ",'Profit Loss'!$A$138, "/ Account ",'Profit Loss'!$B$138)</f>
        <v>Line- 2.1700/ Account 5300</v>
      </c>
      <c r="AGG3" s="847" t="str">
        <f>_xlfn.CONCAT("Line- ",'Profit Loss'!$A$140, "/ Account ",'Profit Loss'!$B$140)</f>
        <v>Line- 2.68/ Account 5410.1</v>
      </c>
      <c r="AGH3" s="847" t="str">
        <f>_xlfn.CONCAT("Line- ",'Profit Loss'!$A$141, "/ Account ",'Profit Loss'!$B$141)</f>
        <v>Line- 2.69/ Account 5415.3</v>
      </c>
      <c r="AGI3" s="847" t="str">
        <f>_xlfn.CONCAT("Line- ",'Profit Loss'!$A$142, "/ Account ",'Profit Loss'!$B$142)</f>
        <v>Line- 2.70/ Account 5420.5</v>
      </c>
      <c r="AGJ3" s="847" t="str">
        <f>_xlfn.CONCAT("Line- ",'Profit Loss'!$A$143, "/ Account ",'Profit Loss'!$B$143)</f>
        <v>Line- 2.1800/ Account 5400</v>
      </c>
      <c r="AGK3" s="847" t="str">
        <f>_xlfn.CONCAT("Line- ",'Profit Loss'!$A$146, "/ Account ",'Profit Loss'!$B$146)</f>
        <v>Line- 2.71/ Account 6030.1</v>
      </c>
      <c r="AGL3" s="847" t="str">
        <f>_xlfn.CONCAT("Line- ",'Profit Loss'!$A$147, "/ Account ",'Profit Loss'!$B$147)</f>
        <v>Line- 2.72/ Account 6035.3</v>
      </c>
      <c r="AGM3" s="847" t="str">
        <f>_xlfn.CONCAT("Line- ",'Profit Loss'!$A$149, "/ Account ",'Profit Loss'!$B$149)</f>
        <v>Line- 2.73/ Account 6041.1</v>
      </c>
      <c r="AGN3" s="847" t="str">
        <f>_xlfn.CONCAT("Line- ",'Profit Loss'!$A$150, "/ Account ",'Profit Loss'!$B$150)</f>
        <v>Line- 2.74/ Account 6042.3</v>
      </c>
      <c r="AGO3" s="847" t="str">
        <f>_xlfn.CONCAT("Line- ",'Profit Loss'!$A$152, "/ Account ",'Profit Loss'!$B$152)</f>
        <v>Line- 2.75/ Account 6051.1</v>
      </c>
      <c r="AGP3" s="847" t="str">
        <f>_xlfn.CONCAT("Line- ",'Profit Loss'!$A$153, "/ Account ",'Profit Loss'!$B$153)</f>
        <v>Line- 2.76/ Account 6052.3</v>
      </c>
      <c r="AGQ3" s="847" t="str">
        <f>_xlfn.CONCAT("Line- ",'Profit Loss'!$A$154, "/ Account ",'Profit Loss'!$B$154)</f>
        <v>Line- 2.1900/ Account 6000</v>
      </c>
      <c r="AGR3" s="847" t="str">
        <f>_xlfn.CONCAT("Line- ",'Profit Loss'!$A$156, "/ Account ",'Profit Loss'!$B$156)</f>
        <v>Line- 2.77/ Account 6504.1</v>
      </c>
      <c r="AGS3" s="847" t="str">
        <f>_xlfn.CONCAT("Line- ",'Profit Loss'!$A$157, "/ Account ",'Profit Loss'!$B$157)</f>
        <v>Line- 2.78/ Account 6507.1</v>
      </c>
      <c r="AGT3" s="847" t="str">
        <f>_xlfn.CONCAT("Line- ",'Profit Loss'!$A$159, "/ Account ",'Profit Loss'!$B$159)</f>
        <v>Line- 2.79/ Account 6514.3</v>
      </c>
      <c r="AGU3" s="847" t="str">
        <f>_xlfn.CONCAT("Line- ",'Profit Loss'!$A$160, "/ Account ",'Profit Loss'!$B$160)</f>
        <v>Line- 2.80/ Account 6515.3</v>
      </c>
      <c r="AGV3" s="847" t="str">
        <f>_xlfn.CONCAT("Line- ",'Profit Loss'!$A$161, "/ Account ",'Profit Loss'!$B$161)</f>
        <v>Line- 2.2/ Account 6510</v>
      </c>
      <c r="AGW3" s="847" t="str">
        <f>_xlfn.CONCAT("Line- ",'Profit Loss'!$A$163, "/ Account ",'Profit Loss'!$B$163)</f>
        <v>Line- 2.81/ Account 6520.5</v>
      </c>
      <c r="AGX3" s="847" t="str">
        <f>_xlfn.CONCAT("Line- ",'Profit Loss'!$A$164, "/ Account ",'Profit Loss'!$B$164)</f>
        <v>Line- 2.82/ Account 6522.5</v>
      </c>
      <c r="AGY3" s="847" t="str">
        <f>_xlfn.CONCAT("Line- ",'Profit Loss'!$A$165, "/ Account ",'Profit Loss'!$B$165)</f>
        <v>Line- 2.83/ Account 6523.5</v>
      </c>
      <c r="AGZ3" s="847" t="str">
        <f>_xlfn.CONCAT("Line- ",'Profit Loss'!$A$166, "/ Account ",'Profit Loss'!$B$166)</f>
        <v>Line- 2.2100/ Account 6520</v>
      </c>
      <c r="AHA3" s="847" t="str">
        <f>_xlfn.CONCAT("Line- ",'Profit Loss'!$A$167, "/ Account ",'Profit Loss'!$B$167)</f>
        <v>Line- 2.84/ Account 6530</v>
      </c>
      <c r="AHB3" s="847" t="str">
        <f>_xlfn.CONCAT("Line- ",'Profit Loss'!$A$168, "/ Account ",'Profit Loss'!$B$168)</f>
        <v>Line- 2.85/ Account 6540</v>
      </c>
      <c r="AHC3" s="847" t="str">
        <f>_xlfn.CONCAT("Line- ",'Profit Loss'!$A$169, "/ Account ",'Profit Loss'!$B$169)</f>
        <v>Line- 2.2200/ Account 6500</v>
      </c>
      <c r="AHD3" s="847" t="str">
        <f>_xlfn.CONCAT("Line- ",'Profit Loss'!$A$172, "/ Account ",'Profit Loss'!$B$172)</f>
        <v>Line- 2.86/ Account 7011.1</v>
      </c>
      <c r="AHE3" s="847" t="str">
        <f>_xlfn.CONCAT("Line- ",'Profit Loss'!$A$173, "/ Account ",'Profit Loss'!$B$173)</f>
        <v>Line- 2.87/ Account 7012.1</v>
      </c>
      <c r="AHF3" s="847" t="str">
        <f>_xlfn.CONCAT("Line- ",'Profit Loss'!$A$174, "/ Account ",'Profit Loss'!$B$174)</f>
        <v>Line- 2.88/ Account 7012.2</v>
      </c>
      <c r="AHG3" s="847" t="str">
        <f>_xlfn.CONCAT("Line- ",'Profit Loss'!$A$175, "/ Account ",'Profit Loss'!$B$175)</f>
        <v>Line- 2.89/ Account 7013.3</v>
      </c>
      <c r="AHH3" s="847" t="str">
        <f>_xlfn.CONCAT("Line- ",'Profit Loss'!$A$176, "/ Account ",'Profit Loss'!$B$176)</f>
        <v>Line- 2.90/ Account 7014.3</v>
      </c>
      <c r="AHI3" s="847" t="str">
        <f>_xlfn.CONCAT("Line- ",'Profit Loss'!$A$177, "/ Account ",'Profit Loss'!$B$177)</f>
        <v>Line- 2.2300/ Account 7010</v>
      </c>
      <c r="AHJ3" s="847" t="str">
        <f>_xlfn.CONCAT("Line- ",'Profit Loss'!$A$179, "/ Account ",'Profit Loss'!$B$179)</f>
        <v>Line- 2.91/ Account 7021.1</v>
      </c>
      <c r="AHK3" s="847" t="str">
        <f>_xlfn.CONCAT("Line- ",'Profit Loss'!$A$180, "/ Account ",'Profit Loss'!$B$180)</f>
        <v>Line- 2.92/ Account 7022.3</v>
      </c>
      <c r="AHL3" s="847" t="str">
        <f>_xlfn.CONCAT("Line- ",'Profit Loss'!$A$181, "/ Account ",'Profit Loss'!$B$181)</f>
        <v>Line- 2.93/ Account 7023.5</v>
      </c>
      <c r="AHM3" s="847" t="str">
        <f>_xlfn.CONCAT("Line- ",'Profit Loss'!$A$182, "/ Account ",'Profit Loss'!$B$182)</f>
        <v>Line- 2.94/ Account 7024.8</v>
      </c>
      <c r="AHN3" s="847" t="str">
        <f>_xlfn.CONCAT("Line- ",'Profit Loss'!$A$183, "/ Account ",'Profit Loss'!$B$183)</f>
        <v>Line- 2.2400/ Account 7020</v>
      </c>
      <c r="AHO3" s="847" t="str">
        <f>_xlfn.CONCAT("Line- ",'Profit Loss'!$A$184, "/ Account ",'Profit Loss'!$B$184)</f>
        <v>Line- 2.25/ Account 7000</v>
      </c>
      <c r="AHP3" s="847" t="str">
        <f>_xlfn.CONCAT("Line- ",'Profit Loss'!$A$186, "/ Account ",'Profit Loss'!$B$186)</f>
        <v>Line- 2.95/ Account 8010</v>
      </c>
      <c r="AHQ3" s="847" t="str">
        <f>_xlfn.CONCAT("Line- ",'Profit Loss'!$A$187, "/ Account ",'Profit Loss'!$B$187)</f>
        <v>Line- 2.96/ Account 8015</v>
      </c>
      <c r="AHR3" s="847" t="str">
        <f>_xlfn.CONCAT("Line- ",'Profit Loss'!$A$188, "/ Account ",'Profit Loss'!$B$188)</f>
        <v>Line- 2.97/ Account 8025.5</v>
      </c>
      <c r="AHS3" s="847" t="str">
        <f>_xlfn.CONCAT("Line- ",'Profit Loss'!$A$189, "/ Account ",'Profit Loss'!$B$189)</f>
        <v>Line- 2.98/ Account 8027.7</v>
      </c>
      <c r="AHT3" s="847" t="str">
        <f>_xlfn.CONCAT("Line- ",'Profit Loss'!$A$190, "/ Account ",'Profit Loss'!$B$190)</f>
        <v>Line- 2.99/ Account 8030</v>
      </c>
      <c r="AHU3" s="847" t="str">
        <f>_xlfn.CONCAT("Line- ",'Profit Loss'!$A$191, "/ Account ",'Profit Loss'!$B$191)</f>
        <v>Line- 2.101/ Account 8040</v>
      </c>
      <c r="AHV3" s="847" t="str">
        <f>_xlfn.CONCAT("Line- ",'Profit Loss'!$A$192, "/ Account ",'Profit Loss'!$B$192)</f>
        <v>Line- 2.102/ Account 8065</v>
      </c>
      <c r="AHW3" s="847" t="str">
        <f>_xlfn.CONCAT("Line- ",'Profit Loss'!$A$193, "/ Account ",'Profit Loss'!$B$193)</f>
        <v>Line- 2.26/ Account 8000</v>
      </c>
      <c r="AHX3" s="847" t="str">
        <f>_xlfn.CONCAT("Line- ",'Profit Loss'!$A$194, "/ Account ",'Profit Loss'!$B$194)</f>
        <v>Line- 200/ Account 4000.0</v>
      </c>
      <c r="AHY3" s="847" t="str">
        <f>_xlfn.CONCAT("Line- ",'Profit Loss'!$A$200, "/ Account ",'Profit Loss'!$B$200)</f>
        <v>Line- 3.1/ Account 4000</v>
      </c>
      <c r="AHZ3" s="847" t="str">
        <f>_xlfn.CONCAT("Line- ",'Profit Loss'!$A$201, "/ Account ",'Profit Loss'!$B$201)</f>
        <v>Line- 3.2/ Account 9945</v>
      </c>
      <c r="AIA3" s="847" t="str">
        <f>_xlfn.CONCAT("Line- ",'Profit Loss'!$A$202, "/ Account ",'Profit Loss'!$B$202)</f>
        <v>Line- 3.3/ Account 9939</v>
      </c>
      <c r="AIB3" s="847" t="str">
        <f>_xlfn.CONCAT("Line- ",'Profit Loss'!$A$203, "/ Account ",'Profit Loss'!$B$203)</f>
        <v>Line- 3.1/ Account 4001.1</v>
      </c>
      <c r="AIC3" s="847" t="str">
        <f>_xlfn.CONCAT("Line- ",'Profit Loss'!$A$204, "/ Account ",'Profit Loss'!$B$204)</f>
        <v>Line- 3.4/ Account 9960.3</v>
      </c>
      <c r="AID3" s="847" t="str">
        <f>_xlfn.CONCAT("Line- ",'Profit Loss'!$A$205, "/ Account ",'Profit Loss'!$B$205)</f>
        <v>Line- 3.5/ Account 9502.2</v>
      </c>
      <c r="AIE3" s="847" t="str">
        <f>_xlfn.CONCAT("Line- ",'Profit Loss'!$A$206, "/ Account ",'Profit Loss'!$B$206)</f>
        <v>Line- 3.6/ Account 9963.3</v>
      </c>
      <c r="AIF3" s="847" t="str">
        <f>_xlfn.CONCAT("Line- ",'Profit Loss'!$A$207, "/ Account ",'Profit Loss'!$B$207)</f>
        <v>Line- 3.7/ Account 9961.3</v>
      </c>
      <c r="AIG3" s="847" t="str">
        <f>_xlfn.CONCAT("Line- ",'Profit Loss'!$A$208, "/ Account ",'Profit Loss'!$B$208)</f>
        <v>Line- 3.8/ Account 9500</v>
      </c>
      <c r="AIH3" s="847" t="str">
        <f>_xlfn.CONCAT("Line- ",'Profit Loss'!$A$209, "/ Account ",'Profit Loss'!$B$209)</f>
        <v>Line- 3.9/ Account 9302.6</v>
      </c>
      <c r="AII3" s="847" t="str">
        <f>_xlfn.CONCAT("Line- ",'Profit Loss'!$A$210, "/ Account ",'Profit Loss'!$B$210)</f>
        <v>Line- 3.10/ Account 9302.8</v>
      </c>
      <c r="AIJ3" s="847" t="str">
        <f>_xlfn.CONCAT("Line- ",'Profit Loss'!$A$211, "/ Account ",'Profit Loss'!$B$211)</f>
        <v>Line- 3.2/ Account 4001.2</v>
      </c>
      <c r="AIK3" s="847" t="str">
        <f>_xlfn.CONCAT("Line- ",'Profit Loss'!$A$212, "/ Account ",'Profit Loss'!$B$212)</f>
        <v>Line- 3.41/ Account NA</v>
      </c>
      <c r="AIL3" s="847" t="str">
        <f>_xlfn.CONCAT("Line- ",'Profit Loss'!$A$213, "/ Account ",'Profit Loss'!$B$213)</f>
        <v>Line- 300/ Account 4002.0</v>
      </c>
      <c r="AIM3" s="847" t="str">
        <f>_xlfn.CONCAT("Line- ",'Profit Loss'!$A$220, "/ Account ",'Profit Loss'!$B$220)</f>
        <v>Line- 4.1/ Account 3000</v>
      </c>
      <c r="AIN3" s="847" t="str">
        <f>_xlfn.CONCAT("Line- ",'Profit Loss'!$A$221, "/ Account ",'Profit Loss'!$B$221)</f>
        <v>Line- 4.2/ Account 4000</v>
      </c>
      <c r="AIO3" s="847" t="str">
        <f>_xlfn.CONCAT("Line- ",'Profit Loss'!$A$222)</f>
        <v>Line- 4.1</v>
      </c>
      <c r="AIP3" s="847" t="str">
        <f>_xlfn.CONCAT("Line- ",'Profit Loss'!$A224)</f>
        <v>Line- 4.3</v>
      </c>
      <c r="AIQ3" s="847" t="str">
        <f>_xlfn.CONCAT("Line- ",'Profit Loss'!$A225)</f>
        <v>Line- 4.4</v>
      </c>
      <c r="AIR3" s="847" t="str">
        <f>_xlfn.CONCAT("Line- ",'Profit Loss'!$A226)</f>
        <v>Line- 4.2</v>
      </c>
      <c r="AIS3" s="847" t="str">
        <f>_xlfn.CONCAT("Line- ",'Profit Loss'!$A228)</f>
        <v>Line- 4.5</v>
      </c>
      <c r="AIT3" s="847" t="str">
        <f>_xlfn.CONCAT("Line- ",'Profit Loss'!$A229)</f>
        <v>Line- 4.6</v>
      </c>
      <c r="AIU3" s="847" t="str">
        <f>_xlfn.CONCAT("Line- ",'Profit Loss'!$A230)</f>
        <v>Line- 4.7</v>
      </c>
      <c r="AIV3" s="847" t="str">
        <f>_xlfn.CONCAT("Line- ",'Profit Loss'!$A$232)</f>
        <v>Line- 4.8</v>
      </c>
      <c r="AIW3" s="847" t="str">
        <f>_xlfn.CONCAT("Line- ",'Profit Loss'!$A$233)</f>
        <v>Line- 4.9</v>
      </c>
      <c r="AIX3" s="847" t="str">
        <f>_xlfn.CONCAT("Line- ",'Profit Loss'!$A$234)</f>
        <v>Line- 4.1</v>
      </c>
      <c r="AIY3" s="847" t="str">
        <f>_xlfn.CONCAT("Line- ",'Profit Loss'!$A$235)</f>
        <v>Line- 4.11</v>
      </c>
      <c r="AIZ3" s="847" t="str">
        <f>_xlfn.CONCAT("Line- ",'Profit Loss'!$A$236)</f>
        <v>Line- 4.12</v>
      </c>
      <c r="AJA3" s="858" t="s">
        <v>741</v>
      </c>
      <c r="AJB3" s="847" t="str">
        <f>_xlfn.CONCAT("Line- ",'Profit Loss'!$A$239)</f>
        <v>Line- 400</v>
      </c>
      <c r="AJC3" s="847" t="str">
        <f>_xlfn.CONCAT("Line- ",'Profit Loss'!F20)</f>
        <v>Line- 1A.1</v>
      </c>
      <c r="AJD3" s="847" t="str">
        <f>_xlfn.CONCAT("Line- ",'Profit Loss'!F21)</f>
        <v>Line- 1A.2</v>
      </c>
      <c r="AJE3" s="847" t="str">
        <f>_xlfn.CONCAT("Line- ",'Profit Loss'!F22)</f>
        <v>Line- 1A.3</v>
      </c>
      <c r="AJF3" s="847" t="str">
        <f>_xlfn.CONCAT("Line- ",'Profit Loss'!F23)</f>
        <v>Line- 1A.4</v>
      </c>
      <c r="AJG3" s="847" t="str">
        <f>_xlfn.CONCAT("Line- ",'Profit Loss'!F24)</f>
        <v>Line- 1A.5</v>
      </c>
      <c r="AJH3" s="847" t="s">
        <v>742</v>
      </c>
      <c r="AJI3" s="847" t="s">
        <v>743</v>
      </c>
      <c r="AJJ3" s="847" t="s">
        <v>744</v>
      </c>
      <c r="AJK3" s="847" t="s">
        <v>745</v>
      </c>
      <c r="AJL3" s="847" t="s">
        <v>746</v>
      </c>
      <c r="AJM3" s="847" t="s">
        <v>742</v>
      </c>
      <c r="AJN3" s="847" t="s">
        <v>743</v>
      </c>
      <c r="AJO3" s="847" t="s">
        <v>744</v>
      </c>
      <c r="AJP3" s="847" t="s">
        <v>745</v>
      </c>
      <c r="AJQ3" s="847" t="s">
        <v>746</v>
      </c>
      <c r="AJR3" s="859" t="str">
        <f>_xlfn.CONCAT("Line- ",'Profit Loss'!F25)</f>
        <v>Line- 1A.100</v>
      </c>
      <c r="AJS3" s="847" t="str">
        <f>_xlfn.CONCAT("Line- ",'Profit Loss'!$I$46)</f>
        <v>Line- 2A.1</v>
      </c>
      <c r="AJT3" s="847" t="str">
        <f>_xlfn.CONCAT("Line- ",'Profit Loss'!$I$47)</f>
        <v>Line- 2A.2</v>
      </c>
      <c r="AJU3" s="847" t="str">
        <f>_xlfn.CONCAT("Line- ",'Profit Loss'!$I$48)</f>
        <v>Line- 2A.3</v>
      </c>
      <c r="AJV3" s="847" t="str">
        <f>_xlfn.CONCAT("Line- ",'Profit Loss'!$I$49)</f>
        <v>Line- 2A.4</v>
      </c>
      <c r="AJW3" s="847" t="str">
        <f>_xlfn.CONCAT("Line- ",'Profit Loss'!$I$50)</f>
        <v>Line- 2A.5</v>
      </c>
      <c r="AJX3" s="847" t="str">
        <f>_xlfn.CONCAT("Line- ",'Profit Loss'!$I$51)</f>
        <v>Line- 2A.6</v>
      </c>
      <c r="AJY3" s="847" t="str">
        <f>_xlfn.CONCAT("Line- ",'Profit Loss'!$I$52)</f>
        <v>Line- 2A.7</v>
      </c>
      <c r="AJZ3" s="847" t="str">
        <f>_xlfn.CONCAT("Line- ",'Profit Loss'!$I$53)</f>
        <v>Line- 2A.8</v>
      </c>
      <c r="AKA3" s="847" t="str">
        <f>_xlfn.CONCAT("Line- ",'Profit Loss'!$I$54)</f>
        <v>Line- 2A.9</v>
      </c>
      <c r="AKB3" s="847" t="str">
        <f>_xlfn.CONCAT("Line- ",'Profit Loss'!$I$55)</f>
        <v xml:space="preserve">Line- 2A.10 </v>
      </c>
      <c r="AKC3" s="847" t="str">
        <f>_xlfn.CONCAT("Line- ",'Profit Loss'!$I$56)</f>
        <v>Line- 2A.11</v>
      </c>
      <c r="AKD3" s="847" t="str">
        <f>_xlfn.CONCAT("Line- ",'Profit Loss'!$I$57)</f>
        <v>Line- 2A.12</v>
      </c>
      <c r="AKE3" s="847" t="str">
        <f>_xlfn.CONCAT("Line- ",'Profit Loss'!$I$58)</f>
        <v>Line- 2A.13</v>
      </c>
      <c r="AKF3" s="847" t="str">
        <f>_xlfn.CONCAT("Line- ",'Profit Loss'!$I$59)</f>
        <v>Line- 2A.14</v>
      </c>
      <c r="AKG3" s="847" t="str">
        <f>_xlfn.CONCAT("Line- ",'Profit Loss'!$I$60)</f>
        <v>Line- 2A.15</v>
      </c>
      <c r="AKH3" s="847" t="str">
        <f>_xlfn.CONCAT("Line- ",'Profit Loss'!$I$61)</f>
        <v>Line- 2A.16</v>
      </c>
      <c r="AKI3" s="847" t="str">
        <f>_xlfn.CONCAT("Line- ",'Profit Loss'!$I$46)</f>
        <v>Line- 2A.1</v>
      </c>
      <c r="AKJ3" s="847" t="str">
        <f>_xlfn.CONCAT("Line- ",'Profit Loss'!$I$47)</f>
        <v>Line- 2A.2</v>
      </c>
      <c r="AKK3" s="847" t="str">
        <f>_xlfn.CONCAT("Line- ",'Profit Loss'!$I$48)</f>
        <v>Line- 2A.3</v>
      </c>
      <c r="AKL3" s="847" t="str">
        <f>_xlfn.CONCAT("Line- ",'Profit Loss'!$I$49)</f>
        <v>Line- 2A.4</v>
      </c>
      <c r="AKM3" s="847" t="str">
        <f>_xlfn.CONCAT("Line- ",'Profit Loss'!$I$50)</f>
        <v>Line- 2A.5</v>
      </c>
      <c r="AKN3" s="847" t="str">
        <f>_xlfn.CONCAT("Line- ",'Profit Loss'!$I$51)</f>
        <v>Line- 2A.6</v>
      </c>
      <c r="AKO3" s="847" t="str">
        <f>_xlfn.CONCAT("Line- ",'Profit Loss'!$I$52)</f>
        <v>Line- 2A.7</v>
      </c>
      <c r="AKP3" s="847" t="str">
        <f>_xlfn.CONCAT("Line- ",'Profit Loss'!$I$53)</f>
        <v>Line- 2A.8</v>
      </c>
      <c r="AKQ3" s="847" t="str">
        <f>_xlfn.CONCAT("Line- ",'Profit Loss'!$I$54)</f>
        <v>Line- 2A.9</v>
      </c>
      <c r="AKR3" s="847" t="str">
        <f>_xlfn.CONCAT("Line- ",'Profit Loss'!$I$55)</f>
        <v xml:space="preserve">Line- 2A.10 </v>
      </c>
      <c r="AKS3" s="847" t="str">
        <f>_xlfn.CONCAT("Line- ",'Profit Loss'!$I$56)</f>
        <v>Line- 2A.11</v>
      </c>
      <c r="AKT3" s="847" t="str">
        <f>_xlfn.CONCAT("Line- ",'Profit Loss'!$I$57)</f>
        <v>Line- 2A.12</v>
      </c>
      <c r="AKU3" s="847" t="str">
        <f>_xlfn.CONCAT("Line- ",'Profit Loss'!$I$58)</f>
        <v>Line- 2A.13</v>
      </c>
      <c r="AKV3" s="847" t="str">
        <f>_xlfn.CONCAT("Line- ",'Profit Loss'!$I$59)</f>
        <v>Line- 2A.14</v>
      </c>
      <c r="AKW3" s="847" t="str">
        <f>_xlfn.CONCAT("Line- ",'Profit Loss'!$I$60)</f>
        <v>Line- 2A.15</v>
      </c>
      <c r="AKX3" s="847" t="str">
        <f>_xlfn.CONCAT("Line- ",'Profit Loss'!$I$61)</f>
        <v>Line- 2A.16</v>
      </c>
      <c r="AKY3" s="847" t="str">
        <f>_xlfn.CONCAT("Line- ",'Profit Loss'!$I$46)</f>
        <v>Line- 2A.1</v>
      </c>
      <c r="AKZ3" s="847" t="str">
        <f>_xlfn.CONCAT("Line- ",'Profit Loss'!$I$47)</f>
        <v>Line- 2A.2</v>
      </c>
      <c r="ALA3" s="847" t="str">
        <f>_xlfn.CONCAT("Line- ",'Profit Loss'!$I$48)</f>
        <v>Line- 2A.3</v>
      </c>
      <c r="ALB3" s="847" t="str">
        <f>_xlfn.CONCAT("Line- ",'Profit Loss'!$I$49)</f>
        <v>Line- 2A.4</v>
      </c>
      <c r="ALC3" s="847" t="str">
        <f>_xlfn.CONCAT("Line- ",'Profit Loss'!$I$50)</f>
        <v>Line- 2A.5</v>
      </c>
      <c r="ALD3" s="847" t="str">
        <f>_xlfn.CONCAT("Line- ",'Profit Loss'!$I$51)</f>
        <v>Line- 2A.6</v>
      </c>
      <c r="ALE3" s="847" t="str">
        <f>_xlfn.CONCAT("Line- ",'Profit Loss'!$I$52)</f>
        <v>Line- 2A.7</v>
      </c>
      <c r="ALF3" s="847" t="str">
        <f>_xlfn.CONCAT("Line- ",'Profit Loss'!$I$53)</f>
        <v>Line- 2A.8</v>
      </c>
      <c r="ALG3" s="847" t="str">
        <f>_xlfn.CONCAT("Line- ",'Profit Loss'!$I$54)</f>
        <v>Line- 2A.9</v>
      </c>
      <c r="ALH3" s="847" t="str">
        <f>_xlfn.CONCAT("Line- ",'Profit Loss'!$I$55)</f>
        <v xml:space="preserve">Line- 2A.10 </v>
      </c>
      <c r="ALI3" s="847" t="str">
        <f>_xlfn.CONCAT("Line- ",'Profit Loss'!$I$56)</f>
        <v>Line- 2A.11</v>
      </c>
      <c r="ALJ3" s="847" t="str">
        <f>_xlfn.CONCAT("Line- ",'Profit Loss'!$I$57)</f>
        <v>Line- 2A.12</v>
      </c>
      <c r="ALK3" s="847" t="str">
        <f>_xlfn.CONCAT("Line- ",'Profit Loss'!$I$58)</f>
        <v>Line- 2A.13</v>
      </c>
      <c r="ALL3" s="847" t="str">
        <f>_xlfn.CONCAT("Line- ",'Profit Loss'!$I$59)</f>
        <v>Line- 2A.14</v>
      </c>
      <c r="ALM3" s="847" t="str">
        <f>_xlfn.CONCAT("Line- ",'Profit Loss'!$I$60)</f>
        <v>Line- 2A.15</v>
      </c>
      <c r="ALN3" s="847" t="str">
        <f>_xlfn.CONCAT("Line- ",'Profit Loss'!$I$61)</f>
        <v>Line- 2A.16</v>
      </c>
      <c r="ALO3" s="847" t="str">
        <f>_xlfn.CONCAT("Line- ",'Profit Loss'!$I$46)</f>
        <v>Line- 2A.1</v>
      </c>
      <c r="ALP3" s="847" t="str">
        <f>_xlfn.CONCAT("Line- ",'Profit Loss'!$I$47)</f>
        <v>Line- 2A.2</v>
      </c>
      <c r="ALQ3" s="847" t="str">
        <f>_xlfn.CONCAT("Line- ",'Profit Loss'!$I$48)</f>
        <v>Line- 2A.3</v>
      </c>
      <c r="ALR3" s="847" t="str">
        <f>_xlfn.CONCAT("Line- ",'Profit Loss'!$I$49)</f>
        <v>Line- 2A.4</v>
      </c>
      <c r="ALS3" s="847" t="str">
        <f>_xlfn.CONCAT("Line- ",'Profit Loss'!$I$50)</f>
        <v>Line- 2A.5</v>
      </c>
      <c r="ALT3" s="847" t="str">
        <f>_xlfn.CONCAT("Line- ",'Profit Loss'!$I$51)</f>
        <v>Line- 2A.6</v>
      </c>
      <c r="ALU3" s="847" t="str">
        <f>_xlfn.CONCAT("Line- ",'Profit Loss'!$I$52)</f>
        <v>Line- 2A.7</v>
      </c>
      <c r="ALV3" s="847" t="str">
        <f>_xlfn.CONCAT("Line- ",'Profit Loss'!$I$53)</f>
        <v>Line- 2A.8</v>
      </c>
      <c r="ALW3" s="847" t="str">
        <f>_xlfn.CONCAT("Line- ",'Profit Loss'!$I$54)</f>
        <v>Line- 2A.9</v>
      </c>
      <c r="ALX3" s="847" t="str">
        <f>_xlfn.CONCAT("Line- ",'Profit Loss'!$I$55)</f>
        <v xml:space="preserve">Line- 2A.10 </v>
      </c>
      <c r="ALY3" s="847" t="str">
        <f>_xlfn.CONCAT("Line- ",'Profit Loss'!$I$56)</f>
        <v>Line- 2A.11</v>
      </c>
      <c r="ALZ3" s="847" t="str">
        <f>_xlfn.CONCAT("Line- ",'Profit Loss'!$I$57)</f>
        <v>Line- 2A.12</v>
      </c>
      <c r="AMA3" s="847" t="str">
        <f>_xlfn.CONCAT("Line- ",'Profit Loss'!$I$58)</f>
        <v>Line- 2A.13</v>
      </c>
      <c r="AMB3" s="847" t="str">
        <f>_xlfn.CONCAT("Line- ",'Profit Loss'!$I$59)</f>
        <v>Line- 2A.14</v>
      </c>
      <c r="AMC3" s="847" t="str">
        <f>_xlfn.CONCAT("Line- ",'Profit Loss'!$I$60)</f>
        <v>Line- 2A.15</v>
      </c>
      <c r="AMD3" s="847" t="str">
        <f>_xlfn.CONCAT("Line- ",'Profit Loss'!$I$61)</f>
        <v>Line- 2A.16</v>
      </c>
      <c r="AME3" s="847" t="str">
        <f>_xlfn.CONCAT("Line- ",'Profit Loss'!$I$62)</f>
        <v>Line- 2A.100</v>
      </c>
      <c r="AMF3" s="847" t="str">
        <f>_xlfn.CONCAT("Line- ",'Profit Loss'!$I$83)</f>
        <v>Line- 2B.1</v>
      </c>
      <c r="AMG3" s="847" t="str">
        <f>_xlfn.CONCAT("Line- ",'Profit Loss'!$I$84)</f>
        <v>Line- 2B.2</v>
      </c>
      <c r="AMH3" s="847" t="str">
        <f>_xlfn.CONCAT("Line- ",'Profit Loss'!$I$85)</f>
        <v>Line- 2B.3</v>
      </c>
      <c r="AMI3" s="847" t="str">
        <f>_xlfn.CONCAT("Line- ",'Profit Loss'!$I$86)</f>
        <v>Line- 2B.4</v>
      </c>
      <c r="AMJ3" s="847" t="str">
        <f>_xlfn.CONCAT("Line- ",'Profit Loss'!$I$87)</f>
        <v>Line- 2B.5</v>
      </c>
      <c r="AMK3" s="847" t="str">
        <f>_xlfn.CONCAT("Line- ",'Profit Loss'!$I$83)</f>
        <v>Line- 2B.1</v>
      </c>
      <c r="AML3" s="847" t="str">
        <f>_xlfn.CONCAT("Line- ",'Profit Loss'!$I$84)</f>
        <v>Line- 2B.2</v>
      </c>
      <c r="AMM3" s="847" t="str">
        <f>_xlfn.CONCAT("Line- ",'Profit Loss'!$I$85)</f>
        <v>Line- 2B.3</v>
      </c>
      <c r="AMN3" s="847" t="str">
        <f>_xlfn.CONCAT("Line- ",'Profit Loss'!$I$86)</f>
        <v>Line- 2B.4</v>
      </c>
      <c r="AMO3" s="847" t="str">
        <f>_xlfn.CONCAT("Line- ",'Profit Loss'!$I$87)</f>
        <v>Line- 2B.5</v>
      </c>
      <c r="AMP3" s="847" t="str">
        <f>_xlfn.CONCAT("Line- ",'Profit Loss'!$I$83)</f>
        <v>Line- 2B.1</v>
      </c>
      <c r="AMQ3" s="847" t="str">
        <f>_xlfn.CONCAT("Line- ",'Profit Loss'!$I$84)</f>
        <v>Line- 2B.2</v>
      </c>
      <c r="AMR3" s="847" t="str">
        <f>_xlfn.CONCAT("Line- ",'Profit Loss'!$I$85)</f>
        <v>Line- 2B.3</v>
      </c>
      <c r="AMS3" s="847" t="str">
        <f>_xlfn.CONCAT("Line- ",'Profit Loss'!$I$86)</f>
        <v>Line- 2B.4</v>
      </c>
      <c r="AMT3" s="847" t="str">
        <f>_xlfn.CONCAT("Line- ",'Profit Loss'!$I$87)</f>
        <v>Line- 2B.5</v>
      </c>
      <c r="AMU3" s="847" t="str">
        <f>_xlfn.CONCAT("Line- ",'Profit Loss'!$I$88)</f>
        <v>Line- 2B.100</v>
      </c>
      <c r="AMV3" s="847" t="str">
        <f>_xlfn.CONCAT("Line- ",'Profit Loss'!$I$83)</f>
        <v>Line- 2B.1</v>
      </c>
      <c r="AMW3" s="847" t="str">
        <f>_xlfn.CONCAT("Line- ",'Profit Loss'!$I$84)</f>
        <v>Line- 2B.2</v>
      </c>
      <c r="AMX3" s="847" t="str">
        <f>_xlfn.CONCAT("Line- ",'Profit Loss'!$I$85)</f>
        <v>Line- 2B.3</v>
      </c>
      <c r="AMY3" s="847" t="str">
        <f>_xlfn.CONCAT("Line- ",'Profit Loss'!$I$86)</f>
        <v>Line- 2B.4</v>
      </c>
      <c r="AMZ3" s="847" t="str">
        <f>_xlfn.CONCAT("Line- ",'Profit Loss'!$I$87)</f>
        <v>Line- 2B.5</v>
      </c>
      <c r="ANA3" s="847" t="str">
        <f>_xlfn.CONCAT("Line- ",'Profit Loss'!$I$83)</f>
        <v>Line- 2B.1</v>
      </c>
      <c r="ANB3" s="847" t="str">
        <f>_xlfn.CONCAT("Line- ",'Profit Loss'!$I$84)</f>
        <v>Line- 2B.2</v>
      </c>
      <c r="ANC3" s="847" t="str">
        <f>_xlfn.CONCAT("Line- ",'Profit Loss'!$I$85)</f>
        <v>Line- 2B.3</v>
      </c>
      <c r="AND3" s="847" t="str">
        <f>_xlfn.CONCAT("Line- ",'Profit Loss'!$I$86)</f>
        <v>Line- 2B.4</v>
      </c>
      <c r="ANE3" s="847" t="str">
        <f>_xlfn.CONCAT("Line- ",'Profit Loss'!$I$87)</f>
        <v>Line- 2B.5</v>
      </c>
      <c r="ANF3" s="847" t="str">
        <f>_xlfn.CONCAT("Line- ",'Profit Loss'!$I$91)</f>
        <v>Line- 2B.6</v>
      </c>
      <c r="ANG3" s="847" t="str">
        <f>_xlfn.CONCAT("Line- ",'Profit Loss'!$I$92)</f>
        <v>Line- 2B.7</v>
      </c>
      <c r="ANH3" s="847" t="str">
        <f>_xlfn.CONCAT("Line- ",'Profit Loss'!$I$93)</f>
        <v>Line- 2B.8</v>
      </c>
      <c r="ANI3" s="847" t="str">
        <f>_xlfn.CONCAT("Line- ",'Profit Loss'!$I$94)</f>
        <v>Line- 2B.9</v>
      </c>
      <c r="ANJ3" s="847" t="str">
        <f>_xlfn.CONCAT("Line- ",'Profit Loss'!$I$91)</f>
        <v>Line- 2B.6</v>
      </c>
      <c r="ANK3" s="847" t="str">
        <f>_xlfn.CONCAT("Line- ",'Profit Loss'!$I$92)</f>
        <v>Line- 2B.7</v>
      </c>
      <c r="ANL3" s="847" t="str">
        <f>_xlfn.CONCAT("Line- ",'Profit Loss'!$I$93)</f>
        <v>Line- 2B.8</v>
      </c>
      <c r="ANM3" s="847" t="str">
        <f>_xlfn.CONCAT("Line- ",'Profit Loss'!$I$94)</f>
        <v>Line- 2B.9</v>
      </c>
      <c r="ANN3" s="847" t="str">
        <f>_xlfn.CONCAT("Line- ",'Profit Loss'!$I$91)</f>
        <v>Line- 2B.6</v>
      </c>
      <c r="ANO3" s="847" t="str">
        <f>_xlfn.CONCAT("Line- ",'Profit Loss'!$I$92)</f>
        <v>Line- 2B.7</v>
      </c>
      <c r="ANP3" s="847" t="str">
        <f>_xlfn.CONCAT("Line- ",'Profit Loss'!$I$93)</f>
        <v>Line- 2B.8</v>
      </c>
      <c r="ANQ3" s="847" t="str">
        <f>_xlfn.CONCAT("Line- ",'Profit Loss'!$I$94)</f>
        <v>Line- 2B.9</v>
      </c>
      <c r="ANR3" s="847" t="str">
        <f>_xlfn.CONCAT("Line- ",'Profit Loss'!$I$95)</f>
        <v>Line- 2B.200</v>
      </c>
      <c r="ANS3" s="847" t="str">
        <f>_xlfn.CONCAT("Line- ",'Profit Loss'!$I$96)</f>
        <v>Line- 2B.300</v>
      </c>
      <c r="ANT3" s="847" t="str">
        <f>_xlfn.CONCAT("Line- ",'Profit Loss'!$I$91)</f>
        <v>Line- 2B.6</v>
      </c>
      <c r="ANU3" s="847" t="str">
        <f>_xlfn.CONCAT("Line- ",'Profit Loss'!$I$92)</f>
        <v>Line- 2B.7</v>
      </c>
      <c r="ANV3" s="847" t="str">
        <f>_xlfn.CONCAT("Line- ",'Profit Loss'!$I$93)</f>
        <v>Line- 2B.8</v>
      </c>
      <c r="ANW3" s="847" t="str">
        <f>_xlfn.CONCAT("Line- ",'Profit Loss'!$I$94)</f>
        <v>Line- 2B.9</v>
      </c>
      <c r="ANX3" s="847" t="str">
        <f>_xlfn.CONCAT("Line- ",'Profit Loss'!$I$91)</f>
        <v>Line- 2B.6</v>
      </c>
      <c r="ANY3" s="847" t="str">
        <f>_xlfn.CONCAT("Line- ",'Profit Loss'!$I$92)</f>
        <v>Line- 2B.7</v>
      </c>
      <c r="ANZ3" s="847" t="str">
        <f>_xlfn.CONCAT("Line- ",'Profit Loss'!$I$93)</f>
        <v>Line- 2B.8</v>
      </c>
      <c r="AOA3" s="847" t="str">
        <f>_xlfn.CONCAT("Line- ",'Profit Loss'!$I$94)</f>
        <v>Line- 2B.9</v>
      </c>
      <c r="AOB3" s="847" t="str">
        <f>_xlfn.CONCAT("Line- ",'Profit Loss'!$I$91)</f>
        <v>Line- 2B.6</v>
      </c>
      <c r="AOC3" s="847" t="str">
        <f>_xlfn.CONCAT("Line- ",'Profit Loss'!$I$92)</f>
        <v>Line- 2B.7</v>
      </c>
      <c r="AOD3" s="847" t="str">
        <f>_xlfn.CONCAT("Line- ",'Profit Loss'!$I$93)</f>
        <v>Line- 2B.8</v>
      </c>
      <c r="AOE3" s="847" t="str">
        <f>_xlfn.CONCAT("Line- ",'Profit Loss'!$I$94)</f>
        <v>Line- 2B.9</v>
      </c>
      <c r="AOF3" s="847"/>
      <c r="AOG3" s="847" t="str">
        <f>_xlfn.CONCAT("Line- ",'Profit Loss'!$I$108)</f>
        <v>Line- 2C.1</v>
      </c>
      <c r="AOH3" s="847" t="str">
        <f>_xlfn.CONCAT("Line- ",'Profit Loss'!$I$109)</f>
        <v>Line- 2C.3</v>
      </c>
      <c r="AOI3" s="847" t="str">
        <f>_xlfn.CONCAT("Line- ",'Profit Loss'!$I$110)</f>
        <v>Line- 2C.4</v>
      </c>
      <c r="AOJ3" s="847" t="str">
        <f>_xlfn.CONCAT("Line- ",'Profit Loss'!$I$108)</f>
        <v>Line- 2C.1</v>
      </c>
      <c r="AOK3" s="847" t="str">
        <f>_xlfn.CONCAT("Line- ",'Profit Loss'!$I$109)</f>
        <v>Line- 2C.3</v>
      </c>
      <c r="AOL3" s="847" t="str">
        <f>_xlfn.CONCAT("Line- ",'Profit Loss'!$I$110)</f>
        <v>Line- 2C.4</v>
      </c>
      <c r="AOM3" s="847" t="str">
        <f>_xlfn.CONCAT("Line- ",'Profit Loss'!$I$111)</f>
        <v>Line- 2C.100</v>
      </c>
      <c r="AON3" s="847" t="str">
        <f>_xlfn.CONCAT("Line- ",'Profit Loss'!$I$115)</f>
        <v>Line- 2D.1</v>
      </c>
      <c r="AOO3" s="847" t="str">
        <f>_xlfn.CONCAT("Line- ",'Profit Loss'!$I$116)</f>
        <v>Line- 2D.2</v>
      </c>
      <c r="AOP3" s="847" t="str">
        <f>_xlfn.CONCAT("Line- ",'Profit Loss'!$I$117)</f>
        <v>Line- 2D.3</v>
      </c>
      <c r="AOQ3" s="847" t="str">
        <f>_xlfn.CONCAT("Line- ",'Profit Loss'!$I$118)</f>
        <v>Line- 2D.4</v>
      </c>
      <c r="AOR3" s="847" t="str">
        <f>_xlfn.CONCAT("Line- ",'Profit Loss'!$I$115)</f>
        <v>Line- 2D.1</v>
      </c>
      <c r="AOS3" s="847" t="str">
        <f>_xlfn.CONCAT("Line- ",'Profit Loss'!$I$116)</f>
        <v>Line- 2D.2</v>
      </c>
      <c r="AOT3" s="847" t="str">
        <f>_xlfn.CONCAT("Line- ",'Profit Loss'!$I$117)</f>
        <v>Line- 2D.3</v>
      </c>
      <c r="AOU3" s="847" t="str">
        <f>_xlfn.CONCAT("Line- ",'Profit Loss'!$I$118)</f>
        <v>Line- 2D.4</v>
      </c>
      <c r="AOV3" s="847" t="str">
        <f>_xlfn.CONCAT("Line- ",'Profit Loss'!$I$119)</f>
        <v>Line- 2D.100</v>
      </c>
      <c r="AOW3" s="847" t="str">
        <f>_xlfn.CONCAT("Line- ",'Profit Loss'!$I$160)</f>
        <v>Line- 2E.1</v>
      </c>
      <c r="AOX3" s="847" t="str">
        <f>_xlfn.CONCAT("Line- ",'Profit Loss'!$I$161)</f>
        <v>Line- 2E.2</v>
      </c>
      <c r="AOY3" s="847" t="str">
        <f>_xlfn.CONCAT("Line- ",'Profit Loss'!$I$162)</f>
        <v>Line- 2E.3</v>
      </c>
      <c r="AOZ3" s="847" t="str">
        <f>_xlfn.CONCAT("Line- ",'Profit Loss'!$I$163)</f>
        <v>Line- 2E.4</v>
      </c>
      <c r="APA3" s="847" t="str">
        <f>_xlfn.CONCAT("Line- ",'Profit Loss'!$I$160)</f>
        <v>Line- 2E.1</v>
      </c>
      <c r="APB3" s="847" t="str">
        <f>_xlfn.CONCAT("Line- ",'Profit Loss'!$I$161)</f>
        <v>Line- 2E.2</v>
      </c>
      <c r="APC3" s="847" t="str">
        <f>_xlfn.CONCAT("Line- ",'Profit Loss'!$I$162)</f>
        <v>Line- 2E.3</v>
      </c>
      <c r="APD3" s="847" t="str">
        <f>_xlfn.CONCAT("Line- ",'Profit Loss'!$I$163)</f>
        <v>Line- 2E.4</v>
      </c>
      <c r="APE3" s="847" t="str">
        <f>_xlfn.CONCAT("Line- ",'Profit Loss'!$I$164)</f>
        <v>Line- 2E.100</v>
      </c>
      <c r="APF3" s="848" t="str">
        <f>_xlfn.CONCAT("Line- ",'Resident Days'!A10, "/ Account # ",'Resident Days'!B10)</f>
        <v>Line- 1.1/ Account # 0210.5 &amp; 0210.0</v>
      </c>
      <c r="APG3" s="848" t="str">
        <f>_xlfn.CONCAT("Line- ",'Resident Days'!A11, "/ Account # ",'Resident Days'!B11)</f>
        <v>Line- 1.2/ Account # 0212.5 &amp; 0212.0</v>
      </c>
      <c r="APH3" s="848" t="str">
        <f>_xlfn.CONCAT("Line- ",'Resident Days'!A12, "/ Account # ",'Resident Days'!B12)</f>
        <v>Line- 1.3/ Account # 0215.4 &amp; 0215.0</v>
      </c>
      <c r="API3" s="848" t="str">
        <f>_xlfn.CONCAT("Line- ",'Resident Days'!A13, "/ Account # ",'Resident Days'!B13)</f>
        <v>Line- 1.4/ Account # 0260.5 &amp; 0260.0</v>
      </c>
      <c r="APJ3" s="848" t="str">
        <f>_xlfn.CONCAT("Line- ",'Resident Days'!A14, "/ Account # ",'Resident Days'!B14)</f>
        <v>Line- 1.5/ Account # 0270.5 &amp; 0270.0</v>
      </c>
      <c r="APK3" s="848" t="str">
        <f>_xlfn.CONCAT("Line- ",'Resident Days'!A15, "/ Account # ",'Resident Days'!B15)</f>
        <v>Line- 1.6/ Account # 0290.5 &amp; 0290.0</v>
      </c>
      <c r="APL3" s="848" t="str">
        <f>_xlfn.CONCAT("Line- ",'Resident Days'!A16, "/ Account # ",'Resident Days'!B16)</f>
        <v>Line- 100/ Account # 0200.0</v>
      </c>
      <c r="APM3" s="848" t="str">
        <f>_xlfn.CONCAT("Line- ",'Resident Days'!A21, "/ Account # ",'Resident Days'!B21)</f>
        <v>Line- 2.1/ Account # 0310.5 &amp; 0310.0</v>
      </c>
      <c r="APN3" s="848" t="str">
        <f>_xlfn.CONCAT("Line- ",'Resident Days'!A22, "/ Account # ",'Resident Days'!B22)</f>
        <v>Line- 2.2/ Account # 0312.5 &amp; 0312.0</v>
      </c>
      <c r="APO3" s="848" t="str">
        <f>_xlfn.CONCAT("Line- ",'Resident Days'!A23, "/ Account # ",'Resident Days'!B23)</f>
        <v>Line- 2.3/ Account # 0315.4 &amp; 0315.0</v>
      </c>
      <c r="APP3" s="848" t="str">
        <f>_xlfn.CONCAT("Line- ",'Resident Days'!A24, "/ Account # ",'Resident Days'!B24)</f>
        <v>Line- 2.4/ Account # 0360.5 &amp; 0360.0</v>
      </c>
      <c r="APQ3" s="848" t="str">
        <f>_xlfn.CONCAT("Line- ",'Resident Days'!A25, "/ Account # ",'Resident Days'!B25)</f>
        <v>Line- 2.5/ Account # 0370.5 &amp; 0370.0</v>
      </c>
      <c r="APR3" s="848" t="str">
        <f>_xlfn.CONCAT("Line- ",'Resident Days'!A26, "/ Account # ",'Resident Days'!B26)</f>
        <v>Line- 2.6/ Account # 0390.5 &amp; 0390.0</v>
      </c>
      <c r="APS3" s="848" t="str">
        <f>_xlfn.CONCAT("Line- ",'Resident Days'!A27, "/ Account # ",'Resident Days'!B27)</f>
        <v>Line- 200/ Account # 0300.0</v>
      </c>
      <c r="APT3" s="848" t="str">
        <f>_xlfn.CONCAT("Line- ",'Resident Days'!A32, "/ Account # ",'Resident Days'!B32)</f>
        <v>Line- 3.1/ Account # 0410.5 &amp; 0410.0</v>
      </c>
      <c r="APU3" s="848" t="str">
        <f>_xlfn.CONCAT("Line- ",'Resident Days'!A33, "/ Account # ",'Resident Days'!B33)</f>
        <v>Line- 3.2/ Account # 0412.5 &amp; 0412.0</v>
      </c>
      <c r="APV3" s="848" t="str">
        <f>_xlfn.CONCAT("Line- ",'Resident Days'!A34, "/ Account # ",'Resident Days'!B34)</f>
        <v>Line- 3.3/ Account # 0415.4 &amp; 0415.0</v>
      </c>
      <c r="APW3" s="848" t="str">
        <f>_xlfn.CONCAT("Line- ",'Resident Days'!A35, "/ Account # ",'Resident Days'!B35)</f>
        <v>Line- 3.4/ Account # 0460.5 &amp; 0460.0</v>
      </c>
      <c r="APX3" s="848" t="str">
        <f>_xlfn.CONCAT("Line- ",'Resident Days'!A36, "/ Account # ",'Resident Days'!B36)</f>
        <v>Line- 3.5/ Account # 0470.5 &amp; 0470.0</v>
      </c>
      <c r="APY3" s="848" t="str">
        <f>_xlfn.CONCAT("Line- ",'Resident Days'!A37, "/ Account # ",'Resident Days'!B37)</f>
        <v>Line- 3.6/ Account # 0490.5 &amp; 0490.0</v>
      </c>
      <c r="APZ3" s="848" t="str">
        <f>_xlfn.CONCAT("Line- ",'Resident Days'!A38, "/ Account # ",'Resident Days'!B38)</f>
        <v>Line- 300/ Account # 0400.0</v>
      </c>
      <c r="AQA3" s="848" t="str">
        <f>_xlfn.CONCAT("Line- ",'Resident Days'!A43, "/ Account # ",'Resident Days'!B43)</f>
        <v>Line- 4.1/ Account # 0510.5 &amp; 0510.0</v>
      </c>
      <c r="AQB3" s="848" t="str">
        <f>_xlfn.CONCAT("Line- ",'Resident Days'!A44, "/ Account # ",'Resident Days'!B44)</f>
        <v>Line- 4.2/ Account # 0512.5 &amp; 0512.0</v>
      </c>
      <c r="AQC3" s="848" t="str">
        <f>_xlfn.CONCAT("Line- ",'Resident Days'!A45, "/ Account # ",'Resident Days'!B45)</f>
        <v>Line- 4.3/ Account # 0515.4 &amp; 0515.0</v>
      </c>
      <c r="AQD3" s="848" t="str">
        <f>_xlfn.CONCAT("Line- ",'Resident Days'!A46, "/ Account # ",'Resident Days'!B46)</f>
        <v>Line- 4.4/ Account # 0560.5 &amp; 0560.0</v>
      </c>
      <c r="AQE3" s="848" t="str">
        <f>_xlfn.CONCAT("Line- ",'Resident Days'!A47, "/ Account # ",'Resident Days'!B47)</f>
        <v>Line- 4.5/ Account # 0570.5 &amp; 0570.0</v>
      </c>
      <c r="AQF3" s="848" t="str">
        <f>_xlfn.CONCAT("Line- ",'Resident Days'!A48, "/ Account # ",'Resident Days'!B48)</f>
        <v>Line- 4.6/ Account # 0590.5 &amp; 0590.0</v>
      </c>
      <c r="AQG3" s="848" t="str">
        <f>_xlfn.CONCAT("Line- ",'Resident Days'!A49, "/ Account # ",'Resident Days'!B49)</f>
        <v>Line- 400/ Account # 0500.0</v>
      </c>
      <c r="AQH3" s="848" t="str">
        <f>_xlfn.CONCAT("Line- ",'Resident Days'!A54, "/ Account # ",'Resident Days'!B54)</f>
        <v>Line- 5.1/ Account # 0610.5 &amp; 0610.0</v>
      </c>
      <c r="AQI3" s="848" t="str">
        <f>_xlfn.CONCAT("Line- ",'Resident Days'!A55, "/ Account # ",'Resident Days'!B55)</f>
        <v>Line- 5.2/ Account # 0612.5 &amp; 0612.0</v>
      </c>
      <c r="AQJ3" s="848" t="str">
        <f>_xlfn.CONCAT("Line- ",'Resident Days'!A56, "/ Account # ",'Resident Days'!B56)</f>
        <v>Line- 5.3/ Account # 0615.4 &amp; 0615.0</v>
      </c>
      <c r="AQK3" s="848" t="str">
        <f>_xlfn.CONCAT("Line- ",'Resident Days'!A57, "/ Account # ",'Resident Days'!B57)</f>
        <v>Line- 5.4/ Account # 0660.5 &amp; 0660.0</v>
      </c>
      <c r="AQL3" s="848" t="str">
        <f>_xlfn.CONCAT("Line- ",'Resident Days'!A58, "/ Account # ",'Resident Days'!B58)</f>
        <v>Line- 5.5/ Account # 0670.5 &amp; 0670.0</v>
      </c>
      <c r="AQM3" s="848" t="str">
        <f>_xlfn.CONCAT("Line- ",'Resident Days'!A59, "/ Account # ",'Resident Days'!B59)</f>
        <v>Line- 5.6/ Account # 0690.5 &amp; 0690.0</v>
      </c>
      <c r="AQN3" s="848" t="str">
        <f>_xlfn.CONCAT("Line- ",'Resident Days'!A60, "/ Account # ",'Resident Days'!B60)</f>
        <v>Line- 500/ Account # 0600.0</v>
      </c>
      <c r="AQO3" s="848" t="str">
        <f>_xlfn.CONCAT("Line- ",'Resident Days'!A65, "/ Account # ",'Resident Days'!B65)</f>
        <v>Line- 6.1/ Account # 0140.0</v>
      </c>
      <c r="AQP3" s="848" t="str">
        <f>_xlfn.CONCAT("Line- ",'Resident Days'!A66, "/ Account # ",'Resident Days'!B66)</f>
        <v>Line- 6.2/ Account # 0150.0</v>
      </c>
      <c r="AQQ3" s="848" t="str">
        <f>_xlfn.CONCAT("Line- ",'Resident Days'!A67, "/ Account # ",'Resident Days'!B67)</f>
        <v>Line- 6.3/ Account # 0170.0</v>
      </c>
      <c r="AQR3" s="848" t="str">
        <f>_xlfn.CONCAT("Line- ",'Resident Days'!A68, "/ Account # ",'Resident Days'!B68)</f>
        <v>Line- 6.4/ Account # 0175.0</v>
      </c>
      <c r="AQS3" s="848" t="str">
        <f>_xlfn.CONCAT("Line- ",'Resident Days'!A69, "/ Account # ",'Resident Days'!B69)</f>
        <v>Line- 6.5/ Account # 0180.0</v>
      </c>
      <c r="AQT3" s="848" t="str">
        <f>_xlfn.CONCAT("Line- ",'Resident Days'!A70, "/ Account # ",'Resident Days'!B70)</f>
        <v>Line- 6.6/ Account # 0182.0</v>
      </c>
      <c r="AQU3" s="848" t="str">
        <f>_xlfn.CONCAT("Line- ",'Resident Days'!A71, "/ Account # ",'Resident Days'!B71)</f>
        <v>Line- 600/ Account # 0185.0</v>
      </c>
      <c r="AQV3" s="849" t="str">
        <f>_xlfn.CONCAT("Line- ",'Claimed Fixed Assets'!$A$10)</f>
        <v>Line- 1.1</v>
      </c>
      <c r="AQW3" s="849" t="str">
        <f>_xlfn.CONCAT("Line- ",'Claimed Fixed Assets'!$A$11)</f>
        <v>Line- 1.2</v>
      </c>
      <c r="AQX3" s="849" t="str">
        <f>_xlfn.CONCAT("Line- ",'Claimed Fixed Assets'!$A$12)</f>
        <v>Line- 1.3</v>
      </c>
      <c r="AQY3" s="849" t="str">
        <f>_xlfn.CONCAT("Line- ",'Claimed Fixed Assets'!$A$13)</f>
        <v>Line- 1.4</v>
      </c>
      <c r="AQZ3" s="849" t="str">
        <f>_xlfn.CONCAT("Line- ",'Claimed Fixed Assets'!$A$14)</f>
        <v>Line- 1.5</v>
      </c>
      <c r="ARA3" s="849" t="str">
        <f>_xlfn.CONCAT("Line- ",'Claimed Fixed Assets'!$A$15)</f>
        <v>Line- 1.6</v>
      </c>
      <c r="ARB3" s="849" t="str">
        <f>_xlfn.CONCAT("Line- ",'Claimed Fixed Assets'!$A$16)</f>
        <v>Line- 1.7</v>
      </c>
      <c r="ARC3" s="849" t="str">
        <f>_xlfn.CONCAT("Line- ",'Claimed Fixed Assets'!$A$17)</f>
        <v>Line- 1.8</v>
      </c>
      <c r="ARD3" s="849" t="str">
        <f>_xlfn.CONCAT("Line- ",'Claimed Fixed Assets'!$A$18)</f>
        <v>Line- 1.9</v>
      </c>
      <c r="ARE3" s="849" t="str">
        <f>_xlfn.CONCAT("Line- ",'Claimed Fixed Assets'!$A$19)</f>
        <v>Line- 1.10</v>
      </c>
      <c r="ARF3" s="849" t="str">
        <f>_xlfn.CONCAT("Line- ",'Claimed Fixed Assets'!$A$20)</f>
        <v>Line- 100</v>
      </c>
      <c r="ARG3" s="849" t="str">
        <f>_xlfn.CONCAT("Line- ",'Claimed Fixed Assets'!$A$10)</f>
        <v>Line- 1.1</v>
      </c>
      <c r="ARH3" s="849" t="str">
        <f>_xlfn.CONCAT("Line- ",'Claimed Fixed Assets'!$A$11)</f>
        <v>Line- 1.2</v>
      </c>
      <c r="ARI3" s="849" t="str">
        <f>_xlfn.CONCAT("Line- ",'Claimed Fixed Assets'!$A$12)</f>
        <v>Line- 1.3</v>
      </c>
      <c r="ARJ3" s="849" t="str">
        <f>_xlfn.CONCAT("Line- ",'Claimed Fixed Assets'!$A$13)</f>
        <v>Line- 1.4</v>
      </c>
      <c r="ARK3" s="849" t="str">
        <f>_xlfn.CONCAT("Line- ",'Claimed Fixed Assets'!$A$14)</f>
        <v>Line- 1.5</v>
      </c>
      <c r="ARL3" s="849" t="str">
        <f>_xlfn.CONCAT("Line- ",'Claimed Fixed Assets'!$A$15)</f>
        <v>Line- 1.6</v>
      </c>
      <c r="ARM3" s="849" t="str">
        <f>_xlfn.CONCAT("Line- ",'Claimed Fixed Assets'!$A$16)</f>
        <v>Line- 1.7</v>
      </c>
      <c r="ARN3" s="849" t="str">
        <f>_xlfn.CONCAT("Line- ",'Claimed Fixed Assets'!$A$17)</f>
        <v>Line- 1.8</v>
      </c>
      <c r="ARO3" s="849" t="str">
        <f>_xlfn.CONCAT("Line- ",'Claimed Fixed Assets'!$A$18)</f>
        <v>Line- 1.9</v>
      </c>
      <c r="ARP3" s="849" t="str">
        <f>_xlfn.CONCAT("Line- ",'Claimed Fixed Assets'!$A$19)</f>
        <v>Line- 1.10</v>
      </c>
      <c r="ARQ3" s="849" t="str">
        <f>_xlfn.CONCAT("Line- ",'Claimed Fixed Assets'!$A$20)</f>
        <v>Line- 100</v>
      </c>
      <c r="ARR3" s="849" t="str">
        <f>_xlfn.CONCAT("Line- ",'Claimed Fixed Assets'!$A$10)</f>
        <v>Line- 1.1</v>
      </c>
      <c r="ARS3" s="849" t="str">
        <f>_xlfn.CONCAT("Line- ",'Claimed Fixed Assets'!$A$11)</f>
        <v>Line- 1.2</v>
      </c>
      <c r="ART3" s="849" t="str">
        <f>_xlfn.CONCAT("Line- ",'Claimed Fixed Assets'!$A$12)</f>
        <v>Line- 1.3</v>
      </c>
      <c r="ARU3" s="849" t="str">
        <f>_xlfn.CONCAT("Line- ",'Claimed Fixed Assets'!$A$13)</f>
        <v>Line- 1.4</v>
      </c>
      <c r="ARV3" s="849" t="str">
        <f>_xlfn.CONCAT("Line- ",'Claimed Fixed Assets'!$A$14)</f>
        <v>Line- 1.5</v>
      </c>
      <c r="ARW3" s="849" t="str">
        <f>_xlfn.CONCAT("Line- ",'Claimed Fixed Assets'!$A$15)</f>
        <v>Line- 1.6</v>
      </c>
      <c r="ARX3" s="849" t="str">
        <f>_xlfn.CONCAT("Line- ",'Claimed Fixed Assets'!$A$16)</f>
        <v>Line- 1.7</v>
      </c>
      <c r="ARY3" s="849" t="str">
        <f>_xlfn.CONCAT("Line- ",'Claimed Fixed Assets'!$A$17)</f>
        <v>Line- 1.8</v>
      </c>
      <c r="ARZ3" s="849" t="str">
        <f>_xlfn.CONCAT("Line- ",'Claimed Fixed Assets'!$A$18)</f>
        <v>Line- 1.9</v>
      </c>
      <c r="ASA3" s="849" t="str">
        <f>_xlfn.CONCAT("Line- ",'Claimed Fixed Assets'!$A$19)</f>
        <v>Line- 1.10</v>
      </c>
      <c r="ASB3" s="849" t="str">
        <f>_xlfn.CONCAT("Line- ",'Claimed Fixed Assets'!$A$20)</f>
        <v>Line- 100</v>
      </c>
      <c r="ASC3" s="849" t="str">
        <f>_xlfn.CONCAT("Line- ",'Claimed Fixed Assets'!$A$10)</f>
        <v>Line- 1.1</v>
      </c>
      <c r="ASD3" s="849" t="str">
        <f>_xlfn.CONCAT("Line- ",'Claimed Fixed Assets'!$A$11)</f>
        <v>Line- 1.2</v>
      </c>
      <c r="ASE3" s="849" t="str">
        <f>_xlfn.CONCAT("Line- ",'Claimed Fixed Assets'!$A$12)</f>
        <v>Line- 1.3</v>
      </c>
      <c r="ASF3" s="849" t="str">
        <f>_xlfn.CONCAT("Line- ",'Claimed Fixed Assets'!$A$13)</f>
        <v>Line- 1.4</v>
      </c>
      <c r="ASG3" s="849" t="str">
        <f>_xlfn.CONCAT("Line- ",'Claimed Fixed Assets'!$A$14)</f>
        <v>Line- 1.5</v>
      </c>
      <c r="ASH3" s="849" t="str">
        <f>_xlfn.CONCAT("Line- ",'Claimed Fixed Assets'!$A$15)</f>
        <v>Line- 1.6</v>
      </c>
      <c r="ASI3" s="849" t="str">
        <f>_xlfn.CONCAT("Line- ",'Claimed Fixed Assets'!$A$16)</f>
        <v>Line- 1.7</v>
      </c>
      <c r="ASJ3" s="849" t="str">
        <f>_xlfn.CONCAT("Line- ",'Claimed Fixed Assets'!$A$17)</f>
        <v>Line- 1.8</v>
      </c>
      <c r="ASK3" s="849" t="str">
        <f>_xlfn.CONCAT("Line- ",'Claimed Fixed Assets'!$A$18)</f>
        <v>Line- 1.9</v>
      </c>
      <c r="ASL3" s="849" t="str">
        <f>_xlfn.CONCAT("Line- ",'Claimed Fixed Assets'!$A$19)</f>
        <v>Line- 1.10</v>
      </c>
      <c r="ASM3" s="849" t="str">
        <f>_xlfn.CONCAT("Line- ",'Claimed Fixed Assets'!$A$20)</f>
        <v>Line- 100</v>
      </c>
      <c r="ASN3" s="849" t="str">
        <f>_xlfn.CONCAT("Line- ",'Claimed Fixed Assets'!A12)</f>
        <v>Line- 1.3</v>
      </c>
      <c r="ASO3" s="849" t="str">
        <f>_xlfn.CONCAT("Line- ",'Claimed Fixed Assets'!$A$13)</f>
        <v>Line- 1.4</v>
      </c>
      <c r="ASP3" s="849" t="str">
        <f>_xlfn.CONCAT("Line- ",'Claimed Fixed Assets'!$A$14)</f>
        <v>Line- 1.5</v>
      </c>
      <c r="ASQ3" s="849" t="str">
        <f>_xlfn.CONCAT("Line- ",'Claimed Fixed Assets'!$A$15)</f>
        <v>Line- 1.6</v>
      </c>
      <c r="ASR3" s="849" t="str">
        <f>_xlfn.CONCAT("Line- ",'Claimed Fixed Assets'!$A$16)</f>
        <v>Line- 1.7</v>
      </c>
      <c r="ASS3" s="849" t="str">
        <f>_xlfn.CONCAT("Line- ",'Claimed Fixed Assets'!$A$17)</f>
        <v>Line- 1.8</v>
      </c>
      <c r="AST3" s="849" t="str">
        <f>_xlfn.CONCAT("Line- ",'Claimed Fixed Assets'!$A$18)</f>
        <v>Line- 1.9</v>
      </c>
      <c r="ASU3" s="849" t="str">
        <f>_xlfn.CONCAT("Line- ",'Claimed Fixed Assets'!$A$19)</f>
        <v>Line- 1.10</v>
      </c>
      <c r="ASV3" s="849" t="str">
        <f>_xlfn.CONCAT("Line- ",'Claimed Fixed Assets'!$A$12)</f>
        <v>Line- 1.3</v>
      </c>
      <c r="ASW3" s="849" t="str">
        <f>_xlfn.CONCAT("Line- ",'Claimed Fixed Assets'!$A$14)</f>
        <v>Line- 1.5</v>
      </c>
      <c r="ASX3" s="849" t="str">
        <f>_xlfn.CONCAT("Line- ",'Claimed Fixed Assets'!$A$16)</f>
        <v>Line- 1.7</v>
      </c>
      <c r="ASY3" s="849" t="str">
        <f>_xlfn.CONCAT("Line- ",'Claimed Fixed Assets'!$A$18)</f>
        <v>Line- 1.9</v>
      </c>
      <c r="ASZ3" s="849" t="str">
        <f>_xlfn.CONCAT("Line- ",'Claimed Fixed Assets'!$A$20)</f>
        <v>Line- 100</v>
      </c>
      <c r="ATA3" s="849" t="str">
        <f>_xlfn.CONCAT("Line- ",'Claimed Fixed Assets'!$A$12)</f>
        <v>Line- 1.3</v>
      </c>
      <c r="ATB3" s="849" t="str">
        <f>_xlfn.CONCAT("Line- ",'Claimed Fixed Assets'!$A$14)</f>
        <v>Line- 1.5</v>
      </c>
      <c r="ATC3" s="849" t="str">
        <f>_xlfn.CONCAT("Line- ",'Claimed Fixed Assets'!$A$16)</f>
        <v>Line- 1.7</v>
      </c>
      <c r="ATD3" s="849" t="str">
        <f>_xlfn.CONCAT("Line- ",'Claimed Fixed Assets'!$A$18)</f>
        <v>Line- 1.9</v>
      </c>
      <c r="ATE3" s="849" t="str">
        <f>_xlfn.CONCAT("Line- ",'Claimed Fixed Assets'!$A$20)</f>
        <v>Line- 100</v>
      </c>
      <c r="ATF3" s="849" t="str">
        <f>_xlfn.CONCAT("Line- ", 'Claimed Fixed Assets'!$A$13)</f>
        <v>Line- 1.4</v>
      </c>
      <c r="ATG3" s="849" t="str">
        <f>_xlfn.CONCAT("Line- ", 'Claimed Fixed Assets'!$A$15)</f>
        <v>Line- 1.6</v>
      </c>
      <c r="ATH3" s="849" t="str">
        <f>_xlfn.CONCAT("Line- ", 'Claimed Fixed Assets'!$A$17)</f>
        <v>Line- 1.8</v>
      </c>
      <c r="ATI3" s="849" t="str">
        <f>_xlfn.CONCAT("Line- ", 'Claimed Fixed Assets'!$A$19)</f>
        <v>Line- 1.10</v>
      </c>
      <c r="ATJ3" s="849" t="str">
        <f>_xlfn.CONCAT("Line- ", 'Claimed Fixed Assets'!$A$20)</f>
        <v>Line- 100</v>
      </c>
      <c r="ATK3" s="849" t="str">
        <f>_xlfn.CONCAT("Line- ",'Claimed Fixed Assets'!$A$12)</f>
        <v>Line- 1.3</v>
      </c>
      <c r="ATL3" s="849" t="str">
        <f>_xlfn.CONCAT("Line- ",'Claimed Fixed Assets'!$A$13)</f>
        <v>Line- 1.4</v>
      </c>
      <c r="ATM3" s="849" t="str">
        <f>_xlfn.CONCAT("Line- ",'Claimed Fixed Assets'!$A$14)</f>
        <v>Line- 1.5</v>
      </c>
      <c r="ATN3" s="849" t="str">
        <f>_xlfn.CONCAT("Line- ",'Claimed Fixed Assets'!$A$15)</f>
        <v>Line- 1.6</v>
      </c>
      <c r="ATO3" s="849" t="str">
        <f>_xlfn.CONCAT("Line- ",'Claimed Fixed Assets'!$A$16)</f>
        <v>Line- 1.7</v>
      </c>
      <c r="ATP3" s="849" t="str">
        <f>_xlfn.CONCAT("Line- ",'Claimed Fixed Assets'!$A$17)</f>
        <v>Line- 1.8</v>
      </c>
      <c r="ATQ3" s="849" t="str">
        <f>_xlfn.CONCAT("Line- ",'Claimed Fixed Assets'!$A$18)</f>
        <v>Line- 1.9</v>
      </c>
      <c r="ATR3" s="849" t="str">
        <f>_xlfn.CONCAT("Line- ",'Claimed Fixed Assets'!$A$19)</f>
        <v>Line- 1.10</v>
      </c>
      <c r="ATS3" s="849" t="str">
        <f>_xlfn.CONCAT("Line- ",'Claimed Fixed Assets'!$A$20)</f>
        <v>Line- 100</v>
      </c>
      <c r="ATT3" s="849" t="str">
        <f>_xlfn.CONCAT("Line- ",'Claimed Fixed Assets'!A26)</f>
        <v>Line- 2.1</v>
      </c>
      <c r="ATU3" s="849" t="str">
        <f>_xlfn.CONCAT("Line- ",'Claimed Fixed Assets'!A27)</f>
        <v>Line- 2.2</v>
      </c>
      <c r="ATV3" s="849" t="str">
        <f>_xlfn.CONCAT("Line- ",'Claimed Fixed Assets'!A28)</f>
        <v>Line- 2.3</v>
      </c>
      <c r="ATW3" s="849" t="str">
        <f>_xlfn.CONCAT("Line- ",'Claimed Fixed Assets'!A29)</f>
        <v>Line- 2.4</v>
      </c>
      <c r="ATX3" s="849" t="str">
        <f>_xlfn.CONCAT("Line- ",'Claimed Fixed Assets'!A30)</f>
        <v>Line- 2.5</v>
      </c>
      <c r="ATY3" s="849" t="str">
        <f>_xlfn.CONCAT("Line- ",'Claimed Fixed Assets'!A31)</f>
        <v>Line- 2.6</v>
      </c>
      <c r="ATZ3" s="849" t="str">
        <f>_xlfn.CONCAT("Line- ",'Claimed Fixed Assets'!A32)</f>
        <v>Line- 200</v>
      </c>
      <c r="AUA3" s="849" t="str">
        <f>_xlfn.CONCAT("Line- ",'Claimed Fixed Assets'!$A$26)</f>
        <v>Line- 2.1</v>
      </c>
      <c r="AUB3" s="849" t="str">
        <f>_xlfn.CONCAT("Line- ",'Claimed Fixed Assets'!$A$27)</f>
        <v>Line- 2.2</v>
      </c>
      <c r="AUC3" s="849" t="str">
        <f>_xlfn.CONCAT("Line- ",'Claimed Fixed Assets'!$A$28)</f>
        <v>Line- 2.3</v>
      </c>
      <c r="AUD3" s="849" t="str">
        <f>_xlfn.CONCAT("Line- ",'Claimed Fixed Assets'!$A$29)</f>
        <v>Line- 2.4</v>
      </c>
      <c r="AUE3" s="849" t="str">
        <f>_xlfn.CONCAT("Line- ",'Claimed Fixed Assets'!$A$30)</f>
        <v>Line- 2.5</v>
      </c>
      <c r="AUF3" s="849" t="str">
        <f>_xlfn.CONCAT("Line- ",'Claimed Fixed Assets'!$A$31)</f>
        <v>Line- 2.6</v>
      </c>
      <c r="AUG3" s="849" t="str">
        <f>_xlfn.CONCAT("Line- ",'Claimed Fixed Assets'!$A$32)</f>
        <v>Line- 200</v>
      </c>
      <c r="AUH3" s="849" t="str">
        <f>_xlfn.CONCAT("Line- ",'Claimed Fixed Assets'!$A$26)</f>
        <v>Line- 2.1</v>
      </c>
      <c r="AUI3" s="849" t="str">
        <f>_xlfn.CONCAT("Line- ",'Claimed Fixed Assets'!$A$27)</f>
        <v>Line- 2.2</v>
      </c>
      <c r="AUJ3" s="849" t="str">
        <f>_xlfn.CONCAT("Line- ",'Claimed Fixed Assets'!$A$28)</f>
        <v>Line- 2.3</v>
      </c>
      <c r="AUK3" s="849" t="str">
        <f>_xlfn.CONCAT("Line- ",'Claimed Fixed Assets'!$A$29)</f>
        <v>Line- 2.4</v>
      </c>
      <c r="AUL3" s="849" t="str">
        <f>_xlfn.CONCAT("Line- ",'Claimed Fixed Assets'!$A$30)</f>
        <v>Line- 2.5</v>
      </c>
      <c r="AUM3" s="849" t="str">
        <f>_xlfn.CONCAT("Line- ",'Claimed Fixed Assets'!$A$31)</f>
        <v>Line- 2.6</v>
      </c>
      <c r="AUN3" s="849" t="str">
        <f>_xlfn.CONCAT("Line- ",'Claimed Fixed Assets'!$A$32)</f>
        <v>Line- 200</v>
      </c>
      <c r="AUO3" s="849" t="str">
        <f>_xlfn.CONCAT("Line-", " ", 'Claimed Fixed Assets'!A38)</f>
        <v>Line- 300</v>
      </c>
      <c r="AUP3" s="849" t="str">
        <f>_xlfn.CONCAT("Line- ", 'Claimed Fixed Assets'!A45)</f>
        <v>Line- 4.1</v>
      </c>
      <c r="AUQ3" s="849" t="str">
        <f>_xlfn.CONCAT("Line- ", 'Claimed Fixed Assets'!A46)</f>
        <v>Line- 4.2</v>
      </c>
      <c r="AUR3" s="849" t="str">
        <f>_xlfn.CONCAT("Line- ", 'Claimed Fixed Assets'!A47)</f>
        <v>Line- 4.3</v>
      </c>
      <c r="AUS3" s="849" t="str">
        <f>_xlfn.CONCAT("Line- ", 'Claimed Fixed Assets'!A48)</f>
        <v>Line- 4.4</v>
      </c>
      <c r="AUT3" s="849" t="str">
        <f>_xlfn.CONCAT("Line- ",'Claimed Fixed Assets'!$A$53)</f>
        <v>Line- 5.1</v>
      </c>
      <c r="AUU3" s="849" t="str">
        <f>_xlfn.CONCAT("Line- ",'Claimed Fixed Assets'!$A$54)</f>
        <v>Line- 5.2</v>
      </c>
      <c r="AUV3" s="849" t="str">
        <f>_xlfn.CONCAT("Line- ",'Claimed Fixed Assets'!$A$55)</f>
        <v>Line- 5.3</v>
      </c>
      <c r="AUW3" s="849" t="str">
        <f>_xlfn.CONCAT("Line- ",'Claimed Fixed Assets'!$A$53)</f>
        <v>Line- 5.1</v>
      </c>
      <c r="AUX3" s="849" t="str">
        <f>_xlfn.CONCAT("Line- ",'Claimed Fixed Assets'!$A$54)</f>
        <v>Line- 5.2</v>
      </c>
      <c r="AUY3" s="849" t="str">
        <f>_xlfn.CONCAT("Line- ",'Claimed Fixed Assets'!$A$55)</f>
        <v>Line- 5.3</v>
      </c>
      <c r="AUZ3" s="849" t="str">
        <f>_xlfn.CONCAT("Line- ",'Claimed Fixed Assets'!$A$53)</f>
        <v>Line- 5.1</v>
      </c>
      <c r="AVA3" s="849" t="str">
        <f>_xlfn.CONCAT("Line- ",'Claimed Fixed Assets'!$A$54)</f>
        <v>Line- 5.2</v>
      </c>
      <c r="AVB3" s="849" t="str">
        <f>_xlfn.CONCAT("Line- ",'Claimed Fixed Assets'!$A$55)</f>
        <v>Line- 5.3</v>
      </c>
      <c r="AVC3" s="849" t="str">
        <f>_xlfn.CONCAT("Line- ",'Claimed Fixed Assets'!$A$53)</f>
        <v>Line- 5.1</v>
      </c>
      <c r="AVD3" s="849" t="str">
        <f>_xlfn.CONCAT("Line- ",'Claimed Fixed Assets'!$A$54)</f>
        <v>Line- 5.2</v>
      </c>
      <c r="AVE3" s="849" t="str">
        <f>_xlfn.CONCAT("Line- ",'Claimed Fixed Assets'!$A$55)</f>
        <v>Line- 5.3</v>
      </c>
      <c r="AVF3" s="849" t="str">
        <f>_xlfn.CONCAT("Line- ",'Claimed Fixed Assets'!$A$53)</f>
        <v>Line- 5.1</v>
      </c>
      <c r="AVG3" s="849" t="str">
        <f>_xlfn.CONCAT("Line- ",'Claimed Fixed Assets'!$A$54)</f>
        <v>Line- 5.2</v>
      </c>
      <c r="AVH3" s="849" t="str">
        <f>_xlfn.CONCAT("Line- ",'Claimed Fixed Assets'!$A$55)</f>
        <v>Line- 5.3</v>
      </c>
      <c r="AVI3" s="849" t="str">
        <f>_xlfn.CONCAT("Line- ",'Claimed Fixed Assets'!A60)</f>
        <v>Line- 6.1</v>
      </c>
      <c r="AVJ3" s="849" t="str">
        <f>_xlfn.CONCAT("Line- ",'Claimed Fixed Assets'!A61)</f>
        <v>Line- 6.2</v>
      </c>
      <c r="AVK3" s="849" t="str">
        <f>_xlfn.CONCAT("Line- ",'Claimed Fixed Assets'!A62)</f>
        <v>Line- 6.3</v>
      </c>
      <c r="AVL3" s="849" t="str">
        <f>_xlfn.CONCAT("Line- ",'Claimed Fixed Assets'!A63)</f>
        <v>Line- 6.4</v>
      </c>
      <c r="AVM3" s="849" t="str">
        <f>_xlfn.CONCAT("Line- ",'Claimed Fixed Assets'!A64)</f>
        <v>Line- 6.5</v>
      </c>
      <c r="AVN3" s="849" t="str">
        <f>_xlfn.CONCAT("Line- ",'Claimed Fixed Assets'!A65)</f>
        <v>Line- 6.6</v>
      </c>
      <c r="AVO3" s="849" t="s">
        <v>747</v>
      </c>
      <c r="AVP3" s="849" t="s">
        <v>747</v>
      </c>
      <c r="AVQ3" s="849" t="s">
        <v>747</v>
      </c>
      <c r="AVR3" s="849" t="str">
        <f>_xlfn.CONCAT("Line- ",'Claimed Fixed Assets'!$A$73)</f>
        <v>Line- 7.1</v>
      </c>
      <c r="AVS3" s="849" t="str">
        <f>_xlfn.CONCAT("Line- ",'Claimed Fixed Assets'!$A$74)</f>
        <v>Line- 7.2</v>
      </c>
      <c r="AVT3" s="849" t="str">
        <f>_xlfn.CONCAT("Line- ",'Claimed Fixed Assets'!$A$75)</f>
        <v>Line- 7.3</v>
      </c>
      <c r="AVU3" s="849" t="str">
        <f>_xlfn.CONCAT("Line- ",'Claimed Fixed Assets'!$A$76)</f>
        <v>Line- 7.4</v>
      </c>
      <c r="AVV3" s="849" t="str">
        <f>_xlfn.CONCAT("Line- ",'Claimed Fixed Assets'!$A$77)</f>
        <v>Line- 7.5</v>
      </c>
      <c r="AVW3" s="849" t="str">
        <f>_xlfn.CONCAT("Line- ",'Claimed Fixed Assets'!$A$78)</f>
        <v>Line- 7.6</v>
      </c>
      <c r="AVX3" s="849" t="str">
        <f>_xlfn.CONCAT("Line- ",'Claimed Fixed Assets'!$A$79)</f>
        <v>Line- 7.7</v>
      </c>
      <c r="AVY3" s="849" t="str">
        <f>_xlfn.CONCAT("Line- ",'Claimed Fixed Assets'!$A$79)</f>
        <v>Line- 7.7</v>
      </c>
      <c r="AVZ3" s="849" t="str">
        <f>_xlfn.CONCAT("Line- ",'Claimed Fixed Assets'!$A$79)</f>
        <v>Line- 7.7</v>
      </c>
      <c r="AWA3" s="850" t="str">
        <f>_xlfn.CONCAT("Line- ",'Mortgages &amp; Notes'!$A$9)</f>
        <v>Line- 1.1</v>
      </c>
      <c r="AWB3" s="850" t="str">
        <f>_xlfn.CONCAT("Line- ",'Mortgages &amp; Notes'!$A$10)</f>
        <v>Line- 1.2</v>
      </c>
      <c r="AWC3" s="850" t="str">
        <f>_xlfn.CONCAT("Line- ",'Mortgages &amp; Notes'!$A$11)</f>
        <v>Line- 1.3</v>
      </c>
      <c r="AWD3" s="850" t="str">
        <f>_xlfn.CONCAT("Line- ",'Mortgages &amp; Notes'!$A$12)</f>
        <v>Line- 1.4</v>
      </c>
      <c r="AWE3" s="850" t="str">
        <f>_xlfn.CONCAT("Line- ",'Mortgages &amp; Notes'!$A$13)</f>
        <v>Line- 1.5</v>
      </c>
      <c r="AWF3" s="850" t="str">
        <f>_xlfn.CONCAT("Line- ",'Mortgages &amp; Notes'!$A$14)</f>
        <v>Line- 1.6</v>
      </c>
      <c r="AWG3" s="850" t="str">
        <f>_xlfn.CONCAT("Line- ",'Mortgages &amp; Notes'!$A$15)</f>
        <v>Line- 1.7</v>
      </c>
      <c r="AWH3" s="850" t="str">
        <f>_xlfn.CONCAT("Line- ",'Mortgages &amp; Notes'!$A$16)</f>
        <v>Line- 1.8</v>
      </c>
      <c r="AWI3" s="850" t="str">
        <f>_xlfn.CONCAT("Line- ",'Mortgages &amp; Notes'!$A$9)</f>
        <v>Line- 1.1</v>
      </c>
      <c r="AWJ3" s="850" t="str">
        <f>_xlfn.CONCAT("Line- ",'Mortgages &amp; Notes'!$A$10)</f>
        <v>Line- 1.2</v>
      </c>
      <c r="AWK3" s="850" t="str">
        <f>_xlfn.CONCAT("Line- ",'Mortgages &amp; Notes'!$A$11)</f>
        <v>Line- 1.3</v>
      </c>
      <c r="AWL3" s="850" t="str">
        <f>_xlfn.CONCAT("Line- ",'Mortgages &amp; Notes'!$A$12)</f>
        <v>Line- 1.4</v>
      </c>
      <c r="AWM3" s="850" t="str">
        <f>_xlfn.CONCAT("Line- ",'Mortgages &amp; Notes'!$A$13)</f>
        <v>Line- 1.5</v>
      </c>
      <c r="AWN3" s="850" t="str">
        <f>_xlfn.CONCAT("Line- ",'Mortgages &amp; Notes'!$A$14)</f>
        <v>Line- 1.6</v>
      </c>
      <c r="AWO3" s="850" t="str">
        <f>_xlfn.CONCAT("Line- ",'Mortgages &amp; Notes'!$A$15)</f>
        <v>Line- 1.7</v>
      </c>
      <c r="AWP3" s="850" t="str">
        <f>_xlfn.CONCAT("Line- ",'Mortgages &amp; Notes'!$A$16)</f>
        <v>Line- 1.8</v>
      </c>
      <c r="AWQ3" s="850" t="str">
        <f>_xlfn.CONCAT("Line- ",'Mortgages &amp; Notes'!$A$9)</f>
        <v>Line- 1.1</v>
      </c>
      <c r="AWR3" s="850" t="str">
        <f>_xlfn.CONCAT("Line- ",'Mortgages &amp; Notes'!$A$10)</f>
        <v>Line- 1.2</v>
      </c>
      <c r="AWS3" s="850" t="str">
        <f>_xlfn.CONCAT("Line- ",'Mortgages &amp; Notes'!$A$11)</f>
        <v>Line- 1.3</v>
      </c>
      <c r="AWT3" s="850" t="str">
        <f>_xlfn.CONCAT("Line- ",'Mortgages &amp; Notes'!$A$12)</f>
        <v>Line- 1.4</v>
      </c>
      <c r="AWU3" s="850" t="str">
        <f>_xlfn.CONCAT("Line- ",'Mortgages &amp; Notes'!$A$13)</f>
        <v>Line- 1.5</v>
      </c>
      <c r="AWV3" s="850" t="str">
        <f>_xlfn.CONCAT("Line- ",'Mortgages &amp; Notes'!$A$14)</f>
        <v>Line- 1.6</v>
      </c>
      <c r="AWW3" s="850" t="str">
        <f>_xlfn.CONCAT("Line- ",'Mortgages &amp; Notes'!$A$15)</f>
        <v>Line- 1.7</v>
      </c>
      <c r="AWX3" s="850" t="str">
        <f>_xlfn.CONCAT("Line- ",'Mortgages &amp; Notes'!$A$16)</f>
        <v>Line- 1.8</v>
      </c>
      <c r="AWY3" s="850" t="str">
        <f>_xlfn.CONCAT("Line- ",'Mortgages &amp; Notes'!$A$9)</f>
        <v>Line- 1.1</v>
      </c>
      <c r="AWZ3" s="850" t="str">
        <f>_xlfn.CONCAT("Line- ",'Mortgages &amp; Notes'!$A$10)</f>
        <v>Line- 1.2</v>
      </c>
      <c r="AXA3" s="850" t="str">
        <f>_xlfn.CONCAT("Line- ",'Mortgages &amp; Notes'!$A$11)</f>
        <v>Line- 1.3</v>
      </c>
      <c r="AXB3" s="850" t="str">
        <f>_xlfn.CONCAT("Line- ",'Mortgages &amp; Notes'!$A$12)</f>
        <v>Line- 1.4</v>
      </c>
      <c r="AXC3" s="850" t="str">
        <f>_xlfn.CONCAT("Line- ",'Mortgages &amp; Notes'!$A$13)</f>
        <v>Line- 1.5</v>
      </c>
      <c r="AXD3" s="850" t="str">
        <f>_xlfn.CONCAT("Line- ",'Mortgages &amp; Notes'!$A$14)</f>
        <v>Line- 1.6</v>
      </c>
      <c r="AXE3" s="850" t="str">
        <f>_xlfn.CONCAT("Line- ",'Mortgages &amp; Notes'!$A$15)</f>
        <v>Line- 1.7</v>
      </c>
      <c r="AXF3" s="850" t="str">
        <f>_xlfn.CONCAT("Line- ",'Mortgages &amp; Notes'!$A$16)</f>
        <v>Line- 1.8</v>
      </c>
      <c r="AXG3" s="850" t="str">
        <f>_xlfn.CONCAT("Line- ",'Mortgages &amp; Notes'!$A$9)</f>
        <v>Line- 1.1</v>
      </c>
      <c r="AXH3" s="850" t="str">
        <f>_xlfn.CONCAT("Line- ",'Mortgages &amp; Notes'!$A$10)</f>
        <v>Line- 1.2</v>
      </c>
      <c r="AXI3" s="850" t="str">
        <f>_xlfn.CONCAT("Line- ",'Mortgages &amp; Notes'!$A$11)</f>
        <v>Line- 1.3</v>
      </c>
      <c r="AXJ3" s="850" t="str">
        <f>_xlfn.CONCAT("Line- ",'Mortgages &amp; Notes'!$A$12)</f>
        <v>Line- 1.4</v>
      </c>
      <c r="AXK3" s="850" t="str">
        <f>_xlfn.CONCAT("Line- ",'Mortgages &amp; Notes'!$A$13)</f>
        <v>Line- 1.5</v>
      </c>
      <c r="AXL3" s="850" t="str">
        <f>_xlfn.CONCAT("Line- ",'Mortgages &amp; Notes'!$A$14)</f>
        <v>Line- 1.6</v>
      </c>
      <c r="AXM3" s="850" t="str">
        <f>_xlfn.CONCAT("Line- ",'Mortgages &amp; Notes'!$A$15)</f>
        <v>Line- 1.7</v>
      </c>
      <c r="AXN3" s="850" t="str">
        <f>_xlfn.CONCAT("Line- ",'Mortgages &amp; Notes'!$A$16)</f>
        <v>Line- 1.8</v>
      </c>
      <c r="AXO3" s="850" t="str">
        <f>_xlfn.CONCAT("Line- ",'Mortgages &amp; Notes'!$A$9)</f>
        <v>Line- 1.1</v>
      </c>
      <c r="AXP3" s="850" t="str">
        <f>_xlfn.CONCAT("Line- ",'Mortgages &amp; Notes'!$A$10)</f>
        <v>Line- 1.2</v>
      </c>
      <c r="AXQ3" s="850" t="str">
        <f>_xlfn.CONCAT("Line- ",'Mortgages &amp; Notes'!$A$11)</f>
        <v>Line- 1.3</v>
      </c>
      <c r="AXR3" s="850" t="str">
        <f>_xlfn.CONCAT("Line- ",'Mortgages &amp; Notes'!$A$12)</f>
        <v>Line- 1.4</v>
      </c>
      <c r="AXS3" s="850" t="str">
        <f>_xlfn.CONCAT("Line- ",'Mortgages &amp; Notes'!$A$13)</f>
        <v>Line- 1.5</v>
      </c>
      <c r="AXT3" s="850" t="str">
        <f>_xlfn.CONCAT("Line- ",'Mortgages &amp; Notes'!$A$14)</f>
        <v>Line- 1.6</v>
      </c>
      <c r="AXU3" s="850" t="str">
        <f>_xlfn.CONCAT("Line- ",'Mortgages &amp; Notes'!$A$15)</f>
        <v>Line- 1.7</v>
      </c>
      <c r="AXV3" s="850" t="str">
        <f>_xlfn.CONCAT("Line- ",'Mortgages &amp; Notes'!$A$16)</f>
        <v>Line- 1.8</v>
      </c>
      <c r="AXW3" s="850" t="str">
        <f>_xlfn.CONCAT("Line- ",'Mortgages &amp; Notes'!$A$9)</f>
        <v>Line- 1.1</v>
      </c>
      <c r="AXX3" s="850" t="str">
        <f>_xlfn.CONCAT("Line- ",'Mortgages &amp; Notes'!$A$10)</f>
        <v>Line- 1.2</v>
      </c>
      <c r="AXY3" s="850" t="str">
        <f>_xlfn.CONCAT("Line- ",'Mortgages &amp; Notes'!$A$11)</f>
        <v>Line- 1.3</v>
      </c>
      <c r="AXZ3" s="850" t="str">
        <f>_xlfn.CONCAT("Line- ",'Mortgages &amp; Notes'!$A$12)</f>
        <v>Line- 1.4</v>
      </c>
      <c r="AYA3" s="850" t="str">
        <f>_xlfn.CONCAT("Line- ",'Mortgages &amp; Notes'!$A$13)</f>
        <v>Line- 1.5</v>
      </c>
      <c r="AYB3" s="850" t="str">
        <f>_xlfn.CONCAT("Line- ",'Mortgages &amp; Notes'!$A$14)</f>
        <v>Line- 1.6</v>
      </c>
      <c r="AYC3" s="850" t="str">
        <f>_xlfn.CONCAT("Line- ",'Mortgages &amp; Notes'!$A$15)</f>
        <v>Line- 1.7</v>
      </c>
      <c r="AYD3" s="850" t="str">
        <f>_xlfn.CONCAT("Line- ",'Mortgages &amp; Notes'!$A$16)</f>
        <v>Line- 1.8</v>
      </c>
      <c r="AYE3" s="850" t="str">
        <f>_xlfn.CONCAT("Line- ",'Mortgages &amp; Notes'!$A$9)</f>
        <v>Line- 1.1</v>
      </c>
      <c r="AYF3" s="850" t="str">
        <f>_xlfn.CONCAT("Line- ",'Mortgages &amp; Notes'!$A$10)</f>
        <v>Line- 1.2</v>
      </c>
      <c r="AYG3" s="850" t="str">
        <f>_xlfn.CONCAT("Line- ",'Mortgages &amp; Notes'!$A$11)</f>
        <v>Line- 1.3</v>
      </c>
      <c r="AYH3" s="850" t="str">
        <f>_xlfn.CONCAT("Line- ",'Mortgages &amp; Notes'!$A$12)</f>
        <v>Line- 1.4</v>
      </c>
      <c r="AYI3" s="850" t="str">
        <f>_xlfn.CONCAT("Line- ",'Mortgages &amp; Notes'!$A$13)</f>
        <v>Line- 1.5</v>
      </c>
      <c r="AYJ3" s="850" t="str">
        <f>_xlfn.CONCAT("Line- ",'Mortgages &amp; Notes'!$A$14)</f>
        <v>Line- 1.6</v>
      </c>
      <c r="AYK3" s="850" t="str">
        <f>_xlfn.CONCAT("Line- ",'Mortgages &amp; Notes'!$A$15)</f>
        <v>Line- 1.7</v>
      </c>
      <c r="AYL3" s="850" t="str">
        <f>_xlfn.CONCAT("Line- ",'Mortgages &amp; Notes'!$A$16)</f>
        <v>Line- 1.8</v>
      </c>
      <c r="AYM3" s="850" t="str">
        <f>_xlfn.CONCAT("Line- ",'Mortgages &amp; Notes'!$A$9)</f>
        <v>Line- 1.1</v>
      </c>
      <c r="AYN3" s="850" t="str">
        <f>_xlfn.CONCAT("Line- ",'Mortgages &amp; Notes'!$A$10)</f>
        <v>Line- 1.2</v>
      </c>
      <c r="AYO3" s="850" t="str">
        <f>_xlfn.CONCAT("Line- ",'Mortgages &amp; Notes'!$A$11)</f>
        <v>Line- 1.3</v>
      </c>
      <c r="AYP3" s="850" t="str">
        <f>_xlfn.CONCAT("Line- ",'Mortgages &amp; Notes'!$A$12)</f>
        <v>Line- 1.4</v>
      </c>
      <c r="AYQ3" s="850" t="str">
        <f>_xlfn.CONCAT("Line- ",'Mortgages &amp; Notes'!$A$13)</f>
        <v>Line- 1.5</v>
      </c>
      <c r="AYR3" s="850" t="str">
        <f>_xlfn.CONCAT("Line- ",'Mortgages &amp; Notes'!$A$14)</f>
        <v>Line- 1.6</v>
      </c>
      <c r="AYS3" s="850" t="str">
        <f>_xlfn.CONCAT("Line- ",'Mortgages &amp; Notes'!$A$15)</f>
        <v>Line- 1.7</v>
      </c>
      <c r="AYT3" s="850" t="str">
        <f>_xlfn.CONCAT("Line- ",'Mortgages &amp; Notes'!$A$16)</f>
        <v>Line- 1.8</v>
      </c>
      <c r="AYU3" s="850" t="str">
        <f>_xlfn.CONCAT("Line- ",'Mortgages &amp; Notes'!$A$17)</f>
        <v>Line- 100</v>
      </c>
      <c r="AYV3" s="850" t="str">
        <f>_xlfn.CONCAT("Line- ",'Mortgages &amp; Notes'!$A$9)</f>
        <v>Line- 1.1</v>
      </c>
      <c r="AYW3" s="850" t="str">
        <f>_xlfn.CONCAT("Line- ",'Mortgages &amp; Notes'!$A$10)</f>
        <v>Line- 1.2</v>
      </c>
      <c r="AYX3" s="850" t="str">
        <f>_xlfn.CONCAT("Line- ",'Mortgages &amp; Notes'!$A$11)</f>
        <v>Line- 1.3</v>
      </c>
      <c r="AYY3" s="850" t="str">
        <f>_xlfn.CONCAT("Line- ",'Mortgages &amp; Notes'!$A$12)</f>
        <v>Line- 1.4</v>
      </c>
      <c r="AYZ3" s="850" t="str">
        <f>_xlfn.CONCAT("Line- ",'Mortgages &amp; Notes'!$A$13)</f>
        <v>Line- 1.5</v>
      </c>
      <c r="AZA3" s="850" t="str">
        <f>_xlfn.CONCAT("Line- ",'Mortgages &amp; Notes'!$A$14)</f>
        <v>Line- 1.6</v>
      </c>
      <c r="AZB3" s="850" t="str">
        <f>_xlfn.CONCAT("Line- ",'Mortgages &amp; Notes'!$A$15)</f>
        <v>Line- 1.7</v>
      </c>
      <c r="AZC3" s="850" t="str">
        <f>_xlfn.CONCAT("Line- ",'Mortgages &amp; Notes'!$A$16)</f>
        <v>Line- 1.8</v>
      </c>
      <c r="AZD3" s="850" t="str">
        <f>_xlfn.CONCAT("Line- ",'Mortgages &amp; Notes'!$A$17)</f>
        <v>Line- 100</v>
      </c>
      <c r="AZE3" s="850" t="str">
        <f>_xlfn.CONCAT("Line- ",'Mortgages &amp; Notes'!$A$9)</f>
        <v>Line- 1.1</v>
      </c>
      <c r="AZF3" s="850" t="str">
        <f>_xlfn.CONCAT("Line- ",'Mortgages &amp; Notes'!$A$10)</f>
        <v>Line- 1.2</v>
      </c>
      <c r="AZG3" s="850" t="str">
        <f>_xlfn.CONCAT("Line- ",'Mortgages &amp; Notes'!$A$11)</f>
        <v>Line- 1.3</v>
      </c>
      <c r="AZH3" s="850" t="str">
        <f>_xlfn.CONCAT("Line- ",'Mortgages &amp; Notes'!$A$12)</f>
        <v>Line- 1.4</v>
      </c>
      <c r="AZI3" s="850" t="str">
        <f>_xlfn.CONCAT("Line- ",'Mortgages &amp; Notes'!$A$13)</f>
        <v>Line- 1.5</v>
      </c>
      <c r="AZJ3" s="850" t="str">
        <f>_xlfn.CONCAT("Line- ",'Mortgages &amp; Notes'!$A$14)</f>
        <v>Line- 1.6</v>
      </c>
      <c r="AZK3" s="850" t="str">
        <f>_xlfn.CONCAT("Line- ",'Mortgages &amp; Notes'!$A$15)</f>
        <v>Line- 1.7</v>
      </c>
      <c r="AZL3" s="850" t="str">
        <f>_xlfn.CONCAT("Line- ",'Mortgages &amp; Notes'!$A$16)</f>
        <v>Line- 1.8</v>
      </c>
      <c r="AZM3" s="850" t="str">
        <f>_xlfn.CONCAT("Line- ",'Mortgages &amp; Notes'!$A$9)</f>
        <v>Line- 1.1</v>
      </c>
      <c r="AZN3" s="850" t="str">
        <f>_xlfn.CONCAT("Line- ",'Mortgages &amp; Notes'!$A$10)</f>
        <v>Line- 1.2</v>
      </c>
      <c r="AZO3" s="850" t="str">
        <f>_xlfn.CONCAT("Line- ",'Mortgages &amp; Notes'!$A$11)</f>
        <v>Line- 1.3</v>
      </c>
      <c r="AZP3" s="850" t="str">
        <f>_xlfn.CONCAT("Line- ",'Mortgages &amp; Notes'!$A$12)</f>
        <v>Line- 1.4</v>
      </c>
      <c r="AZQ3" s="850" t="str">
        <f>_xlfn.CONCAT("Line- ",'Mortgages &amp; Notes'!$A$13)</f>
        <v>Line- 1.5</v>
      </c>
      <c r="AZR3" s="850" t="str">
        <f>_xlfn.CONCAT("Line- ",'Mortgages &amp; Notes'!$A$14)</f>
        <v>Line- 1.6</v>
      </c>
      <c r="AZS3" s="850" t="str">
        <f>_xlfn.CONCAT("Line- ",'Mortgages &amp; Notes'!$A$15)</f>
        <v>Line- 1.7</v>
      </c>
      <c r="AZT3" s="850" t="str">
        <f>_xlfn.CONCAT("Line- ",'Mortgages &amp; Notes'!$A$16)</f>
        <v>Line- 1.8</v>
      </c>
      <c r="AZU3" s="850" t="str">
        <f>_xlfn.CONCAT("Line- ",'Mortgages &amp; Notes'!$A$9)</f>
        <v>Line- 1.1</v>
      </c>
      <c r="AZV3" s="850" t="str">
        <f>_xlfn.CONCAT("Line- ",'Mortgages &amp; Notes'!$A$10)</f>
        <v>Line- 1.2</v>
      </c>
      <c r="AZW3" s="850" t="str">
        <f>_xlfn.CONCAT("Line- ",'Mortgages &amp; Notes'!$A$11)</f>
        <v>Line- 1.3</v>
      </c>
      <c r="AZX3" s="850" t="str">
        <f>_xlfn.CONCAT("Line- ",'Mortgages &amp; Notes'!$A$12)</f>
        <v>Line- 1.4</v>
      </c>
      <c r="AZY3" s="850" t="str">
        <f>_xlfn.CONCAT("Line- ",'Mortgages &amp; Notes'!$A$13)</f>
        <v>Line- 1.5</v>
      </c>
      <c r="AZZ3" s="850" t="str">
        <f>_xlfn.CONCAT("Line- ",'Mortgages &amp; Notes'!$A$14)</f>
        <v>Line- 1.6</v>
      </c>
      <c r="BAA3" s="850" t="str">
        <f>_xlfn.CONCAT("Line- ",'Mortgages &amp; Notes'!$A$15)</f>
        <v>Line- 1.7</v>
      </c>
      <c r="BAB3" s="850" t="str">
        <f>_xlfn.CONCAT("Line- ",'Mortgages &amp; Notes'!$A$16)</f>
        <v>Line- 1.8</v>
      </c>
      <c r="BAC3" s="850" t="str">
        <f>_xlfn.CONCAT("Line- ",'Mortgages &amp; Notes'!$A$9)</f>
        <v>Line- 1.1</v>
      </c>
      <c r="BAD3" s="850" t="str">
        <f>_xlfn.CONCAT("Line- ",'Mortgages &amp; Notes'!$A$10)</f>
        <v>Line- 1.2</v>
      </c>
      <c r="BAE3" s="850" t="str">
        <f>_xlfn.CONCAT("Line- ",'Mortgages &amp; Notes'!$A$11)</f>
        <v>Line- 1.3</v>
      </c>
      <c r="BAF3" s="850" t="str">
        <f>_xlfn.CONCAT("Line- ",'Mortgages &amp; Notes'!$A$12)</f>
        <v>Line- 1.4</v>
      </c>
      <c r="BAG3" s="850" t="str">
        <f>_xlfn.CONCAT("Line- ",'Mortgages &amp; Notes'!$A$13)</f>
        <v>Line- 1.5</v>
      </c>
      <c r="BAH3" s="850" t="str">
        <f>_xlfn.CONCAT("Line- ",'Mortgages &amp; Notes'!$A$14)</f>
        <v>Line- 1.6</v>
      </c>
      <c r="BAI3" s="850" t="str">
        <f>_xlfn.CONCAT("Line- ",'Mortgages &amp; Notes'!$A$15)</f>
        <v>Line- 1.7</v>
      </c>
      <c r="BAJ3" s="850" t="str">
        <f>_xlfn.CONCAT("Line- ",'Mortgages &amp; Notes'!$A$16)</f>
        <v>Line- 1.8</v>
      </c>
      <c r="BAK3" s="850" t="str">
        <f>_xlfn.CONCAT("Line- ",'Mortgages &amp; Notes'!$A$9)</f>
        <v>Line- 1.1</v>
      </c>
      <c r="BAL3" s="850" t="str">
        <f>_xlfn.CONCAT("Line- ",'Mortgages &amp; Notes'!$A$10)</f>
        <v>Line- 1.2</v>
      </c>
      <c r="BAM3" s="850" t="str">
        <f>_xlfn.CONCAT("Line- ",'Mortgages &amp; Notes'!$A$11)</f>
        <v>Line- 1.3</v>
      </c>
      <c r="BAN3" s="850" t="str">
        <f>_xlfn.CONCAT("Line- ",'Mortgages &amp; Notes'!$A$12)</f>
        <v>Line- 1.4</v>
      </c>
      <c r="BAO3" s="850" t="str">
        <f>_xlfn.CONCAT("Line- ",'Mortgages &amp; Notes'!$A$13)</f>
        <v>Line- 1.5</v>
      </c>
      <c r="BAP3" s="850" t="str">
        <f>_xlfn.CONCAT("Line- ",'Mortgages &amp; Notes'!$A$14)</f>
        <v>Line- 1.6</v>
      </c>
      <c r="BAQ3" s="850" t="str">
        <f>_xlfn.CONCAT("Line- ",'Mortgages &amp; Notes'!$A$15)</f>
        <v>Line- 1.7</v>
      </c>
      <c r="BAR3" s="850" t="str">
        <f>_xlfn.CONCAT("Line- ",'Mortgages &amp; Notes'!$A$16)</f>
        <v>Line- 1.8</v>
      </c>
      <c r="BAS3" s="850" t="str">
        <f>_xlfn.CONCAT("Line- ",'Mortgages &amp; Notes'!$A$9)</f>
        <v>Line- 1.1</v>
      </c>
      <c r="BAT3" s="850" t="str">
        <f>_xlfn.CONCAT("Line- ",'Mortgages &amp; Notes'!$A$10)</f>
        <v>Line- 1.2</v>
      </c>
      <c r="BAU3" s="850" t="str">
        <f>_xlfn.CONCAT("Line- ",'Mortgages &amp; Notes'!$A$11)</f>
        <v>Line- 1.3</v>
      </c>
      <c r="BAV3" s="850" t="str">
        <f>_xlfn.CONCAT("Line- ",'Mortgages &amp; Notes'!$A$12)</f>
        <v>Line- 1.4</v>
      </c>
      <c r="BAW3" s="850" t="str">
        <f>_xlfn.CONCAT("Line- ",'Mortgages &amp; Notes'!$A$13)</f>
        <v>Line- 1.5</v>
      </c>
      <c r="BAX3" s="850" t="str">
        <f>_xlfn.CONCAT("Line- ",'Mortgages &amp; Notes'!$A$14)</f>
        <v>Line- 1.6</v>
      </c>
      <c r="BAY3" s="850" t="str">
        <f>_xlfn.CONCAT("Line- ",'Mortgages &amp; Notes'!$A$15)</f>
        <v>Line- 1.7</v>
      </c>
      <c r="BAZ3" s="850" t="str">
        <f>_xlfn.CONCAT("Line- ",'Mortgages &amp; Notes'!$A$16)</f>
        <v>Line- 1.8</v>
      </c>
      <c r="BBA3" s="850" t="str">
        <f>_xlfn.CONCAT("Line- ",'Mortgages &amp; Notes'!$A$17)</f>
        <v>Line- 100</v>
      </c>
      <c r="BBB3" s="850" t="str">
        <f>_xlfn.CONCAT("Line- ",'Mortgages &amp; Notes'!$A$9)</f>
        <v>Line- 1.1</v>
      </c>
      <c r="BBC3" s="850" t="str">
        <f>_xlfn.CONCAT("Line- ",'Mortgages &amp; Notes'!$A$10)</f>
        <v>Line- 1.2</v>
      </c>
      <c r="BBD3" s="850" t="str">
        <f>_xlfn.CONCAT("Line- ",'Mortgages &amp; Notes'!$A$11)</f>
        <v>Line- 1.3</v>
      </c>
      <c r="BBE3" s="850" t="str">
        <f>_xlfn.CONCAT("Line- ",'Mortgages &amp; Notes'!$A$12)</f>
        <v>Line- 1.4</v>
      </c>
      <c r="BBF3" s="850" t="str">
        <f>_xlfn.CONCAT("Line- ",'Mortgages &amp; Notes'!$A$13)</f>
        <v>Line- 1.5</v>
      </c>
      <c r="BBG3" s="850" t="str">
        <f>_xlfn.CONCAT("Line- ",'Mortgages &amp; Notes'!$A$14)</f>
        <v>Line- 1.6</v>
      </c>
      <c r="BBH3" s="850" t="str">
        <f>_xlfn.CONCAT("Line- ",'Mortgages &amp; Notes'!$A$15)</f>
        <v>Line- 1.7</v>
      </c>
      <c r="BBI3" s="850" t="str">
        <f>_xlfn.CONCAT("Line- ",'Mortgages &amp; Notes'!$A$16)</f>
        <v>Line- 1.8</v>
      </c>
      <c r="BBJ3" s="850" t="str">
        <f>_xlfn.CONCAT("Line- ",'Mortgages &amp; Notes'!$A$9)</f>
        <v>Line- 1.1</v>
      </c>
      <c r="BBK3" s="850" t="str">
        <f>_xlfn.CONCAT("Line- ",'Mortgages &amp; Notes'!$A$10)</f>
        <v>Line- 1.2</v>
      </c>
      <c r="BBL3" s="850" t="str">
        <f>_xlfn.CONCAT("Line- ",'Mortgages &amp; Notes'!$A$11)</f>
        <v>Line- 1.3</v>
      </c>
      <c r="BBM3" s="850" t="str">
        <f>_xlfn.CONCAT("Line- ",'Mortgages &amp; Notes'!$A$12)</f>
        <v>Line- 1.4</v>
      </c>
      <c r="BBN3" s="850" t="str">
        <f>_xlfn.CONCAT("Line- ",'Mortgages &amp; Notes'!$A$13)</f>
        <v>Line- 1.5</v>
      </c>
      <c r="BBO3" s="850" t="str">
        <f>_xlfn.CONCAT("Line- ",'Mortgages &amp; Notes'!$A$14)</f>
        <v>Line- 1.6</v>
      </c>
      <c r="BBP3" s="850" t="str">
        <f>_xlfn.CONCAT("Line- ",'Mortgages &amp; Notes'!$A$15)</f>
        <v>Line- 1.7</v>
      </c>
      <c r="BBQ3" s="850" t="str">
        <f>_xlfn.CONCAT("Line- ",'Mortgages &amp; Notes'!$A$16)</f>
        <v>Line- 1.8</v>
      </c>
      <c r="BBR3" s="850" t="str">
        <f>_xlfn.CONCAT("Line- ",'Mortgages &amp; Notes'!$A$17)</f>
        <v>Line- 100</v>
      </c>
      <c r="BBS3" s="850" t="str">
        <f>_xlfn.CONCAT("Line- ",'Mortgages &amp; Notes'!$A$9)</f>
        <v>Line- 1.1</v>
      </c>
      <c r="BBT3" s="850" t="str">
        <f>_xlfn.CONCAT("Line- ",'Mortgages &amp; Notes'!$A$10)</f>
        <v>Line- 1.2</v>
      </c>
      <c r="BBU3" s="850" t="str">
        <f>_xlfn.CONCAT("Line- ",'Mortgages &amp; Notes'!$A$11)</f>
        <v>Line- 1.3</v>
      </c>
      <c r="BBV3" s="850" t="str">
        <f>_xlfn.CONCAT("Line- ",'Mortgages &amp; Notes'!$A$12)</f>
        <v>Line- 1.4</v>
      </c>
      <c r="BBW3" s="850" t="str">
        <f>_xlfn.CONCAT("Line- ",'Mortgages &amp; Notes'!$A$13)</f>
        <v>Line- 1.5</v>
      </c>
      <c r="BBX3" s="850" t="str">
        <f>_xlfn.CONCAT("Line- ",'Mortgages &amp; Notes'!$A$14)</f>
        <v>Line- 1.6</v>
      </c>
      <c r="BBY3" s="850" t="str">
        <f>_xlfn.CONCAT("Line- ",'Mortgages &amp; Notes'!$A$15)</f>
        <v>Line- 1.7</v>
      </c>
      <c r="BBZ3" s="850" t="str">
        <f>_xlfn.CONCAT("Line- ",'Mortgages &amp; Notes'!$A$16)</f>
        <v>Line- 1.8</v>
      </c>
      <c r="BCA3" s="850" t="str">
        <f>_xlfn.CONCAT("Line- ",'Mortgages &amp; Notes'!$A$17)</f>
        <v>Line- 100</v>
      </c>
      <c r="BCB3" s="850" t="str">
        <f>_xlfn.CONCAT("Line- ",'Mortgages &amp; Notes'!$A$9)</f>
        <v>Line- 1.1</v>
      </c>
      <c r="BCC3" s="850" t="str">
        <f>_xlfn.CONCAT("Line- ",'Mortgages &amp; Notes'!$A$10)</f>
        <v>Line- 1.2</v>
      </c>
      <c r="BCD3" s="850" t="str">
        <f>_xlfn.CONCAT("Line- ",'Mortgages &amp; Notes'!$A$11)</f>
        <v>Line- 1.3</v>
      </c>
      <c r="BCE3" s="850" t="str">
        <f>_xlfn.CONCAT("Line- ",'Mortgages &amp; Notes'!$A$12)</f>
        <v>Line- 1.4</v>
      </c>
      <c r="BCF3" s="850" t="str">
        <f>_xlfn.CONCAT("Line- ",'Mortgages &amp; Notes'!$A$13)</f>
        <v>Line- 1.5</v>
      </c>
      <c r="BCG3" s="850" t="str">
        <f>_xlfn.CONCAT("Line- ",'Mortgages &amp; Notes'!$A$14)</f>
        <v>Line- 1.6</v>
      </c>
      <c r="BCH3" s="850" t="str">
        <f>_xlfn.CONCAT("Line- ",'Mortgages &amp; Notes'!$A$15)</f>
        <v>Line- 1.7</v>
      </c>
      <c r="BCI3" s="850" t="str">
        <f>_xlfn.CONCAT("Line- ",'Mortgages &amp; Notes'!$A$16)</f>
        <v>Line- 1.8</v>
      </c>
      <c r="BCJ3" s="850" t="str">
        <f>_xlfn.CONCAT("Line- ",'Mortgages &amp; Notes'!$A$17)</f>
        <v>Line- 100</v>
      </c>
      <c r="BCK3" s="850" t="str">
        <f>_xlfn.CONCAT("Line- ",'Mortgages &amp; Notes'!$A$23)</f>
        <v>Line- 2.1</v>
      </c>
      <c r="BCL3" s="850" t="str">
        <f>_xlfn.CONCAT("Line- ",'Mortgages &amp; Notes'!$A$24)</f>
        <v>Line- 2.2</v>
      </c>
      <c r="BCM3" s="850" t="str">
        <f>_xlfn.CONCAT("Line- ",'Mortgages &amp; Notes'!$A$25)</f>
        <v>Line- 2.3</v>
      </c>
      <c r="BCN3" s="850" t="str">
        <f>_xlfn.CONCAT("Line- ",'Mortgages &amp; Notes'!$A$26)</f>
        <v>Line- 2.4</v>
      </c>
      <c r="BCO3" s="850" t="str">
        <f>_xlfn.CONCAT("Line- ",'Mortgages &amp; Notes'!$A$27)</f>
        <v>Line- 2.5</v>
      </c>
      <c r="BCP3" s="850" t="str">
        <f>_xlfn.CONCAT("Line- ",'Mortgages &amp; Notes'!$A$28)</f>
        <v>Line- 2.6</v>
      </c>
      <c r="BCQ3" s="850" t="str">
        <f>_xlfn.CONCAT("Line- ",'Mortgages &amp; Notes'!$A$23)</f>
        <v>Line- 2.1</v>
      </c>
      <c r="BCR3" s="850" t="str">
        <f>_xlfn.CONCAT("Line- ",'Mortgages &amp; Notes'!$A$24)</f>
        <v>Line- 2.2</v>
      </c>
      <c r="BCS3" s="850" t="str">
        <f>_xlfn.CONCAT("Line- ",'Mortgages &amp; Notes'!$A$25)</f>
        <v>Line- 2.3</v>
      </c>
      <c r="BCT3" s="850" t="str">
        <f>_xlfn.CONCAT("Line- ",'Mortgages &amp; Notes'!$A$26)</f>
        <v>Line- 2.4</v>
      </c>
      <c r="BCU3" s="850" t="str">
        <f>_xlfn.CONCAT("Line- ",'Mortgages &amp; Notes'!$A$27)</f>
        <v>Line- 2.5</v>
      </c>
      <c r="BCV3" s="850" t="str">
        <f>_xlfn.CONCAT("Line- ",'Mortgages &amp; Notes'!$A$28)</f>
        <v>Line- 2.6</v>
      </c>
      <c r="BCW3" s="850" t="str">
        <f>_xlfn.CONCAT("Line- ",'Mortgages &amp; Notes'!$A$23)</f>
        <v>Line- 2.1</v>
      </c>
      <c r="BCX3" s="850" t="str">
        <f>_xlfn.CONCAT("Line- ",'Mortgages &amp; Notes'!$A$24)</f>
        <v>Line- 2.2</v>
      </c>
      <c r="BCY3" s="850" t="str">
        <f>_xlfn.CONCAT("Line- ",'Mortgages &amp; Notes'!$A$25)</f>
        <v>Line- 2.3</v>
      </c>
      <c r="BCZ3" s="850" t="str">
        <f>_xlfn.CONCAT("Line- ",'Mortgages &amp; Notes'!$A$26)</f>
        <v>Line- 2.4</v>
      </c>
      <c r="BDA3" s="850" t="str">
        <f>_xlfn.CONCAT("Line- ",'Mortgages &amp; Notes'!$A$27)</f>
        <v>Line- 2.5</v>
      </c>
      <c r="BDB3" s="850" t="str">
        <f>_xlfn.CONCAT("Line- ",'Mortgages &amp; Notes'!$A$28)</f>
        <v>Line- 2.6</v>
      </c>
      <c r="BDC3" s="850" t="str">
        <f>_xlfn.CONCAT("Line- ",'Mortgages &amp; Notes'!$A$23)</f>
        <v>Line- 2.1</v>
      </c>
      <c r="BDD3" s="850" t="str">
        <f>_xlfn.CONCAT("Line- ",'Mortgages &amp; Notes'!$A$24)</f>
        <v>Line- 2.2</v>
      </c>
      <c r="BDE3" s="850" t="str">
        <f>_xlfn.CONCAT("Line- ",'Mortgages &amp; Notes'!$A$25)</f>
        <v>Line- 2.3</v>
      </c>
      <c r="BDF3" s="850" t="str">
        <f>_xlfn.CONCAT("Line- ",'Mortgages &amp; Notes'!$A$26)</f>
        <v>Line- 2.4</v>
      </c>
      <c r="BDG3" s="850" t="str">
        <f>_xlfn.CONCAT("Line- ",'Mortgages &amp; Notes'!$A$27)</f>
        <v>Line- 2.5</v>
      </c>
      <c r="BDH3" s="850" t="str">
        <f>_xlfn.CONCAT("Line- ",'Mortgages &amp; Notes'!$A$28)</f>
        <v>Line- 2.6</v>
      </c>
      <c r="BDI3" s="850" t="str">
        <f>_xlfn.CONCAT("Line- ",'Mortgages &amp; Notes'!$A$23)</f>
        <v>Line- 2.1</v>
      </c>
      <c r="BDJ3" s="850" t="str">
        <f>_xlfn.CONCAT("Line- ",'Mortgages &amp; Notes'!$A$24)</f>
        <v>Line- 2.2</v>
      </c>
      <c r="BDK3" s="850" t="str">
        <f>_xlfn.CONCAT("Line- ",'Mortgages &amp; Notes'!$A$25)</f>
        <v>Line- 2.3</v>
      </c>
      <c r="BDL3" s="850" t="str">
        <f>_xlfn.CONCAT("Line- ",'Mortgages &amp; Notes'!$A$26)</f>
        <v>Line- 2.4</v>
      </c>
      <c r="BDM3" s="850" t="str">
        <f>_xlfn.CONCAT("Line- ",'Mortgages &amp; Notes'!$A$27)</f>
        <v>Line- 2.5</v>
      </c>
      <c r="BDN3" s="850" t="str">
        <f>_xlfn.CONCAT("Line- ",'Mortgages &amp; Notes'!$A$28)</f>
        <v>Line- 2.6</v>
      </c>
      <c r="BDO3" s="850" t="str">
        <f>_xlfn.CONCAT("Line- ",'Mortgages &amp; Notes'!$A$23)</f>
        <v>Line- 2.1</v>
      </c>
      <c r="BDP3" s="850" t="str">
        <f>_xlfn.CONCAT("Line- ",'Mortgages &amp; Notes'!$A$24)</f>
        <v>Line- 2.2</v>
      </c>
      <c r="BDQ3" s="850" t="str">
        <f>_xlfn.CONCAT("Line- ",'Mortgages &amp; Notes'!$A$25)</f>
        <v>Line- 2.3</v>
      </c>
      <c r="BDR3" s="850" t="str">
        <f>_xlfn.CONCAT("Line- ",'Mortgages &amp; Notes'!$A$26)</f>
        <v>Line- 2.4</v>
      </c>
      <c r="BDS3" s="850" t="str">
        <f>_xlfn.CONCAT("Line- ",'Mortgages &amp; Notes'!$A$27)</f>
        <v>Line- 2.5</v>
      </c>
      <c r="BDT3" s="850" t="str">
        <f>_xlfn.CONCAT("Line- ",'Mortgages &amp; Notes'!$A$28)</f>
        <v>Line- 2.6</v>
      </c>
      <c r="BDU3" s="850" t="str">
        <f>_xlfn.CONCAT("Line- ",'Mortgages &amp; Notes'!$A$23)</f>
        <v>Line- 2.1</v>
      </c>
      <c r="BDV3" s="850" t="str">
        <f>_xlfn.CONCAT("Line- ",'Mortgages &amp; Notes'!$A$24)</f>
        <v>Line- 2.2</v>
      </c>
      <c r="BDW3" s="850" t="str">
        <f>_xlfn.CONCAT("Line- ",'Mortgages &amp; Notes'!$A$25)</f>
        <v>Line- 2.3</v>
      </c>
      <c r="BDX3" s="850" t="str">
        <f>_xlfn.CONCAT("Line- ",'Mortgages &amp; Notes'!$A$26)</f>
        <v>Line- 2.4</v>
      </c>
      <c r="BDY3" s="850" t="str">
        <f>_xlfn.CONCAT("Line- ",'Mortgages &amp; Notes'!$A$27)</f>
        <v>Line- 2.5</v>
      </c>
      <c r="BDZ3" s="850" t="str">
        <f>_xlfn.CONCAT("Line- ",'Mortgages &amp; Notes'!$A$28)</f>
        <v>Line- 2.6</v>
      </c>
      <c r="BEA3" s="850" t="str">
        <f>_xlfn.CONCAT("Line- ",'Mortgages &amp; Notes'!$A$29)</f>
        <v>Line- 200</v>
      </c>
      <c r="BEB3" s="850" t="str">
        <f>_xlfn.CONCAT("Line- ",'Mortgages &amp; Notes'!$A$23)</f>
        <v>Line- 2.1</v>
      </c>
      <c r="BEC3" s="850" t="str">
        <f>_xlfn.CONCAT("Line- ",'Mortgages &amp; Notes'!$A$24)</f>
        <v>Line- 2.2</v>
      </c>
      <c r="BED3" s="850" t="str">
        <f>_xlfn.CONCAT("Line- ",'Mortgages &amp; Notes'!$A$25)</f>
        <v>Line- 2.3</v>
      </c>
      <c r="BEE3" s="850" t="str">
        <f>_xlfn.CONCAT("Line- ",'Mortgages &amp; Notes'!$A$26)</f>
        <v>Line- 2.4</v>
      </c>
      <c r="BEF3" s="850" t="str">
        <f>_xlfn.CONCAT("Line- ",'Mortgages &amp; Notes'!$A$27)</f>
        <v>Line- 2.5</v>
      </c>
      <c r="BEG3" s="850" t="str">
        <f>_xlfn.CONCAT("Line- ",'Mortgages &amp; Notes'!$A$28)</f>
        <v>Line- 2.6</v>
      </c>
      <c r="BEH3" s="850" t="str">
        <f>_xlfn.CONCAT("Line- ",'Mortgages &amp; Notes'!$A$23)</f>
        <v>Line- 2.1</v>
      </c>
      <c r="BEI3" s="850" t="str">
        <f>_xlfn.CONCAT("Line- ",'Mortgages &amp; Notes'!$A$24)</f>
        <v>Line- 2.2</v>
      </c>
      <c r="BEJ3" s="850" t="str">
        <f>_xlfn.CONCAT("Line- ",'Mortgages &amp; Notes'!$A$25)</f>
        <v>Line- 2.3</v>
      </c>
      <c r="BEK3" s="850" t="str">
        <f>_xlfn.CONCAT("Line- ",'Mortgages &amp; Notes'!$A$26)</f>
        <v>Line- 2.4</v>
      </c>
      <c r="BEL3" s="850" t="str">
        <f>_xlfn.CONCAT("Line- ",'Mortgages &amp; Notes'!$A$27)</f>
        <v>Line- 2.5</v>
      </c>
      <c r="BEM3" s="850" t="str">
        <f>_xlfn.CONCAT("Line- ",'Mortgages &amp; Notes'!$A$28)</f>
        <v>Line- 2.6</v>
      </c>
      <c r="BEN3" s="850" t="str">
        <f>_xlfn.CONCAT("Line- ",'Mortgages &amp; Notes'!$A$29)</f>
        <v>Line- 200</v>
      </c>
      <c r="BEO3" s="851" t="str">
        <f>_xlfn.CONCAT("Line- ",'Wages &amp; Benefits'!$A$10)</f>
        <v>Line- 1.1</v>
      </c>
      <c r="BEP3" s="851" t="str">
        <f>_xlfn.CONCAT("Line- ",'Wages &amp; Benefits'!$A$12)</f>
        <v>Line- 1.2</v>
      </c>
      <c r="BEQ3" s="851" t="str">
        <f>_xlfn.CONCAT("Line- ",'Wages &amp; Benefits'!$A$14)</f>
        <v>Line- 1.3</v>
      </c>
      <c r="BER3" s="851" t="str">
        <f>_xlfn.CONCAT("Line- ",'Wages &amp; Benefits'!$A$16)</f>
        <v>Line- 1.4</v>
      </c>
      <c r="BES3" s="851" t="str">
        <f>_xlfn.CONCAT("Line- ",'Wages &amp; Benefits'!$A$18)</f>
        <v>Line- 1.5</v>
      </c>
      <c r="BET3" s="851" t="str">
        <f>_xlfn.CONCAT("Line- ",'Wages &amp; Benefits'!$A$20)</f>
        <v>Line- 1.6</v>
      </c>
      <c r="BEU3" s="851" t="str">
        <f>_xlfn.CONCAT("Line- ",'Wages &amp; Benefits'!$A$22)</f>
        <v>Line- 1.7</v>
      </c>
      <c r="BEV3" s="851" t="str">
        <f>_xlfn.CONCAT("Line- ",'Wages &amp; Benefits'!$A$24)</f>
        <v>Line- 1.8</v>
      </c>
      <c r="BEW3" s="851" t="str">
        <f>_xlfn.CONCAT("Line- ",'Wages &amp; Benefits'!$A$26)</f>
        <v>Line- 1.9</v>
      </c>
      <c r="BEX3" s="851" t="str">
        <f>_xlfn.CONCAT("Line- ",'Wages &amp; Benefits'!$A$28)</f>
        <v>Line- 1.10</v>
      </c>
      <c r="BEY3" s="851" t="str">
        <f>_xlfn.CONCAT("Line- ",'Wages &amp; Benefits'!$A$30)</f>
        <v>Line- 1.11</v>
      </c>
      <c r="BEZ3" s="851" t="str">
        <f>_xlfn.CONCAT("Line- ",'Wages &amp; Benefits'!$A$32)</f>
        <v>Line- 1.12</v>
      </c>
      <c r="BFA3" s="851" t="str">
        <f>_xlfn.CONCAT("Line- ",'Wages &amp; Benefits'!$A$34)</f>
        <v>Line- 1.13</v>
      </c>
      <c r="BFB3" s="851" t="str">
        <f>_xlfn.CONCAT("Line- ",'Wages &amp; Benefits'!$A$36)</f>
        <v>Line- 1.14</v>
      </c>
      <c r="BFC3" s="851" t="str">
        <f>_xlfn.CONCAT("Line- ",'Wages &amp; Benefits'!$A$38)</f>
        <v>Line- 1.15</v>
      </c>
      <c r="BFD3" s="851" t="str">
        <f>_xlfn.CONCAT("Line- ",'Wages &amp; Benefits'!$A$40)</f>
        <v>Line- 1.16</v>
      </c>
      <c r="BFE3" s="851" t="str">
        <f>_xlfn.CONCAT("Line- ",'Wages &amp; Benefits'!$A$42)</f>
        <v>Line- 1.17</v>
      </c>
      <c r="BFF3" s="851" t="str">
        <f>_xlfn.CONCAT("Line- ",'Wages &amp; Benefits'!$A$44)</f>
        <v>Line- 1.18</v>
      </c>
      <c r="BFG3" s="851" t="str">
        <f>_xlfn.CONCAT("Line- ",'Wages &amp; Benefits'!$A$10)</f>
        <v>Line- 1.1</v>
      </c>
      <c r="BFH3" s="851" t="str">
        <f>_xlfn.CONCAT("Line- ",'Wages &amp; Benefits'!$A$12)</f>
        <v>Line- 1.2</v>
      </c>
      <c r="BFI3" s="851" t="str">
        <f>_xlfn.CONCAT("Line- ",'Wages &amp; Benefits'!$A$14)</f>
        <v>Line- 1.3</v>
      </c>
      <c r="BFJ3" s="851" t="str">
        <f>_xlfn.CONCAT("Line- ",'Wages &amp; Benefits'!$A$16)</f>
        <v>Line- 1.4</v>
      </c>
      <c r="BFK3" s="851" t="str">
        <f>_xlfn.CONCAT("Line- ",'Wages &amp; Benefits'!$A$18)</f>
        <v>Line- 1.5</v>
      </c>
      <c r="BFL3" s="851" t="str">
        <f>_xlfn.CONCAT("Line- ",'Wages &amp; Benefits'!$A$20)</f>
        <v>Line- 1.6</v>
      </c>
      <c r="BFM3" s="851" t="str">
        <f>_xlfn.CONCAT("Line- ",'Wages &amp; Benefits'!$A$22)</f>
        <v>Line- 1.7</v>
      </c>
      <c r="BFN3" s="851" t="str">
        <f>_xlfn.CONCAT("Line- ",'Wages &amp; Benefits'!$A$24)</f>
        <v>Line- 1.8</v>
      </c>
      <c r="BFO3" s="851" t="str">
        <f>_xlfn.CONCAT("Line- ",'Wages &amp; Benefits'!$A$26)</f>
        <v>Line- 1.9</v>
      </c>
      <c r="BFP3" s="851" t="str">
        <f>_xlfn.CONCAT("Line- ",'Wages &amp; Benefits'!$A$28)</f>
        <v>Line- 1.10</v>
      </c>
      <c r="BFQ3" s="851" t="str">
        <f>_xlfn.CONCAT("Line- ",'Wages &amp; Benefits'!$A$30)</f>
        <v>Line- 1.11</v>
      </c>
      <c r="BFR3" s="851" t="str">
        <f>_xlfn.CONCAT("Line- ",'Wages &amp; Benefits'!$A$32)</f>
        <v>Line- 1.12</v>
      </c>
      <c r="BFS3" s="851" t="str">
        <f>_xlfn.CONCAT("Line- ",'Wages &amp; Benefits'!$A$34)</f>
        <v>Line- 1.13</v>
      </c>
      <c r="BFT3" s="851" t="str">
        <f>_xlfn.CONCAT("Line- ",'Wages &amp; Benefits'!$A$36)</f>
        <v>Line- 1.14</v>
      </c>
      <c r="BFU3" s="851" t="str">
        <f>_xlfn.CONCAT("Line- ",'Wages &amp; Benefits'!$A$38)</f>
        <v>Line- 1.15</v>
      </c>
      <c r="BFV3" s="851" t="str">
        <f>_xlfn.CONCAT("Line- ",'Wages &amp; Benefits'!$A$40)</f>
        <v>Line- 1.16</v>
      </c>
      <c r="BFW3" s="851" t="str">
        <f>_xlfn.CONCAT("Line- ",'Wages &amp; Benefits'!$A$42)</f>
        <v>Line- 1.17</v>
      </c>
      <c r="BFX3" s="851" t="str">
        <f>_xlfn.CONCAT("Line- ",'Wages &amp; Benefits'!$A$44)</f>
        <v>Line- 1.18</v>
      </c>
      <c r="BFY3" s="851" t="str">
        <f>_xlfn.CONCAT("Line- ",'Wages &amp; Benefits'!$A$10)</f>
        <v>Line- 1.1</v>
      </c>
      <c r="BFZ3" s="851" t="str">
        <f>_xlfn.CONCAT("Line- ",'Wages &amp; Benefits'!$A$12)</f>
        <v>Line- 1.2</v>
      </c>
      <c r="BGA3" s="851" t="str">
        <f>_xlfn.CONCAT("Line- ",'Wages &amp; Benefits'!$A$14)</f>
        <v>Line- 1.3</v>
      </c>
      <c r="BGB3" s="851" t="str">
        <f>_xlfn.CONCAT("Line- ",'Wages &amp; Benefits'!$A$16)</f>
        <v>Line- 1.4</v>
      </c>
      <c r="BGC3" s="851" t="str">
        <f>_xlfn.CONCAT("Line- ",'Wages &amp; Benefits'!$A$18)</f>
        <v>Line- 1.5</v>
      </c>
      <c r="BGD3" s="851" t="str">
        <f>_xlfn.CONCAT("Line- ",'Wages &amp; Benefits'!$A$20)</f>
        <v>Line- 1.6</v>
      </c>
      <c r="BGE3" s="851" t="str">
        <f>_xlfn.CONCAT("Line- ",'Wages &amp; Benefits'!$A$22)</f>
        <v>Line- 1.7</v>
      </c>
      <c r="BGF3" s="851" t="str">
        <f>_xlfn.CONCAT("Line- ",'Wages &amp; Benefits'!$A$24)</f>
        <v>Line- 1.8</v>
      </c>
      <c r="BGG3" s="851" t="str">
        <f>_xlfn.CONCAT("Line- ",'Wages &amp; Benefits'!$A$26)</f>
        <v>Line- 1.9</v>
      </c>
      <c r="BGH3" s="851" t="str">
        <f>_xlfn.CONCAT("Line- ",'Wages &amp; Benefits'!$A$28)</f>
        <v>Line- 1.10</v>
      </c>
      <c r="BGI3" s="851" t="str">
        <f>_xlfn.CONCAT("Line- ",'Wages &amp; Benefits'!$A$30)</f>
        <v>Line- 1.11</v>
      </c>
      <c r="BGJ3" s="851" t="str">
        <f>_xlfn.CONCAT("Line- ",'Wages &amp; Benefits'!$A$32)</f>
        <v>Line- 1.12</v>
      </c>
      <c r="BGK3" s="851" t="str">
        <f>_xlfn.CONCAT("Line- ",'Wages &amp; Benefits'!$A$34)</f>
        <v>Line- 1.13</v>
      </c>
      <c r="BGL3" s="851" t="str">
        <f>_xlfn.CONCAT("Line- ",'Wages &amp; Benefits'!$A$36)</f>
        <v>Line- 1.14</v>
      </c>
      <c r="BGM3" s="851" t="str">
        <f>_xlfn.CONCAT("Line- ",'Wages &amp; Benefits'!$A$38)</f>
        <v>Line- 1.15</v>
      </c>
      <c r="BGN3" s="851" t="str">
        <f>_xlfn.CONCAT("Line- ",'Wages &amp; Benefits'!$A$40)</f>
        <v>Line- 1.16</v>
      </c>
      <c r="BGO3" s="851" t="str">
        <f>_xlfn.CONCAT("Line- ",'Wages &amp; Benefits'!$A$42)</f>
        <v>Line- 1.17</v>
      </c>
      <c r="BGP3" s="851" t="str">
        <f>_xlfn.CONCAT("Line- ",'Wages &amp; Benefits'!$A$44)</f>
        <v>Line- 1.18</v>
      </c>
      <c r="BGQ3" s="851" t="str">
        <f>_xlfn.CONCAT("Line- ",'Wages &amp; Benefits'!$A$10)</f>
        <v>Line- 1.1</v>
      </c>
      <c r="BGR3" s="851" t="str">
        <f>_xlfn.CONCAT("Line- ",'Wages &amp; Benefits'!$A$12)</f>
        <v>Line- 1.2</v>
      </c>
      <c r="BGS3" s="851" t="str">
        <f>_xlfn.CONCAT("Line- ",'Wages &amp; Benefits'!$A$14)</f>
        <v>Line- 1.3</v>
      </c>
      <c r="BGT3" s="851" t="str">
        <f>_xlfn.CONCAT("Line- ",'Wages &amp; Benefits'!$A$16)</f>
        <v>Line- 1.4</v>
      </c>
      <c r="BGU3" s="851" t="str">
        <f>_xlfn.CONCAT("Line- ",'Wages &amp; Benefits'!$A$18)</f>
        <v>Line- 1.5</v>
      </c>
      <c r="BGV3" s="851" t="str">
        <f>_xlfn.CONCAT("Line- ",'Wages &amp; Benefits'!$A$20)</f>
        <v>Line- 1.6</v>
      </c>
      <c r="BGW3" s="851" t="str">
        <f>_xlfn.CONCAT("Line- ",'Wages &amp; Benefits'!$A$22)</f>
        <v>Line- 1.7</v>
      </c>
      <c r="BGX3" s="851" t="str">
        <f>_xlfn.CONCAT("Line- ",'Wages &amp; Benefits'!$A$24)</f>
        <v>Line- 1.8</v>
      </c>
      <c r="BGY3" s="851" t="str">
        <f>_xlfn.CONCAT("Line- ",'Wages &amp; Benefits'!$A$26)</f>
        <v>Line- 1.9</v>
      </c>
      <c r="BGZ3" s="851" t="str">
        <f>_xlfn.CONCAT("Line- ",'Wages &amp; Benefits'!$A$28)</f>
        <v>Line- 1.10</v>
      </c>
      <c r="BHA3" s="851" t="str">
        <f>_xlfn.CONCAT("Line- ",'Wages &amp; Benefits'!$A$30)</f>
        <v>Line- 1.11</v>
      </c>
      <c r="BHB3" s="851" t="str">
        <f>_xlfn.CONCAT("Line- ",'Wages &amp; Benefits'!$A$32)</f>
        <v>Line- 1.12</v>
      </c>
      <c r="BHC3" s="851" t="str">
        <f>_xlfn.CONCAT("Line- ",'Wages &amp; Benefits'!$A$34)</f>
        <v>Line- 1.13</v>
      </c>
      <c r="BHD3" s="851" t="str">
        <f>_xlfn.CONCAT("Line- ",'Wages &amp; Benefits'!$A$36)</f>
        <v>Line- 1.14</v>
      </c>
      <c r="BHE3" s="851" t="str">
        <f>_xlfn.CONCAT("Line- ",'Wages &amp; Benefits'!$A$38)</f>
        <v>Line- 1.15</v>
      </c>
      <c r="BHF3" s="851" t="str">
        <f>_xlfn.CONCAT("Line- ",'Wages &amp; Benefits'!$A$40)</f>
        <v>Line- 1.16</v>
      </c>
      <c r="BHG3" s="851" t="str">
        <f>_xlfn.CONCAT("Line- ",'Wages &amp; Benefits'!$A$42)</f>
        <v>Line- 1.17</v>
      </c>
      <c r="BHH3" s="851" t="str">
        <f>_xlfn.CONCAT("Line- ",'Wages &amp; Benefits'!$A$44)</f>
        <v>Line- 1.18</v>
      </c>
      <c r="BHI3" s="851" t="str">
        <f>_xlfn.CONCAT("Line- ",'Wages &amp; Benefits'!$A$10)</f>
        <v>Line- 1.1</v>
      </c>
      <c r="BHJ3" s="851" t="str">
        <f>_xlfn.CONCAT("Line- ",'Wages &amp; Benefits'!$A$12)</f>
        <v>Line- 1.2</v>
      </c>
      <c r="BHK3" s="851" t="str">
        <f>_xlfn.CONCAT("Line- ",'Wages &amp; Benefits'!$A$14)</f>
        <v>Line- 1.3</v>
      </c>
      <c r="BHL3" s="851" t="str">
        <f>_xlfn.CONCAT("Line- ",'Wages &amp; Benefits'!$A$16)</f>
        <v>Line- 1.4</v>
      </c>
      <c r="BHM3" s="851" t="str">
        <f>_xlfn.CONCAT("Line- ",'Wages &amp; Benefits'!$A$18)</f>
        <v>Line- 1.5</v>
      </c>
      <c r="BHN3" s="851" t="str">
        <f>_xlfn.CONCAT("Line- ",'Wages &amp; Benefits'!$A$20)</f>
        <v>Line- 1.6</v>
      </c>
      <c r="BHO3" s="851" t="str">
        <f>_xlfn.CONCAT("Line- ",'Wages &amp; Benefits'!$A$22)</f>
        <v>Line- 1.7</v>
      </c>
      <c r="BHP3" s="851" t="str">
        <f>_xlfn.CONCAT("Line- ",'Wages &amp; Benefits'!$A$24)</f>
        <v>Line- 1.8</v>
      </c>
      <c r="BHQ3" s="851" t="str">
        <f>_xlfn.CONCAT("Line- ",'Wages &amp; Benefits'!$A$26)</f>
        <v>Line- 1.9</v>
      </c>
      <c r="BHR3" s="851" t="str">
        <f>_xlfn.CONCAT("Line- ",'Wages &amp; Benefits'!$A$28)</f>
        <v>Line- 1.10</v>
      </c>
      <c r="BHS3" s="851" t="str">
        <f>_xlfn.CONCAT("Line- ",'Wages &amp; Benefits'!$A$30)</f>
        <v>Line- 1.11</v>
      </c>
      <c r="BHT3" s="851" t="str">
        <f>_xlfn.CONCAT("Line- ",'Wages &amp; Benefits'!$A$32)</f>
        <v>Line- 1.12</v>
      </c>
      <c r="BHU3" s="851" t="str">
        <f>_xlfn.CONCAT("Line- ",'Wages &amp; Benefits'!$A$34)</f>
        <v>Line- 1.13</v>
      </c>
      <c r="BHV3" s="851" t="str">
        <f>_xlfn.CONCAT("Line- ",'Wages &amp; Benefits'!$A$36)</f>
        <v>Line- 1.14</v>
      </c>
      <c r="BHW3" s="851" t="str">
        <f>_xlfn.CONCAT("Line- ",'Wages &amp; Benefits'!$A$38)</f>
        <v>Line- 1.15</v>
      </c>
      <c r="BHX3" s="851" t="str">
        <f>_xlfn.CONCAT("Line- ",'Wages &amp; Benefits'!$A$40)</f>
        <v>Line- 1.16</v>
      </c>
      <c r="BHY3" s="851" t="str">
        <f>_xlfn.CONCAT("Line- ",'Wages &amp; Benefits'!$A$42)</f>
        <v>Line- 1.17</v>
      </c>
      <c r="BHZ3" s="851" t="str">
        <f>_xlfn.CONCAT("Line- ",'Wages &amp; Benefits'!$A$44)</f>
        <v>Line- 1.18</v>
      </c>
      <c r="BIA3" s="851" t="str">
        <f>_xlfn.CONCAT("Line- ",'Wages &amp; Benefits'!$A$10)</f>
        <v>Line- 1.1</v>
      </c>
      <c r="BIB3" s="851" t="str">
        <f>_xlfn.CONCAT("Line- ",'Wages &amp; Benefits'!$A$12)</f>
        <v>Line- 1.2</v>
      </c>
      <c r="BIC3" s="851" t="str">
        <f>_xlfn.CONCAT("Line- ",'Wages &amp; Benefits'!$A$14)</f>
        <v>Line- 1.3</v>
      </c>
      <c r="BID3" s="851" t="str">
        <f>_xlfn.CONCAT("Line- ",'Wages &amp; Benefits'!$A$16)</f>
        <v>Line- 1.4</v>
      </c>
      <c r="BIE3" s="851" t="str">
        <f>_xlfn.CONCAT("Line- ",'Wages &amp; Benefits'!$A$18)</f>
        <v>Line- 1.5</v>
      </c>
      <c r="BIF3" s="851" t="str">
        <f>_xlfn.CONCAT("Line- ",'Wages &amp; Benefits'!$A$20)</f>
        <v>Line- 1.6</v>
      </c>
      <c r="BIG3" s="851" t="str">
        <f>_xlfn.CONCAT("Line- ",'Wages &amp; Benefits'!$A$22)</f>
        <v>Line- 1.7</v>
      </c>
      <c r="BIH3" s="851" t="str">
        <f>_xlfn.CONCAT("Line- ",'Wages &amp; Benefits'!$A$24)</f>
        <v>Line- 1.8</v>
      </c>
      <c r="BII3" s="851" t="str">
        <f>_xlfn.CONCAT("Line- ",'Wages &amp; Benefits'!$A$26)</f>
        <v>Line- 1.9</v>
      </c>
      <c r="BIJ3" s="851" t="str">
        <f>_xlfn.CONCAT("Line- ",'Wages &amp; Benefits'!$A$28)</f>
        <v>Line- 1.10</v>
      </c>
      <c r="BIK3" s="851" t="str">
        <f>_xlfn.CONCAT("Line- ",'Wages &amp; Benefits'!$A$30)</f>
        <v>Line- 1.11</v>
      </c>
      <c r="BIL3" s="851" t="str">
        <f>_xlfn.CONCAT("Line- ",'Wages &amp; Benefits'!$A$32)</f>
        <v>Line- 1.12</v>
      </c>
      <c r="BIM3" s="851" t="str">
        <f>_xlfn.CONCAT("Line- ",'Wages &amp; Benefits'!$A$34)</f>
        <v>Line- 1.13</v>
      </c>
      <c r="BIN3" s="851" t="str">
        <f>_xlfn.CONCAT("Line- ",'Wages &amp; Benefits'!$A$36)</f>
        <v>Line- 1.14</v>
      </c>
      <c r="BIO3" s="851" t="str">
        <f>_xlfn.CONCAT("Line- ",'Wages &amp; Benefits'!$A$38)</f>
        <v>Line- 1.15</v>
      </c>
      <c r="BIP3" s="851" t="str">
        <f>_xlfn.CONCAT("Line- ",'Wages &amp; Benefits'!$A$40)</f>
        <v>Line- 1.16</v>
      </c>
      <c r="BIQ3" s="851" t="str">
        <f>_xlfn.CONCAT("Line- ",'Wages &amp; Benefits'!$A$42)</f>
        <v>Line- 1.17</v>
      </c>
      <c r="BIR3" s="851" t="str">
        <f>_xlfn.CONCAT("Line- ",'Wages &amp; Benefits'!$A$44)</f>
        <v>Line- 1.18</v>
      </c>
      <c r="BIS3" s="851" t="str">
        <f>_xlfn.CONCAT("Line- ",'Wages &amp; Benefits'!$A$10)</f>
        <v>Line- 1.1</v>
      </c>
      <c r="BIT3" s="851" t="str">
        <f>_xlfn.CONCAT("Line- ",'Wages &amp; Benefits'!$A$12)</f>
        <v>Line- 1.2</v>
      </c>
      <c r="BIU3" s="851" t="str">
        <f>_xlfn.CONCAT("Line- ",'Wages &amp; Benefits'!$A$14)</f>
        <v>Line- 1.3</v>
      </c>
      <c r="BIV3" s="851" t="str">
        <f>_xlfn.CONCAT("Line- ",'Wages &amp; Benefits'!$A$16)</f>
        <v>Line- 1.4</v>
      </c>
      <c r="BIW3" s="851" t="str">
        <f>_xlfn.CONCAT("Line- ",'Wages &amp; Benefits'!$A$18)</f>
        <v>Line- 1.5</v>
      </c>
      <c r="BIX3" s="851" t="str">
        <f>_xlfn.CONCAT("Line- ",'Wages &amp; Benefits'!$A$20)</f>
        <v>Line- 1.6</v>
      </c>
      <c r="BIY3" s="851" t="str">
        <f>_xlfn.CONCAT("Line- ",'Wages &amp; Benefits'!$A$22)</f>
        <v>Line- 1.7</v>
      </c>
      <c r="BIZ3" s="851" t="str">
        <f>_xlfn.CONCAT("Line- ",'Wages &amp; Benefits'!$A$24)</f>
        <v>Line- 1.8</v>
      </c>
      <c r="BJA3" s="851" t="str">
        <f>_xlfn.CONCAT("Line- ",'Wages &amp; Benefits'!$A$26)</f>
        <v>Line- 1.9</v>
      </c>
      <c r="BJB3" s="851" t="str">
        <f>_xlfn.CONCAT("Line- ",'Wages &amp; Benefits'!$A$28)</f>
        <v>Line- 1.10</v>
      </c>
      <c r="BJC3" s="851" t="str">
        <f>_xlfn.CONCAT("Line- ",'Wages &amp; Benefits'!$A$30)</f>
        <v>Line- 1.11</v>
      </c>
      <c r="BJD3" s="851" t="str">
        <f>_xlfn.CONCAT("Line- ",'Wages &amp; Benefits'!$A$32)</f>
        <v>Line- 1.12</v>
      </c>
      <c r="BJE3" s="851" t="str">
        <f>_xlfn.CONCAT("Line- ",'Wages &amp; Benefits'!$A$34)</f>
        <v>Line- 1.13</v>
      </c>
      <c r="BJF3" s="851" t="str">
        <f>_xlfn.CONCAT("Line- ",'Wages &amp; Benefits'!$A$36)</f>
        <v>Line- 1.14</v>
      </c>
      <c r="BJG3" s="851" t="str">
        <f>_xlfn.CONCAT("Line- ",'Wages &amp; Benefits'!$A$38)</f>
        <v>Line- 1.15</v>
      </c>
      <c r="BJH3" s="851" t="str">
        <f>_xlfn.CONCAT("Line- ",'Wages &amp; Benefits'!$A$40)</f>
        <v>Line- 1.16</v>
      </c>
      <c r="BJI3" s="851" t="str">
        <f>_xlfn.CONCAT("Line- ",'Wages &amp; Benefits'!$A$42)</f>
        <v>Line- 1.17</v>
      </c>
      <c r="BJJ3" s="851" t="str">
        <f>_xlfn.CONCAT("Line- ",'Wages &amp; Benefits'!$A$44)</f>
        <v>Line- 1.18</v>
      </c>
      <c r="BJK3" s="852" t="str">
        <f>Footnotes!$C$8</f>
        <v>Line # 3.10/ Other</v>
      </c>
      <c r="BJL3" s="852" t="str">
        <f>Footnotes!$C$9</f>
        <v>Line # 1.15 /Endowment &amp; Other Nonrecoverable Income</v>
      </c>
      <c r="BJM3" s="852" t="str">
        <f>Footnotes!$C$10</f>
        <v>Line # 2.20 /Employee Benefits - Pensions</v>
      </c>
      <c r="BJN3" s="852" t="str">
        <f>Footnotes!$C$11</f>
        <v>Lines # 1.5, 2.5, 3.5, 4.5/Veterans Administration and Other Public</v>
      </c>
      <c r="BJO3" s="852" t="str">
        <f>Footnotes!$C$12</f>
        <v>Line # 2.6/ Other Claimed Fixed Assets</v>
      </c>
      <c r="BJP3" s="852" t="str">
        <f>Footnotes!$C$13</f>
        <v>Acct. #3650.0/Other Income</v>
      </c>
      <c r="BJQ3" s="852" t="str">
        <f>Footnotes!$C$14</f>
        <v>Acct. #9321.1/Clerical</v>
      </c>
      <c r="BJR3" s="852" t="str">
        <f>Footnotes!$C$15</f>
        <v>Acct. #9323.7/Other Expenses</v>
      </c>
      <c r="BJS3" s="852" t="str">
        <f>Footnotes!$C$16</f>
        <v>Acct. #9399.6/Total Other Administrative, Variable &amp; DON Costs</v>
      </c>
      <c r="BJT3" s="852" t="str">
        <f>Footnotes!$C$17</f>
        <v>Acct. #9379.0/Miscellaneous</v>
      </c>
      <c r="BJU3" s="852" t="str">
        <f>Footnotes!$C$18</f>
        <v>Acct. #9391.0/Other Property Costs</v>
      </c>
      <c r="BJV3" s="852" t="str">
        <f>Footnotes!$C$19</f>
        <v>Acct. #1980.0/Other</v>
      </c>
      <c r="BJW3" s="852" t="str">
        <f>Footnotes!$C$20</f>
        <v>Line #1.30/Report of unpaid workers expenses</v>
      </c>
      <c r="BJX3" s="852" t="str">
        <f>Footnotes!$C$21</f>
        <v>Line #1.31/Cost-splitting methodology for employees whose salaries are reported in more than one account.</v>
      </c>
      <c r="BJY3" s="852" t="str">
        <f>Footnotes!$C$22</f>
        <v>Line # 1.32/Details of accrued expenses not related to the current cost report period.</v>
      </c>
      <c r="BJZ3" s="852">
        <f>Footnotes!$C$23</f>
        <v>0</v>
      </c>
      <c r="BKA3" s="852">
        <f>Footnotes!$C$24</f>
        <v>0</v>
      </c>
      <c r="BKB3" s="852">
        <f>Footnotes!$C$25</f>
        <v>0</v>
      </c>
      <c r="BKC3" s="852">
        <f>Footnotes!$C$26</f>
        <v>0</v>
      </c>
      <c r="BKD3" s="852">
        <f>Footnotes!$C$27</f>
        <v>0</v>
      </c>
      <c r="BKE3" s="852">
        <f>Footnotes!$C$28</f>
        <v>0</v>
      </c>
      <c r="BKF3" s="852">
        <f>Footnotes!$C$29</f>
        <v>0</v>
      </c>
      <c r="BKG3" s="852">
        <f>Footnotes!$C$30</f>
        <v>0</v>
      </c>
      <c r="BKH3" s="852">
        <f>Footnotes!$C$31</f>
        <v>0</v>
      </c>
      <c r="BKI3" s="852">
        <f>Footnotes!$C$32</f>
        <v>0</v>
      </c>
      <c r="BKJ3" s="852">
        <f>Footnotes!$C$33</f>
        <v>0</v>
      </c>
      <c r="BKK3" s="852">
        <f>Footnotes!$C$34</f>
        <v>0</v>
      </c>
      <c r="BKL3" s="852">
        <f>Footnotes!$C$35</f>
        <v>0</v>
      </c>
      <c r="BKM3" s="852">
        <f>Footnotes!$C$36</f>
        <v>0</v>
      </c>
      <c r="BKN3" s="852">
        <f>Footnotes!$C$37</f>
        <v>0</v>
      </c>
      <c r="BKO3" s="852">
        <f>Footnotes!$C$38</f>
        <v>0</v>
      </c>
      <c r="BKP3" s="852">
        <f>Footnotes!$C$39</f>
        <v>0</v>
      </c>
      <c r="BKQ3" s="852">
        <f>Footnotes!$C$40</f>
        <v>0</v>
      </c>
      <c r="BKR3" s="852">
        <f>Footnotes!$C$41</f>
        <v>0</v>
      </c>
      <c r="BKS3" s="852">
        <f>Footnotes!$C$42</f>
        <v>0</v>
      </c>
      <c r="BKT3" s="852">
        <f>Footnotes!$C$43</f>
        <v>0</v>
      </c>
      <c r="BKU3" s="852">
        <f>Footnotes!$C$44</f>
        <v>0</v>
      </c>
      <c r="BKV3" s="852">
        <f>Footnotes!$C$45</f>
        <v>0</v>
      </c>
      <c r="BKW3" s="852">
        <f>Footnotes!$C$46</f>
        <v>0</v>
      </c>
      <c r="BKX3" s="852">
        <f>Footnotes!$C$47</f>
        <v>0</v>
      </c>
      <c r="BKY3" s="852">
        <f>Footnotes!$C$48</f>
        <v>0</v>
      </c>
      <c r="BKZ3" s="852">
        <f>Footnotes!$C$49</f>
        <v>0</v>
      </c>
      <c r="BLA3" s="852">
        <f>Footnotes!$C$50</f>
        <v>0</v>
      </c>
      <c r="BLB3" s="852">
        <f>Footnotes!$C$51</f>
        <v>0</v>
      </c>
      <c r="BLC3" s="852">
        <f>Footnotes!$C$52</f>
        <v>0</v>
      </c>
      <c r="BLD3" s="852">
        <f>Footnotes!$C$53</f>
        <v>0</v>
      </c>
      <c r="BLE3" s="852">
        <f>Footnotes!$C$54</f>
        <v>0</v>
      </c>
      <c r="BLF3" s="852">
        <f>Footnotes!$C$55</f>
        <v>0</v>
      </c>
      <c r="BLG3" s="853" t="str">
        <f>_xlfn.CONCAT("Line- ",Certification!$A$8)</f>
        <v>Line- 1.1</v>
      </c>
      <c r="BLH3" s="853" t="str">
        <f>_xlfn.CONCAT("Line- ",Certification!$A$9)</f>
        <v>Line- 1.2</v>
      </c>
      <c r="BLI3" s="853" t="str">
        <f>_xlfn.CONCAT("Line- ",Certification!$A$10)</f>
        <v>Line- 1.3</v>
      </c>
      <c r="BLJ3" s="853" t="str">
        <f>_xlfn.CONCAT("Line- ",Certification!$A$11)</f>
        <v>Line- 1.4</v>
      </c>
      <c r="BLK3" s="853" t="str">
        <f>_xlfn.CONCAT("Line- ",Certification!$A$12)</f>
        <v>Line- 1.5</v>
      </c>
      <c r="BLL3" s="853" t="str">
        <f>_xlfn.CONCAT("Line- ",Certification!$A$13)</f>
        <v>Line- 1.6</v>
      </c>
      <c r="BLM3" s="853" t="str">
        <f>_xlfn.CONCAT("Line- ",Certification!$A$14)</f>
        <v>Line- 1.7</v>
      </c>
      <c r="BLN3" s="853" t="str">
        <f>_xlfn.CONCAT("Line- ",Certification!$A$15)</f>
        <v>Line- 1.8</v>
      </c>
      <c r="BLO3" s="853" t="str">
        <f>_xlfn.CONCAT("Line- ",Certification!$A$16)</f>
        <v>Line- 1.9</v>
      </c>
      <c r="BLP3" s="860" t="s">
        <v>748</v>
      </c>
      <c r="BLQ3" s="853" t="str">
        <f>_xlfn.CONCAT("Line- ",Certification!$A$18)</f>
        <v>Line- 1.11</v>
      </c>
      <c r="BLR3" s="853" t="str">
        <f>_xlfn.CONCAT("Line- ",Certification!$A$19)</f>
        <v>Line- 1.12</v>
      </c>
      <c r="BLS3" s="853" t="str">
        <f>_xlfn.CONCAT("Line- ",Certification!$A$20)</f>
        <v>Line- 1.13</v>
      </c>
      <c r="BLT3" s="853" t="str">
        <f>_xlfn.CONCAT("Line- ",Certification!$A$26)</f>
        <v>Line- 2.1</v>
      </c>
      <c r="BLU3" s="853" t="str">
        <f>_xlfn.CONCAT("Line- ",Certification!$A$27)</f>
        <v>Line- 2.2</v>
      </c>
      <c r="BLV3" s="853" t="str">
        <f>_xlfn.CONCAT("Line- ",Certification!$A$28)</f>
        <v>Line- 2.3</v>
      </c>
      <c r="BLW3" s="853" t="str">
        <f>_xlfn.CONCAT("Line- ",Certification!$A$29)</f>
        <v>Line- 2.4</v>
      </c>
      <c r="BLX3" s="853" t="str">
        <f>_xlfn.CONCAT("Line- ",Certification!$A$30)</f>
        <v>Line- 2.5</v>
      </c>
      <c r="BLY3" s="853" t="str">
        <f>_xlfn.CONCAT("Line- ",Certification!$A$31)</f>
        <v>Line- 2.6</v>
      </c>
      <c r="BLZ3" s="854" t="str">
        <f>_xlfn.CONCAT("Line- ",'HCF-2 RH'!$A$11)</f>
        <v>Line- 1.1</v>
      </c>
      <c r="BMA3" s="854" t="str">
        <f>_xlfn.CONCAT("Line- ",'HCF-2 RH'!$A$12)</f>
        <v>Line- 1.2</v>
      </c>
      <c r="BMB3" s="854" t="str">
        <f>_xlfn.CONCAT("Line- ",'HCF-2 RH'!$A$13)</f>
        <v>Line- 1.3</v>
      </c>
      <c r="BMC3" s="854" t="str">
        <f>_xlfn.CONCAT("Line- ",'HCF-2 RH'!$A$14)</f>
        <v>Line- 1.4</v>
      </c>
      <c r="BMD3" s="854" t="str">
        <f>_xlfn.CONCAT("Line- ",'HCF-2 RH'!$A$15)</f>
        <v>Line- 1.5</v>
      </c>
      <c r="BME3" s="854" t="str">
        <f>_xlfn.CONCAT("Line- ",'HCF-2 RH'!$A$16)</f>
        <v>Line- 1.6</v>
      </c>
      <c r="BMF3" s="854" t="str">
        <f>_xlfn.CONCAT("Line- ",'HCF-2 RH'!$A$17)</f>
        <v>Line- 1.7</v>
      </c>
      <c r="BMG3" s="854" t="str">
        <f>_xlfn.CONCAT("Line- ",'HCF-2 RH'!$A$18)</f>
        <v>Line- 1.8</v>
      </c>
      <c r="BMH3" s="854" t="str">
        <f>_xlfn.CONCAT("Line- ",'HCF-2 RH'!$A$26)</f>
        <v>Line- 2.1</v>
      </c>
      <c r="BMI3" s="854" t="str">
        <f>_xlfn.CONCAT("Line- ",'HCF-2 RH'!$A$27)</f>
        <v>Line- 2.2</v>
      </c>
      <c r="BMJ3" s="854" t="str">
        <f>_xlfn.CONCAT("Line- ",'HCF-2 RH'!$A$28)</f>
        <v>Line- 2.3</v>
      </c>
      <c r="BMK3" s="854" t="str">
        <f>_xlfn.CONCAT("Line- ",'HCF-2 RH'!$A$29)</f>
        <v>Line- 2.4</v>
      </c>
      <c r="BML3" s="854" t="str">
        <f>_xlfn.CONCAT("Line- ",'HCF-2 RH'!$A$30)</f>
        <v>Line- 2.5</v>
      </c>
      <c r="BMM3" s="854" t="str">
        <f>_xlfn.CONCAT("Line- ",'HCF-2 RH'!$A$31)</f>
        <v>Line- 2.6</v>
      </c>
      <c r="BMN3" s="854" t="str">
        <f>_xlfn.CONCAT("Line- ",'HCF-2 RH'!$A$26)</f>
        <v>Line- 2.1</v>
      </c>
      <c r="BMO3" s="854" t="str">
        <f>_xlfn.CONCAT("Line- ",'HCF-2 RH'!$A$27)</f>
        <v>Line- 2.2</v>
      </c>
      <c r="BMP3" s="854" t="str">
        <f>_xlfn.CONCAT("Line- ",'HCF-2 RH'!$A$28)</f>
        <v>Line- 2.3</v>
      </c>
      <c r="BMQ3" s="854" t="str">
        <f>_xlfn.CONCAT("Line- ",'HCF-2 RH'!$A$29)</f>
        <v>Line- 2.4</v>
      </c>
      <c r="BMR3" s="854" t="str">
        <f>_xlfn.CONCAT("Line- ",'HCF-2 RH'!$A$30)</f>
        <v>Line- 2.5</v>
      </c>
      <c r="BMS3" s="854" t="str">
        <f>_xlfn.CONCAT("Line- ",'HCF-2 RH'!$A$31)</f>
        <v>Line- 2.6</v>
      </c>
      <c r="BMT3" s="854" t="str">
        <f>_xlfn.CONCAT("Line- ",'HCF-2 RH'!$A$26)</f>
        <v>Line- 2.1</v>
      </c>
      <c r="BMU3" s="854" t="str">
        <f>_xlfn.CONCAT("Line- ",'HCF-2 RH'!$A$27)</f>
        <v>Line- 2.2</v>
      </c>
      <c r="BMV3" s="854" t="str">
        <f>_xlfn.CONCAT("Line- ",'HCF-2 RH'!$A$28)</f>
        <v>Line- 2.3</v>
      </c>
      <c r="BMW3" s="854" t="str">
        <f>_xlfn.CONCAT("Line- ",'HCF-2 RH'!$A$29)</f>
        <v>Line- 2.4</v>
      </c>
      <c r="BMX3" s="854" t="str">
        <f>_xlfn.CONCAT("Line- ",'HCF-2 RH'!$A$30)</f>
        <v>Line- 2.5</v>
      </c>
      <c r="BMY3" s="854" t="str">
        <f>_xlfn.CONCAT("Line- ",'HCF-2 RH'!$A$31)</f>
        <v>Line- 2.6</v>
      </c>
      <c r="BMZ3" s="854" t="str">
        <f>_xlfn.CONCAT("Line- ",'HCF-2 RH'!$A$26)</f>
        <v>Line- 2.1</v>
      </c>
      <c r="BNA3" s="854" t="str">
        <f>_xlfn.CONCAT("Line- ",'HCF-2 RH'!$A$27)</f>
        <v>Line- 2.2</v>
      </c>
      <c r="BNB3" s="854" t="str">
        <f>_xlfn.CONCAT("Line- ",'HCF-2 RH'!$A$28)</f>
        <v>Line- 2.3</v>
      </c>
      <c r="BNC3" s="854" t="str">
        <f>_xlfn.CONCAT("Line- ",'HCF-2 RH'!$A$29)</f>
        <v>Line- 2.4</v>
      </c>
      <c r="BND3" s="854" t="str">
        <f>_xlfn.CONCAT("Line- ",'HCF-2 RH'!$A$30)</f>
        <v>Line- 2.5</v>
      </c>
      <c r="BNE3" s="854" t="str">
        <f>_xlfn.CONCAT("Line- ",'HCF-2 RH'!$A$31)</f>
        <v>Line- 2.6</v>
      </c>
      <c r="BNF3" s="854" t="str">
        <f>_xlfn.CONCAT("Line- ",'HCF-2 RH'!$A$26)</f>
        <v>Line- 2.1</v>
      </c>
      <c r="BNG3" s="854" t="str">
        <f>_xlfn.CONCAT("Line- ",'HCF-2 RH'!$A$27)</f>
        <v>Line- 2.2</v>
      </c>
      <c r="BNH3" s="854" t="str">
        <f>_xlfn.CONCAT("Line- ",'HCF-2 RH'!$A$28)</f>
        <v>Line- 2.3</v>
      </c>
      <c r="BNI3" s="854" t="str">
        <f>_xlfn.CONCAT("Line- ",'HCF-2 RH'!$A$29)</f>
        <v>Line- 2.4</v>
      </c>
      <c r="BNJ3" s="854" t="str">
        <f>_xlfn.CONCAT("Line- ",'HCF-2 RH'!$A$30)</f>
        <v>Line- 2.5</v>
      </c>
      <c r="BNK3" s="854" t="str">
        <f>_xlfn.CONCAT("Line- ",'HCF-2 RH'!$A$31)</f>
        <v>Line- 2.6</v>
      </c>
      <c r="BNL3" s="854" t="str">
        <f>_xlfn.CONCAT("Line- ",'HCF-2 RH'!$A$37)</f>
        <v>Line- 3.1</v>
      </c>
      <c r="BNM3" s="854" t="str">
        <f>_xlfn.CONCAT("Line- ",'HCF-2 RH'!$A$38)</f>
        <v>Line- 3.2</v>
      </c>
      <c r="BNN3" s="854" t="str">
        <f>_xlfn.CONCAT("Line- ",'HCF-2 RH'!$A$39)</f>
        <v>Line- 3.3</v>
      </c>
      <c r="BNO3" s="854" t="str">
        <f>_xlfn.CONCAT("Line- ",'HCF-2 RH'!$A$40)</f>
        <v>Line- 3.4</v>
      </c>
      <c r="BNP3" s="854" t="str">
        <f>_xlfn.CONCAT("Line- ",'HCF-2 RH'!$A$41)</f>
        <v>Line- 3.5</v>
      </c>
      <c r="BNQ3" s="854" t="str">
        <f>_xlfn.CONCAT("Line- ",'HCF-2 RH'!$A$37)</f>
        <v>Line- 3.1</v>
      </c>
      <c r="BNR3" s="854" t="str">
        <f>_xlfn.CONCAT("Line- ",'HCF-2 RH'!$A$38)</f>
        <v>Line- 3.2</v>
      </c>
      <c r="BNS3" s="854" t="str">
        <f>_xlfn.CONCAT("Line- ",'HCF-2 RH'!$A$39)</f>
        <v>Line- 3.3</v>
      </c>
      <c r="BNT3" s="854" t="str">
        <f>_xlfn.CONCAT("Line- ",'HCF-2 RH'!$A$40)</f>
        <v>Line- 3.4</v>
      </c>
      <c r="BNU3" s="854" t="str">
        <f>_xlfn.CONCAT("Line- ",'HCF-2 RH'!$A$41)</f>
        <v>Line- 3.5</v>
      </c>
      <c r="BNV3" s="854" t="str">
        <f>_xlfn.CONCAT("Line- ",'HCF-2 RH'!$A$37)</f>
        <v>Line- 3.1</v>
      </c>
      <c r="BNW3" s="854" t="str">
        <f>_xlfn.CONCAT("Line- ",'HCF-2 RH'!$A$38)</f>
        <v>Line- 3.2</v>
      </c>
      <c r="BNX3" s="854" t="str">
        <f>_xlfn.CONCAT("Line- ",'HCF-2 RH'!$A$39)</f>
        <v>Line- 3.3</v>
      </c>
      <c r="BNY3" s="854" t="str">
        <f>_xlfn.CONCAT("Line- ",'HCF-2 RH'!$A$40)</f>
        <v>Line- 3.4</v>
      </c>
      <c r="BNZ3" s="854" t="str">
        <f>_xlfn.CONCAT("Line- ",'HCF-2 RH'!$A$41)</f>
        <v>Line- 3.5</v>
      </c>
      <c r="BOA3" s="854" t="str">
        <f>_xlfn.CONCAT("Line- ",'HCF-2 RH'!$A$37)</f>
        <v>Line- 3.1</v>
      </c>
      <c r="BOB3" s="854" t="str">
        <f>_xlfn.CONCAT("Line- ",'HCF-2 RH'!$A$38)</f>
        <v>Line- 3.2</v>
      </c>
      <c r="BOC3" s="854" t="str">
        <f>_xlfn.CONCAT("Line- ",'HCF-2 RH'!$A$39)</f>
        <v>Line- 3.3</v>
      </c>
      <c r="BOD3" s="854" t="str">
        <f>_xlfn.CONCAT("Line- ",'HCF-2 RH'!$A$40)</f>
        <v>Line- 3.4</v>
      </c>
      <c r="BOE3" s="854" t="str">
        <f>_xlfn.CONCAT("Line- ",'HCF-2 RH'!$A$41)</f>
        <v>Line- 3.5</v>
      </c>
      <c r="BOF3" s="854" t="str">
        <f>_xlfn.CONCAT("Line- ",'HCF-2 RH'!$A$37)</f>
        <v>Line- 3.1</v>
      </c>
      <c r="BOG3" s="854" t="str">
        <f>_xlfn.CONCAT("Line- ",'HCF-2 RH'!$A$38)</f>
        <v>Line- 3.2</v>
      </c>
      <c r="BOH3" s="854" t="str">
        <f>_xlfn.CONCAT("Line- ",'HCF-2 RH'!$A$39)</f>
        <v>Line- 3.3</v>
      </c>
      <c r="BOI3" s="854" t="str">
        <f>_xlfn.CONCAT("Line- ",'HCF-2 RH'!$A$40)</f>
        <v>Line- 3.4</v>
      </c>
      <c r="BOJ3" s="854" t="str">
        <f>_xlfn.CONCAT("Line- ",'HCF-2 RH'!$A$41)</f>
        <v>Line- 3.5</v>
      </c>
      <c r="BOK3" s="854" t="str">
        <f>_xlfn.CONCAT("Line- ",'HCF-2 RH'!$A$47)</f>
        <v>Line- 4.1</v>
      </c>
      <c r="BOL3" s="854" t="str">
        <f>_xlfn.CONCAT("Line- ",'HCF-2 RH'!$A$48)</f>
        <v>Line- 4.2</v>
      </c>
      <c r="BOM3" s="854" t="str">
        <f>_xlfn.CONCAT("Line- ",'HCF-2 RH'!$A$49)</f>
        <v>Line- 4.3</v>
      </c>
      <c r="BON3" s="854" t="str">
        <f>_xlfn.CONCAT("Line- ",'HCF-2 RH'!$A$50)</f>
        <v>Line- 4.4</v>
      </c>
      <c r="BOO3" s="854" t="str">
        <f>_xlfn.CONCAT("Line- ",'HCF-2 RH'!$A$51)</f>
        <v>Line- 4.5</v>
      </c>
      <c r="BOP3" s="854" t="str">
        <f>_xlfn.CONCAT("Line- ",'HCF-2 RH'!$A$47)</f>
        <v>Line- 4.1</v>
      </c>
      <c r="BOQ3" s="854" t="str">
        <f>_xlfn.CONCAT("Line- ",'HCF-2 RH'!$A$48)</f>
        <v>Line- 4.2</v>
      </c>
      <c r="BOR3" s="854" t="str">
        <f>_xlfn.CONCAT("Line- ",'HCF-2 RH'!$A$49)</f>
        <v>Line- 4.3</v>
      </c>
      <c r="BOS3" s="854" t="str">
        <f>_xlfn.CONCAT("Line- ",'HCF-2 RH'!$A$50)</f>
        <v>Line- 4.4</v>
      </c>
      <c r="BOT3" s="854" t="str">
        <f>_xlfn.CONCAT("Line- ",'HCF-2 RH'!$A$51)</f>
        <v>Line- 4.5</v>
      </c>
      <c r="BOU3" s="854" t="str">
        <f>_xlfn.CONCAT("Line- ",'HCF-2 RH'!$A$47)</f>
        <v>Line- 4.1</v>
      </c>
      <c r="BOV3" s="854" t="str">
        <f>_xlfn.CONCAT("Line- ",'HCF-2 RH'!$A$48)</f>
        <v>Line- 4.2</v>
      </c>
      <c r="BOW3" s="854" t="str">
        <f>_xlfn.CONCAT("Line- ",'HCF-2 RH'!$A$49)</f>
        <v>Line- 4.3</v>
      </c>
      <c r="BOX3" s="854" t="str">
        <f>_xlfn.CONCAT("Line- ",'HCF-2 RH'!$A$50)</f>
        <v>Line- 4.4</v>
      </c>
      <c r="BOY3" s="854" t="str">
        <f>_xlfn.CONCAT("Line- ",'HCF-2 RH'!$A$51)</f>
        <v>Line- 4.5</v>
      </c>
      <c r="BOZ3" s="854" t="str">
        <f>_xlfn.CONCAT("Line- ",'HCF-2 RH'!$A$47)</f>
        <v>Line- 4.1</v>
      </c>
      <c r="BPA3" s="854" t="str">
        <f>_xlfn.CONCAT("Line- ",'HCF-2 RH'!$A$48)</f>
        <v>Line- 4.2</v>
      </c>
      <c r="BPB3" s="854" t="str">
        <f>_xlfn.CONCAT("Line- ",'HCF-2 RH'!$A$49)</f>
        <v>Line- 4.3</v>
      </c>
      <c r="BPC3" s="854" t="str">
        <f>_xlfn.CONCAT("Line- ",'HCF-2 RH'!$A$50)</f>
        <v>Line- 4.4</v>
      </c>
      <c r="BPD3" s="854" t="str">
        <f>_xlfn.CONCAT("Line- ",'HCF-2 RH'!$A$51)</f>
        <v>Line- 4.5</v>
      </c>
      <c r="BPE3" s="854" t="str">
        <f>_xlfn.CONCAT("Line- ",'HCF-2 RH'!$A$47)</f>
        <v>Line- 4.1</v>
      </c>
      <c r="BPF3" s="854" t="str">
        <f>_xlfn.CONCAT("Line- ",'HCF-2 RH'!$A$48)</f>
        <v>Line- 4.2</v>
      </c>
      <c r="BPG3" s="854" t="str">
        <f>_xlfn.CONCAT("Line- ",'HCF-2 RH'!$A$49)</f>
        <v>Line- 4.3</v>
      </c>
      <c r="BPH3" s="854" t="str">
        <f>_xlfn.CONCAT("Line- ",'HCF-2 RH'!$A$50)</f>
        <v>Line- 4.4</v>
      </c>
      <c r="BPI3" s="854" t="str">
        <f>_xlfn.CONCAT("Line- ",'HCF-2 RH'!$A$51)</f>
        <v>Line- 4.5</v>
      </c>
      <c r="BPJ3" s="854" t="str">
        <f>_xlfn.CONCAT("Line- ",'HCF-2 RH'!$A$47)</f>
        <v>Line- 4.1</v>
      </c>
      <c r="BPK3" s="854" t="str">
        <f>_xlfn.CONCAT("Line- ",'HCF-2 RH'!$A$48)</f>
        <v>Line- 4.2</v>
      </c>
      <c r="BPL3" s="854" t="str">
        <f>_xlfn.CONCAT("Line- ",'HCF-2 RH'!$A$49)</f>
        <v>Line- 4.3</v>
      </c>
      <c r="BPM3" s="854" t="str">
        <f>_xlfn.CONCAT("Line- ",'HCF-2 RH'!$A$50)</f>
        <v>Line- 4.4</v>
      </c>
      <c r="BPN3" s="854" t="str">
        <f>_xlfn.CONCAT("Line- ",'HCF-2 RH'!$A$51)</f>
        <v>Line- 4.5</v>
      </c>
      <c r="BPO3" s="854" t="str">
        <f>_xlfn.CONCAT("Line- ",'HCF-2 RH'!$A$47)</f>
        <v>Line- 4.1</v>
      </c>
      <c r="BPP3" s="854" t="str">
        <f>_xlfn.CONCAT("Line- ",'HCF-2 RH'!$A$48)</f>
        <v>Line- 4.2</v>
      </c>
      <c r="BPQ3" s="854" t="str">
        <f>_xlfn.CONCAT("Line- ",'HCF-2 RH'!$A$49)</f>
        <v>Line- 4.3</v>
      </c>
      <c r="BPR3" s="854" t="str">
        <f>_xlfn.CONCAT("Line- ",'HCF-2 RH'!$A$50)</f>
        <v>Line- 4.4</v>
      </c>
      <c r="BPS3" s="854" t="str">
        <f>_xlfn.CONCAT("Line- ",'HCF-2 RH'!$A$51)</f>
        <v>Line- 4.5</v>
      </c>
      <c r="BPT3" s="854" t="str">
        <f>_xlfn.CONCAT("Line- ",'HCF-2 RH'!$A$57)</f>
        <v>Line- 5.1</v>
      </c>
      <c r="BPU3" s="854" t="str">
        <f>_xlfn.CONCAT("Line- ",'HCF-2 RH'!$A$58)</f>
        <v>Line- 5.2</v>
      </c>
      <c r="BPV3" s="854" t="str">
        <f>_xlfn.CONCAT("Line- ",'HCF-2 RH'!$A$59)</f>
        <v>Line- 5.3</v>
      </c>
      <c r="BPW3" s="854" t="str">
        <f>_xlfn.CONCAT("Line- ",'HCF-2 RH'!$A$60)</f>
        <v>Line- 5.4</v>
      </c>
      <c r="BPX3" s="854" t="str">
        <f>_xlfn.CONCAT("Line- ",'HCF-2 RH'!$A$61)</f>
        <v>Line- 5.5</v>
      </c>
      <c r="BPY3" s="854" t="str">
        <f>_xlfn.CONCAT("Line- ",'HCF-2 RH'!$A$62)</f>
        <v>Line- 5.6</v>
      </c>
      <c r="BPZ3" s="854" t="str">
        <f>_xlfn.CONCAT("Line- ",'HCF-2 RH'!$A$57)</f>
        <v>Line- 5.1</v>
      </c>
      <c r="BQA3" s="854" t="str">
        <f>_xlfn.CONCAT("Line- ",'HCF-2 RH'!$A$58)</f>
        <v>Line- 5.2</v>
      </c>
      <c r="BQB3" s="854" t="str">
        <f>_xlfn.CONCAT("Line- ",'HCF-2 RH'!$A$59)</f>
        <v>Line- 5.3</v>
      </c>
      <c r="BQC3" s="854" t="str">
        <f>_xlfn.CONCAT("Line- ",'HCF-2 RH'!$A$60)</f>
        <v>Line- 5.4</v>
      </c>
      <c r="BQD3" s="854" t="str">
        <f>_xlfn.CONCAT("Line- ",'HCF-2 RH'!$A$61)</f>
        <v>Line- 5.5</v>
      </c>
      <c r="BQE3" s="854" t="str">
        <f>_xlfn.CONCAT("Line- ",'HCF-2 RH'!$A$62)</f>
        <v>Line- 5.6</v>
      </c>
      <c r="BQF3" s="854" t="str">
        <f>_xlfn.CONCAT("Line- ",'HCF-2 RH'!$A$57)</f>
        <v>Line- 5.1</v>
      </c>
      <c r="BQG3" s="854" t="str">
        <f>_xlfn.CONCAT("Line- ",'HCF-2 RH'!$A$58)</f>
        <v>Line- 5.2</v>
      </c>
      <c r="BQH3" s="854" t="str">
        <f>_xlfn.CONCAT("Line- ",'HCF-2 RH'!$A$59)</f>
        <v>Line- 5.3</v>
      </c>
      <c r="BQI3" s="854" t="str">
        <f>_xlfn.CONCAT("Line- ",'HCF-2 RH'!$A$60)</f>
        <v>Line- 5.4</v>
      </c>
      <c r="BQJ3" s="854" t="str">
        <f>_xlfn.CONCAT("Line- ",'HCF-2 RH'!$A$61)</f>
        <v>Line- 5.5</v>
      </c>
      <c r="BQK3" s="854" t="str">
        <f>_xlfn.CONCAT("Line- ",'HCF-2 RH'!$A$62)</f>
        <v>Line- 5.6</v>
      </c>
      <c r="BQL3" s="854" t="str">
        <f>_xlfn.CONCAT("Line- ",'HCF-2 RH'!$A$57)</f>
        <v>Line- 5.1</v>
      </c>
      <c r="BQM3" s="854" t="str">
        <f>_xlfn.CONCAT("Line- ",'HCF-2 RH'!$A$58)</f>
        <v>Line- 5.2</v>
      </c>
      <c r="BQN3" s="854" t="str">
        <f>_xlfn.CONCAT("Line- ",'HCF-2 RH'!$A$59)</f>
        <v>Line- 5.3</v>
      </c>
      <c r="BQO3" s="854" t="str">
        <f>_xlfn.CONCAT("Line- ",'HCF-2 RH'!$A$60)</f>
        <v>Line- 5.4</v>
      </c>
      <c r="BQP3" s="854" t="str">
        <f>_xlfn.CONCAT("Line- ",'HCF-2 RH'!$A$61)</f>
        <v>Line- 5.5</v>
      </c>
      <c r="BQQ3" s="854" t="str">
        <f>_xlfn.CONCAT("Line- ",'HCF-2 RH'!$A$62)</f>
        <v>Line- 5.6</v>
      </c>
      <c r="BQR3" s="854" t="str">
        <f>_xlfn.CONCAT("Line- ",'HCF-2 RH'!$A$57)</f>
        <v>Line- 5.1</v>
      </c>
      <c r="BQS3" s="854" t="str">
        <f>_xlfn.CONCAT("Line- ",'HCF-2 RH'!$A$58)</f>
        <v>Line- 5.2</v>
      </c>
      <c r="BQT3" s="854" t="str">
        <f>_xlfn.CONCAT("Line- ",'HCF-2 RH'!$A$59)</f>
        <v>Line- 5.3</v>
      </c>
      <c r="BQU3" s="854" t="str">
        <f>_xlfn.CONCAT("Line- ",'HCF-2 RH'!$A$60)</f>
        <v>Line- 5.4</v>
      </c>
      <c r="BQV3" s="854" t="str">
        <f>_xlfn.CONCAT("Line- ",'HCF-2 RH'!$A$61)</f>
        <v>Line- 5.5</v>
      </c>
      <c r="BQW3" s="854" t="str">
        <f>_xlfn.CONCAT("Line- ",'HCF-2 RH'!$A$62)</f>
        <v>Line- 5.6</v>
      </c>
      <c r="BQX3" s="854" t="str">
        <f>_xlfn.CONCAT("Line- ",'HCF-2 RH'!$A$57)</f>
        <v>Line- 5.1</v>
      </c>
      <c r="BQY3" s="854" t="str">
        <f>_xlfn.CONCAT("Line- ",'HCF-2 RH'!$A$58)</f>
        <v>Line- 5.2</v>
      </c>
      <c r="BQZ3" s="854" t="str">
        <f>_xlfn.CONCAT("Line- ",'HCF-2 RH'!$A$59)</f>
        <v>Line- 5.3</v>
      </c>
      <c r="BRA3" s="854" t="str">
        <f>_xlfn.CONCAT("Line- ",'HCF-2 RH'!$A$60)</f>
        <v>Line- 5.4</v>
      </c>
      <c r="BRB3" s="854" t="str">
        <f>_xlfn.CONCAT("Line- ",'HCF-2 RH'!$A$61)</f>
        <v>Line- 5.5</v>
      </c>
      <c r="BRC3" s="854" t="str">
        <f>_xlfn.CONCAT("Line- ",'HCF-2 RH'!$A$62)</f>
        <v>Line- 5.6</v>
      </c>
      <c r="BRD3" s="854" t="str">
        <f>_xlfn.CONCAT("Line- ",'HCF-2 RH'!$A$57)</f>
        <v>Line- 5.1</v>
      </c>
      <c r="BRE3" s="854" t="str">
        <f>_xlfn.CONCAT("Line- ",'HCF-2 RH'!$A$58)</f>
        <v>Line- 5.2</v>
      </c>
      <c r="BRF3" s="854" t="str">
        <f>_xlfn.CONCAT("Line- ",'HCF-2 RH'!$A$59)</f>
        <v>Line- 5.3</v>
      </c>
      <c r="BRG3" s="854" t="str">
        <f>_xlfn.CONCAT("Line- ",'HCF-2 RH'!$A$60)</f>
        <v>Line- 5.4</v>
      </c>
      <c r="BRH3" s="854" t="str">
        <f>_xlfn.CONCAT("Line- ",'HCF-2 RH'!$A$61)</f>
        <v>Line- 5.5</v>
      </c>
      <c r="BRI3" s="854" t="str">
        <f>_xlfn.CONCAT("Line- ",'HCF-2 RH'!$A$62)</f>
        <v>Line- 5.6</v>
      </c>
      <c r="BRJ3" s="854" t="str">
        <f>_xlfn.CONCAT("Line- ",'HCF-2 RH'!$A$57)</f>
        <v>Line- 5.1</v>
      </c>
      <c r="BRK3" s="854" t="str">
        <f>_xlfn.CONCAT("Line- ",'HCF-2 RH'!$A$58)</f>
        <v>Line- 5.2</v>
      </c>
      <c r="BRL3" s="854" t="str">
        <f>_xlfn.CONCAT("Line- ",'HCF-2 RH'!$A$59)</f>
        <v>Line- 5.3</v>
      </c>
      <c r="BRM3" s="854" t="str">
        <f>_xlfn.CONCAT("Line- ",'HCF-2 RH'!$A$60)</f>
        <v>Line- 5.4</v>
      </c>
      <c r="BRN3" s="854" t="str">
        <f>_xlfn.CONCAT("Line- ",'HCF-2 RH'!$A$61)</f>
        <v>Line- 5.5</v>
      </c>
      <c r="BRO3" s="854" t="str">
        <f>_xlfn.CONCAT("Line- ",'HCF-2 RH'!$A$62)</f>
        <v>Line- 5.6</v>
      </c>
      <c r="BRP3" s="854" t="str">
        <f>_xlfn.CONCAT("Line- ",'HCF-2 RH'!$A$68)</f>
        <v>Line- 6.1</v>
      </c>
      <c r="BRQ3" s="854" t="str">
        <f>_xlfn.CONCAT("Line- ",'HCF-2 RH'!$A$69)</f>
        <v>Line- 6.2</v>
      </c>
      <c r="BRR3" s="854" t="str">
        <f>_xlfn.CONCAT("Line- ",'HCF-2 RH'!$A$70)</f>
        <v>Line- 6.3</v>
      </c>
      <c r="BRS3" s="854" t="str">
        <f>_xlfn.CONCAT("Line- ",'HCF-2 RH'!$A$71)</f>
        <v>Line- 6.4</v>
      </c>
      <c r="BRT3" s="854" t="str">
        <f>_xlfn.CONCAT("Line- ",'HCF-2 RH'!$A$72)</f>
        <v>Line- 6.5</v>
      </c>
      <c r="BRU3" s="854" t="str">
        <f>_xlfn.CONCAT("Line- ",'HCF-2 RH'!$A$73)</f>
        <v>Line- 6.6</v>
      </c>
      <c r="BRV3" s="854" t="str">
        <f>_xlfn.CONCAT("Line- ",'HCF-2 RH'!$A$74)</f>
        <v>Line- 6.7</v>
      </c>
      <c r="BRW3" s="854" t="str">
        <f>_xlfn.CONCAT("Line- ",'HCF-2 RH'!$A$75)</f>
        <v>Line- 6.8</v>
      </c>
      <c r="BRX3" s="854" t="str">
        <f>_xlfn.CONCAT("Line- ",'HCF-2 RH'!$A$68)</f>
        <v>Line- 6.1</v>
      </c>
      <c r="BRY3" s="854" t="str">
        <f>_xlfn.CONCAT("Line- ",'HCF-2 RH'!$A$69)</f>
        <v>Line- 6.2</v>
      </c>
      <c r="BRZ3" s="854" t="str">
        <f>_xlfn.CONCAT("Line- ",'HCF-2 RH'!$A$70)</f>
        <v>Line- 6.3</v>
      </c>
      <c r="BSA3" s="854" t="str">
        <f>_xlfn.CONCAT("Line- ",'HCF-2 RH'!$A$71)</f>
        <v>Line- 6.4</v>
      </c>
      <c r="BSB3" s="854" t="str">
        <f>_xlfn.CONCAT("Line- ",'HCF-2 RH'!$A$72)</f>
        <v>Line- 6.5</v>
      </c>
      <c r="BSC3" s="854" t="str">
        <f>_xlfn.CONCAT("Line- ",'HCF-2 RH'!$A$73)</f>
        <v>Line- 6.6</v>
      </c>
      <c r="BSD3" s="854" t="str">
        <f>_xlfn.CONCAT("Line- ",'HCF-2 RH'!$A$74)</f>
        <v>Line- 6.7</v>
      </c>
      <c r="BSE3" s="854" t="str">
        <f>_xlfn.CONCAT("Line- ",'HCF-2 RH'!$A$75)</f>
        <v>Line- 6.8</v>
      </c>
      <c r="BSF3" s="854" t="str">
        <f>_xlfn.CONCAT("Line- ",'HCF-2 RH'!$A$68)</f>
        <v>Line- 6.1</v>
      </c>
      <c r="BSG3" s="854" t="str">
        <f>_xlfn.CONCAT("Line- ",'HCF-2 RH'!$A$69)</f>
        <v>Line- 6.2</v>
      </c>
      <c r="BSH3" s="854" t="str">
        <f>_xlfn.CONCAT("Line- ",'HCF-2 RH'!$A$70)</f>
        <v>Line- 6.3</v>
      </c>
      <c r="BSI3" s="854" t="str">
        <f>_xlfn.CONCAT("Line- ",'HCF-2 RH'!$A$71)</f>
        <v>Line- 6.4</v>
      </c>
      <c r="BSJ3" s="854" t="str">
        <f>_xlfn.CONCAT("Line- ",'HCF-2 RH'!$A$72)</f>
        <v>Line- 6.5</v>
      </c>
      <c r="BSK3" s="854" t="str">
        <f>_xlfn.CONCAT("Line- ",'HCF-2 RH'!$A$73)</f>
        <v>Line- 6.6</v>
      </c>
      <c r="BSL3" s="854" t="str">
        <f>_xlfn.CONCAT("Line- ",'HCF-2 RH'!$A$74)</f>
        <v>Line- 6.7</v>
      </c>
      <c r="BSM3" s="854" t="str">
        <f>_xlfn.CONCAT("Line- ",'HCF-2 RH'!$A$75)</f>
        <v>Line- 6.8</v>
      </c>
      <c r="BSN3" s="854" t="str">
        <f>_xlfn.CONCAT("Line- ",'HCF-2 RH'!$A$68)</f>
        <v>Line- 6.1</v>
      </c>
      <c r="BSO3" s="854" t="str">
        <f>_xlfn.CONCAT("Line- ",'HCF-2 RH'!$A$69)</f>
        <v>Line- 6.2</v>
      </c>
      <c r="BSP3" s="854" t="str">
        <f>_xlfn.CONCAT("Line- ",'HCF-2 RH'!$A$70)</f>
        <v>Line- 6.3</v>
      </c>
      <c r="BSQ3" s="854" t="str">
        <f>_xlfn.CONCAT("Line- ",'HCF-2 RH'!$A$71)</f>
        <v>Line- 6.4</v>
      </c>
      <c r="BSR3" s="854" t="str">
        <f>_xlfn.CONCAT("Line- ",'HCF-2 RH'!$A$72)</f>
        <v>Line- 6.5</v>
      </c>
      <c r="BSS3" s="854" t="str">
        <f>_xlfn.CONCAT("Line- ",'HCF-2 RH'!$A$73)</f>
        <v>Line- 6.6</v>
      </c>
      <c r="BST3" s="854" t="str">
        <f>_xlfn.CONCAT("Line- ",'HCF-2 RH'!$A$74)</f>
        <v>Line- 6.7</v>
      </c>
      <c r="BSU3" s="854" t="str">
        <f>_xlfn.CONCAT("Line- ",'HCF-2 RH'!$A$75)</f>
        <v>Line- 6.8</v>
      </c>
      <c r="BSV3" s="854" t="str">
        <f>_xlfn.CONCAT("Line- ",'HCF-2 RH'!$A$68)</f>
        <v>Line- 6.1</v>
      </c>
      <c r="BSW3" s="854" t="str">
        <f>_xlfn.CONCAT("Line- ",'HCF-2 RH'!$A$69)</f>
        <v>Line- 6.2</v>
      </c>
      <c r="BSX3" s="854" t="str">
        <f>_xlfn.CONCAT("Line- ",'HCF-2 RH'!$A$70)</f>
        <v>Line- 6.3</v>
      </c>
      <c r="BSY3" s="854" t="str">
        <f>_xlfn.CONCAT("Line- ",'HCF-2 RH'!$A$71)</f>
        <v>Line- 6.4</v>
      </c>
      <c r="BSZ3" s="854" t="str">
        <f>_xlfn.CONCAT("Line- ",'HCF-2 RH'!$A$72)</f>
        <v>Line- 6.5</v>
      </c>
      <c r="BTA3" s="854" t="str">
        <f>_xlfn.CONCAT("Line- ",'HCF-2 RH'!$A$73)</f>
        <v>Line- 6.6</v>
      </c>
      <c r="BTB3" s="854" t="str">
        <f>_xlfn.CONCAT("Line- ",'HCF-2 RH'!$A$74)</f>
        <v>Line- 6.7</v>
      </c>
      <c r="BTC3" s="854" t="str">
        <f>_xlfn.CONCAT("Line- ",'HCF-2 RH'!$A$75)</f>
        <v>Line- 6.8</v>
      </c>
      <c r="BTD3" s="854" t="str">
        <f>_xlfn.CONCAT("Line- ",'HCF-2 RH'!$A$68)</f>
        <v>Line- 6.1</v>
      </c>
      <c r="BTE3" s="854" t="str">
        <f>_xlfn.CONCAT("Line- ",'HCF-2 RH'!$A$69)</f>
        <v>Line- 6.2</v>
      </c>
      <c r="BTF3" s="854" t="str">
        <f>_xlfn.CONCAT("Line- ",'HCF-2 RH'!$A$70)</f>
        <v>Line- 6.3</v>
      </c>
      <c r="BTG3" s="854" t="str">
        <f>_xlfn.CONCAT("Line- ",'HCF-2 RH'!$A$71)</f>
        <v>Line- 6.4</v>
      </c>
      <c r="BTH3" s="854" t="str">
        <f>_xlfn.CONCAT("Line- ",'HCF-2 RH'!$A$72)</f>
        <v>Line- 6.5</v>
      </c>
      <c r="BTI3" s="854" t="str">
        <f>_xlfn.CONCAT("Line- ",'HCF-2 RH'!$A$73)</f>
        <v>Line- 6.6</v>
      </c>
      <c r="BTJ3" s="854" t="str">
        <f>_xlfn.CONCAT("Line- ",'HCF-2 RH'!$A$74)</f>
        <v>Line- 6.7</v>
      </c>
      <c r="BTK3" s="854" t="str">
        <f>_xlfn.CONCAT("Line- ",'HCF-2 RH'!$A$75)</f>
        <v>Line- 6.8</v>
      </c>
      <c r="BTL3" s="854" t="str">
        <f>_xlfn.CONCAT("Line- ",'HCF-2 RH'!$A$68)</f>
        <v>Line- 6.1</v>
      </c>
      <c r="BTM3" s="854" t="str">
        <f>_xlfn.CONCAT("Line- ",'HCF-2 RH'!$A$69)</f>
        <v>Line- 6.2</v>
      </c>
      <c r="BTN3" s="854" t="str">
        <f>_xlfn.CONCAT("Line- ",'HCF-2 RH'!$A$70)</f>
        <v>Line- 6.3</v>
      </c>
      <c r="BTO3" s="854" t="str">
        <f>_xlfn.CONCAT("Line- ",'HCF-2 RH'!$A$71)</f>
        <v>Line- 6.4</v>
      </c>
      <c r="BTP3" s="854" t="str">
        <f>_xlfn.CONCAT("Line- ",'HCF-2 RH'!$A$72)</f>
        <v>Line- 6.5</v>
      </c>
      <c r="BTQ3" s="854" t="str">
        <f>_xlfn.CONCAT("Line- ",'HCF-2 RH'!$A$73)</f>
        <v>Line- 6.6</v>
      </c>
      <c r="BTR3" s="854" t="str">
        <f>_xlfn.CONCAT("Line- ",'HCF-2 RH'!$A$74)</f>
        <v>Line- 6.7</v>
      </c>
      <c r="BTS3" s="854" t="str">
        <f>_xlfn.CONCAT("Line- ",'HCF-2 RH'!$A$75)</f>
        <v>Line- 6.8</v>
      </c>
      <c r="BTT3" s="854" t="str">
        <f>_xlfn.CONCAT("Line- ",'HCF-2 RH'!$A$68)</f>
        <v>Line- 6.1</v>
      </c>
      <c r="BTU3" s="854" t="str">
        <f>_xlfn.CONCAT("Line- ",'HCF-2 RH'!$A$69)</f>
        <v>Line- 6.2</v>
      </c>
      <c r="BTV3" s="854" t="str">
        <f>_xlfn.CONCAT("Line- ",'HCF-2 RH'!$A$70)</f>
        <v>Line- 6.3</v>
      </c>
      <c r="BTW3" s="854" t="str">
        <f>_xlfn.CONCAT("Line- ",'HCF-2 RH'!$A$71)</f>
        <v>Line- 6.4</v>
      </c>
      <c r="BTX3" s="854" t="str">
        <f>_xlfn.CONCAT("Line- ",'HCF-2 RH'!$A$72)</f>
        <v>Line- 6.5</v>
      </c>
      <c r="BTY3" s="854" t="str">
        <f>_xlfn.CONCAT("Line- ",'HCF-2 RH'!$A$73)</f>
        <v>Line- 6.6</v>
      </c>
      <c r="BTZ3" s="854" t="str">
        <f>_xlfn.CONCAT("Line- ",'HCF-2 RH'!$A$74)</f>
        <v>Line- 6.7</v>
      </c>
      <c r="BUA3" s="854" t="str">
        <f>_xlfn.CONCAT("Line- ",'HCF-2 RH'!$A$75)</f>
        <v>Line- 6.8</v>
      </c>
      <c r="BUB3" s="854" t="str">
        <f>_xlfn.CONCAT("Line- ",'HCF-2 RH'!$A$68)</f>
        <v>Line- 6.1</v>
      </c>
      <c r="BUC3" s="854" t="str">
        <f>_xlfn.CONCAT("Line- ",'HCF-2 RH'!$A$69)</f>
        <v>Line- 6.2</v>
      </c>
      <c r="BUD3" s="854" t="str">
        <f>_xlfn.CONCAT("Line- ",'HCF-2 RH'!$A$70)</f>
        <v>Line- 6.3</v>
      </c>
      <c r="BUE3" s="854" t="str">
        <f>_xlfn.CONCAT("Line- ",'HCF-2 RH'!$A$71)</f>
        <v>Line- 6.4</v>
      </c>
      <c r="BUF3" s="854" t="str">
        <f>_xlfn.CONCAT("Line- ",'HCF-2 RH'!$A$72)</f>
        <v>Line- 6.5</v>
      </c>
      <c r="BUG3" s="854" t="str">
        <f>_xlfn.CONCAT("Line- ",'HCF-2 RH'!$A$73)</f>
        <v>Line- 6.6</v>
      </c>
      <c r="BUH3" s="854" t="str">
        <f>_xlfn.CONCAT("Line- ",'HCF-2 RH'!$A$74)</f>
        <v>Line- 6.7</v>
      </c>
      <c r="BUI3" s="854" t="str">
        <f>_xlfn.CONCAT("Line- ",'HCF-2 RH'!$A$75)</f>
        <v>Line- 6.8</v>
      </c>
      <c r="BUJ3" s="854" t="str">
        <f>_xlfn.CONCAT("Line- ",'HCF-2 RH'!$A$68)</f>
        <v>Line- 6.1</v>
      </c>
      <c r="BUK3" s="854" t="str">
        <f>_xlfn.CONCAT("Line- ",'HCF-2 RH'!$A$69)</f>
        <v>Line- 6.2</v>
      </c>
      <c r="BUL3" s="854" t="str">
        <f>_xlfn.CONCAT("Line- ",'HCF-2 RH'!$A$70)</f>
        <v>Line- 6.3</v>
      </c>
      <c r="BUM3" s="854" t="str">
        <f>_xlfn.CONCAT("Line- ",'HCF-2 RH'!$A$71)</f>
        <v>Line- 6.4</v>
      </c>
      <c r="BUN3" s="854" t="str">
        <f>_xlfn.CONCAT("Line- ",'HCF-2 RH'!$A$72)</f>
        <v>Line- 6.5</v>
      </c>
      <c r="BUO3" s="854" t="str">
        <f>_xlfn.CONCAT("Line- ",'HCF-2 RH'!$A$73)</f>
        <v>Line- 6.6</v>
      </c>
      <c r="BUP3" s="854" t="str">
        <f>_xlfn.CONCAT("Line- ",'HCF-2 RH'!$A$74)</f>
        <v>Line- 6.7</v>
      </c>
      <c r="BUQ3" s="854" t="str">
        <f>_xlfn.CONCAT("Line- ",'HCF-2 RH'!$A$75)</f>
        <v>Line- 6.8</v>
      </c>
      <c r="BUR3" s="854" t="str">
        <f>_xlfn.CONCAT("Line- ",'HCF-2 RH'!$A$68)</f>
        <v>Line- 6.1</v>
      </c>
      <c r="BUS3" s="854" t="str">
        <f>_xlfn.CONCAT("Line- ",'HCF-2 RH'!$A$69)</f>
        <v>Line- 6.2</v>
      </c>
      <c r="BUT3" s="854" t="str">
        <f>_xlfn.CONCAT("Line- ",'HCF-2 RH'!$A$70)</f>
        <v>Line- 6.3</v>
      </c>
      <c r="BUU3" s="854" t="str">
        <f>_xlfn.CONCAT("Line- ",'HCF-2 RH'!$A$71)</f>
        <v>Line- 6.4</v>
      </c>
      <c r="BUV3" s="854" t="str">
        <f>_xlfn.CONCAT("Line- ",'HCF-2 RH'!$A$72)</f>
        <v>Line- 6.5</v>
      </c>
      <c r="BUW3" s="854" t="str">
        <f>_xlfn.CONCAT("Line- ",'HCF-2 RH'!$A$73)</f>
        <v>Line- 6.6</v>
      </c>
      <c r="BUX3" s="854" t="str">
        <f>_xlfn.CONCAT("Line- ",'HCF-2 RH'!$A$74)</f>
        <v>Line- 6.7</v>
      </c>
      <c r="BUY3" s="854" t="str">
        <f>_xlfn.CONCAT("Line- ",'HCF-2 RH'!$A$75)</f>
        <v>Line- 6.8</v>
      </c>
      <c r="BUZ3" s="854" t="str">
        <f>_xlfn.CONCAT("Line- ",'HCF-2 RH'!$A$68)</f>
        <v>Line- 6.1</v>
      </c>
      <c r="BVA3" s="854" t="str">
        <f>_xlfn.CONCAT("Line- ",'HCF-2 RH'!$A$69)</f>
        <v>Line- 6.2</v>
      </c>
      <c r="BVB3" s="854" t="str">
        <f>_xlfn.CONCAT("Line- ",'HCF-2 RH'!$A$70)</f>
        <v>Line- 6.3</v>
      </c>
      <c r="BVC3" s="854" t="str">
        <f>_xlfn.CONCAT("Line- ",'HCF-2 RH'!$A$71)</f>
        <v>Line- 6.4</v>
      </c>
      <c r="BVD3" s="854" t="str">
        <f>_xlfn.CONCAT("Line- ",'HCF-2 RH'!$A$72)</f>
        <v>Line- 6.5</v>
      </c>
      <c r="BVE3" s="854" t="str">
        <f>_xlfn.CONCAT("Line- ",'HCF-2 RH'!$A$73)</f>
        <v>Line- 6.6</v>
      </c>
      <c r="BVF3" s="854" t="str">
        <f>_xlfn.CONCAT("Line- ",'HCF-2 RH'!$A$74)</f>
        <v>Line- 6.7</v>
      </c>
      <c r="BVG3" s="854" t="str">
        <f>_xlfn.CONCAT("Line- ",'HCF-2 RH'!$A$75)</f>
        <v>Line- 6.8</v>
      </c>
      <c r="BVH3" s="854" t="str">
        <f>_xlfn.CONCAT("Line- ",'HCF-2 RH'!$A$81)</f>
        <v>Line- 7.1</v>
      </c>
      <c r="BVI3" s="854" t="str">
        <f>_xlfn.CONCAT("Line- ",'HCF-2 RH'!$A$82)</f>
        <v>Line- 7.2</v>
      </c>
      <c r="BVJ3" s="854" t="str">
        <f>_xlfn.CONCAT("Line- ",'HCF-2 RH'!$A$83)</f>
        <v>Line- 7.3</v>
      </c>
      <c r="BVK3" s="854" t="str">
        <f>_xlfn.CONCAT("Line- ",'HCF-2 RH'!$A$84)</f>
        <v>Line- 7.4</v>
      </c>
      <c r="BVL3" s="854" t="str">
        <f>_xlfn.CONCAT("Line- ",'HCF-2 RH'!$A$85)</f>
        <v>Line- 7.5</v>
      </c>
      <c r="BVM3" s="854" t="str">
        <f>_xlfn.CONCAT("Line- ",'HCF-2 RH'!$A$81)</f>
        <v>Line- 7.1</v>
      </c>
      <c r="BVN3" s="854" t="str">
        <f>_xlfn.CONCAT("Line- ",'HCF-2 RH'!$A$82)</f>
        <v>Line- 7.2</v>
      </c>
      <c r="BVO3" s="854" t="str">
        <f>_xlfn.CONCAT("Line- ",'HCF-2 RH'!$A$83)</f>
        <v>Line- 7.3</v>
      </c>
      <c r="BVP3" s="854" t="str">
        <f>_xlfn.CONCAT("Line- ",'HCF-2 RH'!$A$84)</f>
        <v>Line- 7.4</v>
      </c>
      <c r="BVQ3" s="854" t="str">
        <f>_xlfn.CONCAT("Line- ",'HCF-2 RH'!$A$85)</f>
        <v>Line- 7.5</v>
      </c>
      <c r="BVR3" s="854" t="str">
        <f>_xlfn.CONCAT("Line- ",'HCF-2 RH'!$A$81)</f>
        <v>Line- 7.1</v>
      </c>
      <c r="BVS3" s="854" t="str">
        <f>_xlfn.CONCAT("Line- ",'HCF-2 RH'!$A$82)</f>
        <v>Line- 7.2</v>
      </c>
      <c r="BVT3" s="854" t="str">
        <f>_xlfn.CONCAT("Line- ",'HCF-2 RH'!$A$83)</f>
        <v>Line- 7.3</v>
      </c>
      <c r="BVU3" s="854" t="str">
        <f>_xlfn.CONCAT("Line- ",'HCF-2 RH'!$A$84)</f>
        <v>Line- 7.4</v>
      </c>
      <c r="BVV3" s="854" t="str">
        <f>_xlfn.CONCAT("Line- ",'HCF-2 RH'!$A$85)</f>
        <v>Line- 7.5</v>
      </c>
      <c r="BVW3" s="854" t="str">
        <f>_xlfn.CONCAT("Line- ",'HCF-2 RH'!$A$81)</f>
        <v>Line- 7.1</v>
      </c>
      <c r="BVX3" s="854" t="str">
        <f>_xlfn.CONCAT("Line- ",'HCF-2 RH'!$A$82)</f>
        <v>Line- 7.2</v>
      </c>
      <c r="BVY3" s="854" t="str">
        <f>_xlfn.CONCAT("Line- ",'HCF-2 RH'!$A$83)</f>
        <v>Line- 7.3</v>
      </c>
      <c r="BVZ3" s="854" t="str">
        <f>_xlfn.CONCAT("Line- ",'HCF-2 RH'!$A$84)</f>
        <v>Line- 7.4</v>
      </c>
      <c r="BWA3" s="854" t="str">
        <f>_xlfn.CONCAT("Line- ",'HCF-2 RH'!$A$85)</f>
        <v>Line- 7.5</v>
      </c>
      <c r="BWB3" s="854" t="str">
        <f>_xlfn.CONCAT("Line- ",'HCF-2 RH'!$A$81)</f>
        <v>Line- 7.1</v>
      </c>
      <c r="BWC3" s="854" t="str">
        <f>_xlfn.CONCAT("Line- ",'HCF-2 RH'!$A$82)</f>
        <v>Line- 7.2</v>
      </c>
      <c r="BWD3" s="854" t="str">
        <f>_xlfn.CONCAT("Line- ",'HCF-2 RH'!$A$83)</f>
        <v>Line- 7.3</v>
      </c>
      <c r="BWE3" s="854" t="str">
        <f>_xlfn.CONCAT("Line- ",'HCF-2 RH'!$A$84)</f>
        <v>Line- 7.4</v>
      </c>
      <c r="BWF3" s="854" t="str">
        <f>_xlfn.CONCAT("Line- ",'HCF-2 RH'!$A$85)</f>
        <v>Line- 7.5</v>
      </c>
      <c r="BWG3" s="854" t="str">
        <f>_xlfn.CONCAT("Line- ",'HCF-2 RH'!$A$81)</f>
        <v>Line- 7.1</v>
      </c>
      <c r="BWH3" s="854" t="str">
        <f>_xlfn.CONCAT("Line- ",'HCF-2 RH'!$A$82)</f>
        <v>Line- 7.2</v>
      </c>
      <c r="BWI3" s="854" t="str">
        <f>_xlfn.CONCAT("Line- ",'HCF-2 RH'!$A$83)</f>
        <v>Line- 7.3</v>
      </c>
      <c r="BWJ3" s="854" t="str">
        <f>_xlfn.CONCAT("Line- ",'HCF-2 RH'!$A$84)</f>
        <v>Line- 7.4</v>
      </c>
      <c r="BWK3" s="854" t="str">
        <f>_xlfn.CONCAT("Line- ",'HCF-2 RH'!$A$85)</f>
        <v>Line- 7.5</v>
      </c>
      <c r="BWL3" s="854" t="str">
        <f>_xlfn.CONCAT("Line- ",'HCF-2 RH'!$A$81)</f>
        <v>Line- 7.1</v>
      </c>
      <c r="BWM3" s="854" t="str">
        <f>_xlfn.CONCAT("Line- ",'HCF-2 RH'!$A$82)</f>
        <v>Line- 7.2</v>
      </c>
      <c r="BWN3" s="854" t="str">
        <f>_xlfn.CONCAT("Line- ",'HCF-2 RH'!$A$83)</f>
        <v>Line- 7.3</v>
      </c>
      <c r="BWO3" s="854" t="str">
        <f>_xlfn.CONCAT("Line- ",'HCF-2 RH'!$A$84)</f>
        <v>Line- 7.4</v>
      </c>
      <c r="BWP3" s="854" t="str">
        <f>_xlfn.CONCAT("Line- ",'HCF-2 RH'!$A$85)</f>
        <v>Line- 7.5</v>
      </c>
      <c r="BWQ3" s="854" t="str">
        <f>_xlfn.CONCAT("Line- ",'HCF-2 RH'!$A$81)</f>
        <v>Line- 7.1</v>
      </c>
      <c r="BWR3" s="854" t="str">
        <f>_xlfn.CONCAT("Line- ",'HCF-2 RH'!$A$82)</f>
        <v>Line- 7.2</v>
      </c>
      <c r="BWS3" s="854" t="str">
        <f>_xlfn.CONCAT("Line- ",'HCF-2 RH'!$A$83)</f>
        <v>Line- 7.3</v>
      </c>
      <c r="BWT3" s="854" t="str">
        <f>_xlfn.CONCAT("Line- ",'HCF-2 RH'!$A$84)</f>
        <v>Line- 7.4</v>
      </c>
      <c r="BWU3" s="854" t="str">
        <f>_xlfn.CONCAT("Line- ",'HCF-2 RH'!$A$85)</f>
        <v>Line- 7.5</v>
      </c>
      <c r="BWV3" s="854" t="str">
        <f>_xlfn.CONCAT("Line- ",'HCF-2 RH'!$A$81)</f>
        <v>Line- 7.1</v>
      </c>
      <c r="BWW3" s="854" t="str">
        <f>_xlfn.CONCAT("Line- ",'HCF-2 RH'!$A$82)</f>
        <v>Line- 7.2</v>
      </c>
      <c r="BWX3" s="854" t="str">
        <f>_xlfn.CONCAT("Line- ",'HCF-2 RH'!$A$83)</f>
        <v>Line- 7.3</v>
      </c>
      <c r="BWY3" s="854" t="str">
        <f>_xlfn.CONCAT("Line- ",'HCF-2 RH'!$A$84)</f>
        <v>Line- 7.4</v>
      </c>
      <c r="BWZ3" s="854" t="str">
        <f>_xlfn.CONCAT("Line- ",'HCF-2 RH'!$A$85)</f>
        <v>Line- 7.5</v>
      </c>
      <c r="BXA3" s="854" t="str">
        <f>_xlfn.CONCAT("Line- ",'HCF-2 RH'!$A$81)</f>
        <v>Line- 7.1</v>
      </c>
      <c r="BXB3" s="854" t="str">
        <f>_xlfn.CONCAT("Line- ",'HCF-2 RH'!$A$82)</f>
        <v>Line- 7.2</v>
      </c>
      <c r="BXC3" s="854" t="str">
        <f>_xlfn.CONCAT("Line- ",'HCF-2 RH'!$A$83)</f>
        <v>Line- 7.3</v>
      </c>
      <c r="BXD3" s="854" t="str">
        <f>_xlfn.CONCAT("Line- ",'HCF-2 RH'!$A$84)</f>
        <v>Line- 7.4</v>
      </c>
      <c r="BXE3" s="854" t="str">
        <f>_xlfn.CONCAT("Line- ",'HCF-2 RH'!$A$85)</f>
        <v>Line- 7.5</v>
      </c>
      <c r="BXF3" s="854" t="str">
        <f>_xlfn.CONCAT("Line- ",'HCF-2 RH'!$A$81)</f>
        <v>Line- 7.1</v>
      </c>
      <c r="BXG3" s="854" t="str">
        <f>_xlfn.CONCAT("Line- ",'HCF-2 RH'!$A$82)</f>
        <v>Line- 7.2</v>
      </c>
      <c r="BXH3" s="854" t="str">
        <f>_xlfn.CONCAT("Line- ",'HCF-2 RH'!$A$83)</f>
        <v>Line- 7.3</v>
      </c>
      <c r="BXI3" s="854" t="str">
        <f>_xlfn.CONCAT("Line- ",'HCF-2 RH'!$A$84)</f>
        <v>Line- 7.4</v>
      </c>
      <c r="BXJ3" s="854" t="str">
        <f>_xlfn.CONCAT("Line- ",'HCF-2 RH'!$A$85)</f>
        <v>Line- 7.5</v>
      </c>
      <c r="BXK3" s="854" t="str">
        <f>_xlfn.CONCAT("Line- ",'HCF-2 RH'!$A$81)</f>
        <v>Line- 7.1</v>
      </c>
      <c r="BXL3" s="854" t="str">
        <f>_xlfn.CONCAT("Line- ",'HCF-2 RH'!$A$82)</f>
        <v>Line- 7.2</v>
      </c>
      <c r="BXM3" s="854" t="str">
        <f>_xlfn.CONCAT("Line- ",'HCF-2 RH'!$A$83)</f>
        <v>Line- 7.3</v>
      </c>
      <c r="BXN3" s="854" t="str">
        <f>_xlfn.CONCAT("Line- ",'HCF-2 RH'!$A$84)</f>
        <v>Line- 7.4</v>
      </c>
      <c r="BXO3" s="854" t="str">
        <f>_xlfn.CONCAT("Line- ",'HCF-2 RH'!$A$85)</f>
        <v>Line- 7.5</v>
      </c>
      <c r="BXP3" s="854" t="str">
        <f>_xlfn.CONCAT("Line- ",'HCF-2 RH'!$A$81)</f>
        <v>Line- 7.1</v>
      </c>
      <c r="BXQ3" s="854" t="str">
        <f>_xlfn.CONCAT("Line- ",'HCF-2 RH'!$A$82)</f>
        <v>Line- 7.2</v>
      </c>
      <c r="BXR3" s="854" t="str">
        <f>_xlfn.CONCAT("Line- ",'HCF-2 RH'!$A$83)</f>
        <v>Line- 7.3</v>
      </c>
      <c r="BXS3" s="854" t="str">
        <f>_xlfn.CONCAT("Line- ",'HCF-2 RH'!$A$84)</f>
        <v>Line- 7.4</v>
      </c>
      <c r="BXT3" s="854" t="str">
        <f>_xlfn.CONCAT("Line- ",'HCF-2 RH'!$A$85)</f>
        <v>Line- 7.5</v>
      </c>
      <c r="BXU3" s="854" t="str">
        <f>_xlfn.CONCAT("Line- ",'HCF-2 RH'!$A$81)</f>
        <v>Line- 7.1</v>
      </c>
      <c r="BXV3" s="854" t="str">
        <f>_xlfn.CONCAT("Line- ",'HCF-2 RH'!$A$82)</f>
        <v>Line- 7.2</v>
      </c>
      <c r="BXW3" s="854" t="str">
        <f>_xlfn.CONCAT("Line- ",'HCF-2 RH'!$A$83)</f>
        <v>Line- 7.3</v>
      </c>
      <c r="BXX3" s="854" t="str">
        <f>_xlfn.CONCAT("Line- ",'HCF-2 RH'!$A$84)</f>
        <v>Line- 7.4</v>
      </c>
      <c r="BXY3" s="854" t="str">
        <f>_xlfn.CONCAT("Line- ",'HCF-2 RH'!$A$85)</f>
        <v>Line- 7.5</v>
      </c>
      <c r="BXZ3" s="854" t="str">
        <f>_xlfn.CONCAT("Line- ",'HCF-2 RH'!$A$81)</f>
        <v>Line- 7.1</v>
      </c>
      <c r="BYA3" s="854" t="str">
        <f>_xlfn.CONCAT("Line- ",'HCF-2 RH'!$A$82)</f>
        <v>Line- 7.2</v>
      </c>
      <c r="BYB3" s="854" t="str">
        <f>_xlfn.CONCAT("Line- ",'HCF-2 RH'!$A$83)</f>
        <v>Line- 7.3</v>
      </c>
      <c r="BYC3" s="854" t="str">
        <f>_xlfn.CONCAT("Line- ",'HCF-2 RH'!$A$84)</f>
        <v>Line- 7.4</v>
      </c>
      <c r="BYD3" s="854" t="str">
        <f>_xlfn.CONCAT("Line- ",'HCF-2 RH'!$A$85)</f>
        <v>Line- 7.5</v>
      </c>
      <c r="BYE3" s="854" t="str">
        <f>_xlfn.CONCAT("Line- ",'HCF-2 RH'!$A$94, ", Account- ",'HCF-2 RH'!$B$94)</f>
        <v>Line- 1.1, Account- 3510</v>
      </c>
      <c r="BYF3" s="854" t="str">
        <f>_xlfn.CONCAT("Line- ",'HCF-2 RH'!$A$95, ", Account- ",'HCF-2 RH'!$B$95)</f>
        <v>Line- 1.2, Account- 3520</v>
      </c>
      <c r="BYG3" s="854" t="str">
        <f>_xlfn.CONCAT("Line- ",'HCF-2 RH'!$A$95, ", Account- ",'HCF-2 RH'!$B$95)</f>
        <v>Line- 1.2, Account- 3520</v>
      </c>
      <c r="BYH3" s="854" t="str">
        <f>_xlfn.CONCAT("Line- ",'HCF-2 RH'!$A$96, ", Account- ",'HCF-2 RH'!$B$96)</f>
        <v>Line- 1.3, Account- 3530</v>
      </c>
      <c r="BYI3" s="854" t="str">
        <f>_xlfn.CONCAT("Line- ",'HCF-2 RH'!$A$96, ", Account- ",'HCF-2 RH'!$B$96)</f>
        <v>Line- 1.3, Account- 3530</v>
      </c>
      <c r="BYJ3" s="854" t="str">
        <f>_xlfn.CONCAT("Line- ",'HCF-2 RH'!$A$97, ", Account- ",'HCF-2 RH'!$B$97)</f>
        <v>Line- 1.4, Account- 3540</v>
      </c>
      <c r="BYK3" s="854" t="str">
        <f>_xlfn.CONCAT("Line- ",'HCF-2 RH'!$A$97, ", Account- ",'HCF-2 RH'!$B$97)</f>
        <v>Line- 1.4, Account- 3540</v>
      </c>
      <c r="BYL3" s="854" t="str">
        <f>_xlfn.CONCAT("Line- ",'HCF-2 RH'!$A$98, ", Account- ",'HCF-2 RH'!$B$98)</f>
        <v>Line- 100, Account- 3500</v>
      </c>
      <c r="BYM3" s="854" t="str">
        <f>_xlfn.CONCAT("Line- ",'HCF-2 RH'!$A$101, ", Account- ",'HCF-2 RH'!$B$101)</f>
        <v>Line- 2.1, Account- 9540</v>
      </c>
      <c r="BYN3" s="854" t="str">
        <f>_xlfn.CONCAT("Line- ",'HCF-2 RH'!$A$102, ", Account- ",'HCF-2 RH'!$B$102)</f>
        <v>Line- 2.2, Account- 9540.5</v>
      </c>
      <c r="BYO3" s="854" t="str">
        <f>_xlfn.CONCAT("Line- ",'HCF-2 RH'!$A$103, ", Account- ",'HCF-2 RH'!$B$103)</f>
        <v>Line- 2.3, Account- 9545</v>
      </c>
      <c r="BYP3" s="854" t="str">
        <f>_xlfn.CONCAT("Line- ",'HCF-2 RH'!$A$104, ", Account- ",'HCF-2 RH'!$B$104)</f>
        <v>Line- 2.4, Account- 9545.5</v>
      </c>
      <c r="BYQ3" s="854" t="str">
        <f>_xlfn.CONCAT("Line- ",'HCF-2 RH'!$A$105, ", Account- ",'HCF-2 RH'!$B$105)</f>
        <v>Line- 2.5, Account- 9546</v>
      </c>
      <c r="BYR3" s="854" t="str">
        <f>_xlfn.CONCAT("Line- ",'HCF-2 RH'!$A$106, ", Account- ",'HCF-2 RH'!$B$106)</f>
        <v>Line- 2.6, Account- 9547</v>
      </c>
      <c r="BYS3" s="854" t="str">
        <f>_xlfn.CONCAT("Line- ",'HCF-2 RH'!$A$106, ", Account- ",'HCF-2 RH'!$B$106)</f>
        <v>Line- 2.6, Account- 9547</v>
      </c>
      <c r="BYT3" s="854" t="str">
        <f>_xlfn.CONCAT("Line- ",'HCF-2 RH'!$A$107, ", Account- ",'HCF-2 RH'!$B$107)</f>
        <v>Line- 2.7, Account- 9550</v>
      </c>
      <c r="BYU3" s="854" t="str">
        <f>_xlfn.CONCAT("Line- ",'HCF-2 RH'!$A$108, ", Account- ",'HCF-2 RH'!$B$108)</f>
        <v>Line- 2.8, Account- 9560.8</v>
      </c>
      <c r="BYV3" s="854" t="str">
        <f>_xlfn.CONCAT("Line- ",'HCF-2 RH'!$A$109, ", Account- ",'HCF-2 RH'!$B$109)</f>
        <v>Line- 2.9, Account- 9570</v>
      </c>
      <c r="BYW3" s="854" t="str">
        <f>_xlfn.CONCAT("Line- ",'HCF-2 RH'!$A$110, ", Account- ",'HCF-2 RH'!$B$110)</f>
        <v>Line- 2.10, Account- 9575</v>
      </c>
      <c r="BYX3" s="854" t="str">
        <f>_xlfn.CONCAT("Line- ",'HCF-2 RH'!$A$111, ", Account- ",'HCF-2 RH'!$B$111)</f>
        <v>Line- 2.11, Account- 9580</v>
      </c>
      <c r="BYY3" s="854" t="str">
        <f>_xlfn.CONCAT("Line- ",'HCF-2 RH'!$A$112, ", Account- ",'HCF-2 RH'!$B$112)</f>
        <v>Line- 2.12, Account- 9590</v>
      </c>
      <c r="BYZ3" s="854" t="str">
        <f>_xlfn.CONCAT("Line- ",'HCF-2 RH'!$A$112, ", Account- ",'HCF-2 RH'!$B$112)</f>
        <v>Line- 2.12, Account- 9590</v>
      </c>
      <c r="BZA3" s="854" t="str">
        <f>_xlfn.CONCAT("Line- ",'HCF-2 RH'!$A$113, ", Account- ",'HCF-2 RH'!$B$113)</f>
        <v>Line- 200, Account- 9500</v>
      </c>
      <c r="BZB3" s="854" t="str">
        <f>_xlfn.CONCAT("Line- ",'HCF-2 RH'!$A$116, ", Account- ",'HCF-2 RH'!$B$116)</f>
        <v>Line- 3.1, Account- 1020</v>
      </c>
      <c r="BZC3" s="854" t="str">
        <f>_xlfn.CONCAT("Line- ",'HCF-2 RH'!$A$117, ", Account- ",'HCF-2 RH'!$B$117)</f>
        <v>Line- 3.2, Account- 1030</v>
      </c>
      <c r="BZD3" s="854" t="str">
        <f>_xlfn.CONCAT("Line- ",'HCF-2 RH'!$A$118, ", Account- ",'HCF-2 RH'!$B$118)</f>
        <v>Line- 3.3, Account- 1040</v>
      </c>
      <c r="BZE3" s="854" t="str">
        <f>_xlfn.CONCAT("Line- ",'HCF-2 RH'!$A$119, ", Account- ",'HCF-2 RH'!$B$119)</f>
        <v>Line- 3.4, Account- 1160</v>
      </c>
      <c r="BZF3" s="854" t="str">
        <f>_xlfn.CONCAT("Line- ",'HCF-2 RH'!$A$120, ", Account- ",'HCF-2 RH'!$B$120)</f>
        <v>Line- 3.5, Account- 1170</v>
      </c>
      <c r="BZG3" s="854" t="str">
        <f>_xlfn.CONCAT("Line- ",'HCF-2 RH'!$A$121, ", Account- ",'HCF-2 RH'!$B$121)</f>
        <v>Line- 3.6, Account- 1180</v>
      </c>
      <c r="BZH3" s="854" t="str">
        <f>_xlfn.CONCAT("Line- ",'HCF-2 RH'!$A$122, ", Account- ",'HCF-2 RH'!$B$122)</f>
        <v>Line- 3.7, Account- 1185</v>
      </c>
      <c r="BZI3" s="854" t="str">
        <f>_xlfn.CONCAT("Line- ",'HCF-2 RH'!$A$123, ", Account- ",'HCF-2 RH'!$B$123)</f>
        <v>Line- 3.8, Account- 1270</v>
      </c>
      <c r="BZJ3" s="854" t="str">
        <f>_xlfn.CONCAT("Line- ",'HCF-2 RH'!$A$124, ", Account- ",'HCF-2 RH'!$B$124)</f>
        <v>Line- 3.9, Account- 1280</v>
      </c>
      <c r="BZK3" s="854" t="str">
        <f>_xlfn.CONCAT("Line- ",'HCF-2 RH'!$A$125, ", Account- ",'HCF-2 RH'!$B$125)</f>
        <v>Line- 3.10, Account- 1300</v>
      </c>
      <c r="BZL3" s="854" t="str">
        <f>_xlfn.CONCAT("Line- ",'HCF-2 RH'!$A$125, ", Account- ",'HCF-2 RH'!$B$125)</f>
        <v>Line- 3.10, Account- 1300</v>
      </c>
      <c r="BZM3" s="854" t="str">
        <f>_xlfn.CONCAT("Line- ",'HCF-2 RH'!$A$126, ", Account- ",'HCF-2 RH'!$B$126)</f>
        <v>Line- 3.11, Account- 1310</v>
      </c>
      <c r="BZN3" s="854" t="str">
        <f>_xlfn.CONCAT("Line- ",'HCF-2 RH'!$A$126, ", Account- ",'HCF-2 RH'!$B$126)</f>
        <v>Line- 3.11, Account- 1310</v>
      </c>
      <c r="BZO3" s="854" t="str">
        <f>_xlfn.CONCAT("Line- ",'HCF-2 RH'!$A$127, ", Account- ",'HCF-2 RH'!$B$127)</f>
        <v>Line- 3.12, Account- 1510</v>
      </c>
      <c r="BZP3" s="854" t="str">
        <f>_xlfn.CONCAT("Line- ",'HCF-2 RH'!$A$128, ", Account- ",'HCF-2 RH'!$B$128)</f>
        <v>Line- 3.13, Account- 1521.1</v>
      </c>
      <c r="BZQ3" s="854" t="str">
        <f>_xlfn.CONCAT("Line- ",'HCF-2 RH'!$A$129, ", Account- ",'HCF-2 RH'!$B$129)</f>
        <v>Line- 3.14, Account- 1522.2</v>
      </c>
      <c r="BZR3" s="854" t="str">
        <f>_xlfn.CONCAT("Line- ",'HCF-2 RH'!$A$130, ", Account- ",'HCF-2 RH'!$B$130)</f>
        <v>Line- 3.15, Account- 1611.1</v>
      </c>
      <c r="BZS3" s="854" t="str">
        <f>_xlfn.CONCAT("Line- ",'HCF-2 RH'!$A$131, ", Account- ",'HCF-2 RH'!$B$131)</f>
        <v>Line- 3.16, Account- 1612.2</v>
      </c>
      <c r="BZT3" s="854" t="str">
        <f>_xlfn.CONCAT("Line- ",'HCF-2 RH'!$A$132, ", Account- ",'HCF-2 RH'!$B$132)</f>
        <v>Line- 3.17, Account- 1631.1</v>
      </c>
      <c r="BZU3" s="854" t="str">
        <f>_xlfn.CONCAT("Line- ",'HCF-2 RH'!$A$133, ", Account- ",'HCF-2 RH'!$B$133)</f>
        <v>Line- 3.18, Account- 1632.2</v>
      </c>
      <c r="BZV3" s="854" t="str">
        <f>_xlfn.CONCAT("Line- ",'HCF-2 RH'!$A$134, ", Account- ",'HCF-2 RH'!$B$134)</f>
        <v>Line- 3.19, Account- 1651.1</v>
      </c>
      <c r="BZW3" s="854" t="str">
        <f>_xlfn.CONCAT("Line- ",'HCF-2 RH'!$A$135, ", Account- ",'HCF-2 RH'!$B$135)</f>
        <v>Line- 3.20, Account- 1652.2</v>
      </c>
      <c r="BZX3" s="854" t="str">
        <f>_xlfn.CONCAT("Line- ",'HCF-2 RH'!$A$136, ", Account- ",'HCF-2 RH'!$B$136)</f>
        <v>Line- 3.21, Account- 1701.1</v>
      </c>
      <c r="BZY3" s="854" t="str">
        <f>_xlfn.CONCAT("Line- ",'HCF-2 RH'!$A$137, ", Account- ",'HCF-2 RH'!$B$137)</f>
        <v>Line- 3.22, Account- 1702.2</v>
      </c>
      <c r="BZZ3" s="854" t="str">
        <f>_xlfn.CONCAT("Line- ",'HCF-2 RH'!$A$138, ", Account- ",'HCF-2 RH'!$B$138)</f>
        <v>Line- 3.23, Account- 1710.1</v>
      </c>
      <c r="CAA3" s="854" t="str">
        <f>_xlfn.CONCAT("Line- ",'HCF-2 RH'!$A$139, ", Account- ",'HCF-2 RH'!$B$139)</f>
        <v>Line- 3.24, Account- 1710.2</v>
      </c>
      <c r="CAB3" s="854" t="str">
        <f>_xlfn.CONCAT("Line- ",'HCF-2 RH'!$A$140, ", Account- ",'HCF-2 RH'!$B$140)</f>
        <v>Line- 3.25, Account- 1980</v>
      </c>
      <c r="CAC3" s="854" t="str">
        <f>_xlfn.CONCAT("Line- ",'HCF-2 RH'!$A$141, ", Account- ",'HCF-2 RH'!$B$141)</f>
        <v>Line- 3.26, Account- 1979</v>
      </c>
      <c r="CAD3" s="854" t="str">
        <f>_xlfn.CONCAT("Line- ",'HCF-2 RH'!$A$142, ", Account- ",'HCF-2 RH'!$B$142)</f>
        <v>Line- 3.27, Account- 1975.1</v>
      </c>
      <c r="CAE3" s="854" t="str">
        <f>_xlfn.CONCAT("Line- ",'HCF-2 RH'!$A$143, ", Account- ",'HCF-2 RH'!$B$143)</f>
        <v>Line- 3.28, Account- 1975.2</v>
      </c>
      <c r="CAF3" s="854" t="str">
        <f>_xlfn.CONCAT("Line- ",'HCF-2 RH'!$A$144, ", Account- ",'HCF-2 RH'!$B$144)</f>
        <v>Line- 300, Account- 1000</v>
      </c>
      <c r="CAG3" s="854" t="str">
        <f>_xlfn.CONCAT("Line- ",'HCF-2 RH'!$A$147, ", Account- ",'HCF-2 RH'!$B$147)</f>
        <v>Line- 4.1, Account- 2110</v>
      </c>
      <c r="CAH3" s="854" t="str">
        <f>_xlfn.CONCAT("Line- ",'HCF-2 RH'!$A$148, ", Account- ",'HCF-2 RH'!$B$148)</f>
        <v>Line- 4.2, Account- 2120</v>
      </c>
      <c r="CAI3" s="854" t="str">
        <f>_xlfn.CONCAT("Line- ",'HCF-2 RH'!$A$149, ", Account- ",'HCF-2 RH'!$B$149)</f>
        <v>Line- 4.3, Account- 2130</v>
      </c>
      <c r="CAJ3" s="854" t="str">
        <f>_xlfn.CONCAT("Line- ",'HCF-2 RH'!$A$150, ", Account- ",'HCF-2 RH'!$B$150)</f>
        <v>Line- 4.4, Account- 2150</v>
      </c>
      <c r="CAK3" s="854" t="str">
        <f>_xlfn.CONCAT("Line- ",'HCF-2 RH'!$A$151, ", Account- ",'HCF-2 RH'!$B$151)</f>
        <v>Line- 4.5, Account- 2160</v>
      </c>
      <c r="CAL3" s="854" t="str">
        <f>_xlfn.CONCAT("Line- ",'HCF-2 RH'!$A$152, ", Account- ",'HCF-2 RH'!$B$152)</f>
        <v>Line- 4.6, Account- 2240</v>
      </c>
      <c r="CAM3" s="854" t="str">
        <f>_xlfn.CONCAT("Line- ",'HCF-2 RH'!$A$153, ", Account- ",'HCF-2 RH'!$B$153)</f>
        <v>Line- 4.7, Account- 2295</v>
      </c>
      <c r="CAN3" s="854" t="str">
        <f>_xlfn.CONCAT("Line- ",'HCF-2 RH'!$A$154, ", Account- ",'HCF-2 RH'!$B$154)</f>
        <v>Line- 4.8, Account- 2310</v>
      </c>
      <c r="CAO3" s="854" t="str">
        <f>_xlfn.CONCAT("Line- ",'HCF-2 RH'!$A$155, ", Account- ",'HCF-2 RH'!$B$155)</f>
        <v>Line- 4.9, Account- 2320</v>
      </c>
      <c r="CAP3" s="854" t="str">
        <f>_xlfn.CONCAT("Line- ",'HCF-2 RH'!$A$156, )</f>
        <v>Line- 400</v>
      </c>
      <c r="CAQ3" s="854" t="str">
        <f>_xlfn.CONCAT("Line- ",'HCF-2 RH'!$A$159, ", Account- ",'HCF-2 RH'!$B$159)</f>
        <v>Line- 5.1, Account- 2520</v>
      </c>
      <c r="CAR3" s="854" t="str">
        <f>_xlfn.CONCAT("Line- ",'HCF-2 RH'!$A$160, ", Account- ",'HCF-2 RH'!$B$160)</f>
        <v>Line- 5.2, Account- 2530</v>
      </c>
      <c r="CAS3" s="854" t="str">
        <f>_xlfn.CONCAT("Line- ",'HCF-2 RH'!$A$161, ", Account- ",'HCF-2 RH'!$B$161)</f>
        <v>Line- 5.3, Account- 2540</v>
      </c>
      <c r="CAT3" s="854" t="str">
        <f>_xlfn.CONCAT("Line- ",'HCF-2 RH'!$A$162, ", Account- ",'HCF-2 RH'!$B$162)</f>
        <v>Line- 5.4, Account- 2545</v>
      </c>
      <c r="CAU3" s="854" t="str">
        <f>_xlfn.CONCAT("Line- ",'HCF-2 RH'!$A$163, ", Account- ",'HCF-2 RH'!$B$163)</f>
        <v>Line- 5.5, Account- 2550</v>
      </c>
      <c r="CAV3" s="854" t="str">
        <f>_xlfn.CONCAT("Line- ",'HCF-2 RH'!$A$164, ", Account- ",'HCF-2 RH'!$B$164)</f>
        <v>Line- 5.6, Account- 2620</v>
      </c>
      <c r="CAW3" s="854" t="str">
        <f>_xlfn.CONCAT("Line- ",'HCF-2 RH'!$A$165, ", Account- ",'HCF-2 RH'!$B$165)</f>
        <v>Line- 5.7, Account- 2630</v>
      </c>
      <c r="CAX3" s="854" t="str">
        <f>_xlfn.CONCAT("Line- ",'HCF-2 RH'!$A$166, ", Account- ",'HCF-2 RH'!$B$166)</f>
        <v>Line- 5.8, Account- 2640</v>
      </c>
      <c r="CAY3" s="854" t="str">
        <f>_xlfn.CONCAT("Line- ",'HCF-2 RH'!$A$167, ", Account- ",'HCF-2 RH'!$B$167)</f>
        <v>Line- 5.9, Account- 2650</v>
      </c>
      <c r="CAZ3" s="854" t="str">
        <f>_xlfn.CONCAT("Line- ",'HCF-2 RH'!$A$168)</f>
        <v>Line- 500</v>
      </c>
      <c r="CBA3" s="854" t="str">
        <f>_xlfn.CONCAT("Line- ",'HCF-2 RH'!$A$169)</f>
        <v>Line- 600</v>
      </c>
      <c r="CBB3" s="854" t="str">
        <f>_xlfn.CONCAT("Line- ",'HCF-2 RH'!$A$178)</f>
        <v>Line- 1.1</v>
      </c>
      <c r="CBC3" s="854" t="str">
        <f>_xlfn.CONCAT("Line- ",'HCF-2 RH'!$A$179)</f>
        <v>Line- 1.2</v>
      </c>
      <c r="CBD3" s="854" t="str">
        <f>_xlfn.CONCAT("Line- ",'HCF-2 RH'!$A$180)</f>
        <v>Line- 1.3</v>
      </c>
      <c r="CBE3" s="854" t="str">
        <f>_xlfn.CONCAT("Line- ",'HCF-2 RH'!$A$181)</f>
        <v>Line- 1.4</v>
      </c>
      <c r="CBF3" s="854" t="str">
        <f>_xlfn.CONCAT("Line- ",'HCF-2 RH'!$A$182)</f>
        <v>Line- 1.5</v>
      </c>
      <c r="CBG3" s="854" t="str">
        <f>_xlfn.CONCAT("Line- ",'HCF-2 RH'!$A$183)</f>
        <v>Line- 100</v>
      </c>
      <c r="CBH3" s="854" t="str">
        <f>_xlfn.CONCAT("Line- ",'HCF-2 RH'!$A$178)</f>
        <v>Line- 1.1</v>
      </c>
      <c r="CBI3" s="854" t="str">
        <f>_xlfn.CONCAT("Line- ",'HCF-2 RH'!$A$179)</f>
        <v>Line- 1.2</v>
      </c>
      <c r="CBJ3" s="854" t="str">
        <f>_xlfn.CONCAT("Line- ",'HCF-2 RH'!$A$180)</f>
        <v>Line- 1.3</v>
      </c>
      <c r="CBK3" s="854" t="str">
        <f>_xlfn.CONCAT("Line- ",'HCF-2 RH'!$A$181)</f>
        <v>Line- 1.4</v>
      </c>
      <c r="CBL3" s="854" t="str">
        <f>_xlfn.CONCAT("Line- ",'HCF-2 RH'!$A$182)</f>
        <v>Line- 1.5</v>
      </c>
      <c r="CBM3" s="854" t="str">
        <f>_xlfn.CONCAT("Line- ",'HCF-2 RH'!$A$183)</f>
        <v>Line- 100</v>
      </c>
      <c r="CBN3" s="854" t="str">
        <f>_xlfn.CONCAT("Line- ",'HCF-2 RH'!$A$178)</f>
        <v>Line- 1.1</v>
      </c>
      <c r="CBO3" s="854" t="str">
        <f>_xlfn.CONCAT("Line- ",'HCF-2 RH'!$A$179)</f>
        <v>Line- 1.2</v>
      </c>
      <c r="CBP3" s="854" t="str">
        <f>_xlfn.CONCAT("Line- ",'HCF-2 RH'!$A$180)</f>
        <v>Line- 1.3</v>
      </c>
      <c r="CBQ3" s="854" t="str">
        <f>_xlfn.CONCAT("Line- ",'HCF-2 RH'!$A$181)</f>
        <v>Line- 1.4</v>
      </c>
      <c r="CBR3" s="854" t="str">
        <f>_xlfn.CONCAT("Line- ",'HCF-2 RH'!$A$182)</f>
        <v>Line- 1.5</v>
      </c>
      <c r="CBS3" s="854" t="str">
        <f>_xlfn.CONCAT("Line- ",'HCF-2 RH'!$A$183)</f>
        <v>Line- 100</v>
      </c>
      <c r="CBT3" s="854" t="str">
        <f>_xlfn.CONCAT("Line- ",'HCF-2 RH'!$A$178)</f>
        <v>Line- 1.1</v>
      </c>
      <c r="CBU3" s="854" t="str">
        <f>_xlfn.CONCAT("Line- ",'HCF-2 RH'!$A$179)</f>
        <v>Line- 1.2</v>
      </c>
      <c r="CBV3" s="854" t="str">
        <f>_xlfn.CONCAT("Line- ",'HCF-2 RH'!$A$180)</f>
        <v>Line- 1.3</v>
      </c>
      <c r="CBW3" s="854" t="str">
        <f>_xlfn.CONCAT("Line- ",'HCF-2 RH'!$A$181)</f>
        <v>Line- 1.4</v>
      </c>
      <c r="CBX3" s="854" t="str">
        <f>_xlfn.CONCAT("Line- ",'HCF-2 RH'!$A$182)</f>
        <v>Line- 1.5</v>
      </c>
      <c r="CBY3" s="854" t="str">
        <f>_xlfn.CONCAT("Line- ",'HCF-2 RH'!$A$183)</f>
        <v>Line- 100</v>
      </c>
      <c r="CBZ3" s="854" t="str">
        <f>_xlfn.CONCAT("Line- ",'HCF-2 RH'!$A$179)</f>
        <v>Line- 1.2</v>
      </c>
      <c r="CCA3" s="854" t="str">
        <f>_xlfn.CONCAT("Line- ",'HCF-2 RH'!$A$180)</f>
        <v>Line- 1.3</v>
      </c>
      <c r="CCB3" s="854" t="str">
        <f>_xlfn.CONCAT("Line- ",'HCF-2 RH'!$A$181)</f>
        <v>Line- 1.4</v>
      </c>
      <c r="CCC3" s="854" t="str">
        <f>_xlfn.CONCAT("Line- ",'HCF-2 RH'!$A$182)</f>
        <v>Line- 1.5</v>
      </c>
      <c r="CCD3" s="854" t="str">
        <f>_xlfn.CONCAT("Line- ",'HCF-2 RH'!$A$179)</f>
        <v>Line- 1.2</v>
      </c>
      <c r="CCE3" s="854" t="str">
        <f>_xlfn.CONCAT("Line- ",'HCF-2 RH'!$A$180)</f>
        <v>Line- 1.3</v>
      </c>
      <c r="CCF3" s="854" t="str">
        <f>_xlfn.CONCAT("Line- ",'HCF-2 RH'!$A$181)</f>
        <v>Line- 1.4</v>
      </c>
      <c r="CCG3" s="854" t="str">
        <f>_xlfn.CONCAT("Line- ",'HCF-2 RH'!$A$182)</f>
        <v>Line- 1.5</v>
      </c>
      <c r="CCH3" s="854" t="str">
        <f>_xlfn.CONCAT("Line- ",'HCF-2 RH'!$A$183)</f>
        <v>Line- 100</v>
      </c>
      <c r="CCI3" s="854" t="str">
        <f>_xlfn.CONCAT("Line- ",'HCF-2 RH'!$A$179)</f>
        <v>Line- 1.2</v>
      </c>
      <c r="CCJ3" s="854" t="str">
        <f>_xlfn.CONCAT("Line- ",'HCF-2 RH'!$A$180)</f>
        <v>Line- 1.3</v>
      </c>
      <c r="CCK3" s="854" t="str">
        <f>_xlfn.CONCAT("Line- ",'HCF-2 RH'!$A$181)</f>
        <v>Line- 1.4</v>
      </c>
      <c r="CCL3" s="854" t="str">
        <f>_xlfn.CONCAT("Line- ",'HCF-2 RH'!$A$182)</f>
        <v>Line- 1.5</v>
      </c>
      <c r="CCM3" s="854" t="str">
        <f>_xlfn.CONCAT("Line- ",'HCF-2 RH'!$A$183)</f>
        <v>Line- 100</v>
      </c>
      <c r="CCN3" s="854" t="str">
        <f>_xlfn.CONCAT("Line- ",'HCF-2 RH'!$A$179)</f>
        <v>Line- 1.2</v>
      </c>
      <c r="CCO3" s="854" t="str">
        <f>_xlfn.CONCAT("Line- ",'HCF-2 RH'!$A$180)</f>
        <v>Line- 1.3</v>
      </c>
      <c r="CCP3" s="854" t="str">
        <f>_xlfn.CONCAT("Line- ",'HCF-2 RH'!$A$181)</f>
        <v>Line- 1.4</v>
      </c>
      <c r="CCQ3" s="854" t="str">
        <f>_xlfn.CONCAT("Line- ",'HCF-2 RH'!$A$182)</f>
        <v>Line- 1.5</v>
      </c>
      <c r="CCR3" s="854" t="str">
        <f>_xlfn.CONCAT("Line- ",'HCF-2 RH'!$A$183)</f>
        <v>Line- 100</v>
      </c>
      <c r="CCS3" s="854" t="str">
        <f>_xlfn.CONCAT("Line- ",'HCF-2 RH'!$A$189)</f>
        <v>Line- 2.1</v>
      </c>
      <c r="CCT3" s="854" t="str">
        <f>_xlfn.CONCAT("Line- ",'HCF-2 RH'!$A$190)</f>
        <v>Line- 2.2</v>
      </c>
      <c r="CCU3" s="854" t="str">
        <f>_xlfn.CONCAT("Line- ",'HCF-2 RH'!$A$191)</f>
        <v>Line- 2.3</v>
      </c>
      <c r="CCV3" s="854" t="str">
        <f>_xlfn.CONCAT("Line- ",'HCF-2 RH'!$A$192)</f>
        <v>Line- 2.4</v>
      </c>
      <c r="CCW3" s="854" t="str">
        <f>_xlfn.CONCAT("Line- ",'HCF-2 RH'!$A$193)</f>
        <v>Line- 2.5</v>
      </c>
      <c r="CCX3" s="854" t="str">
        <f>_xlfn.CONCAT("Line- ",'HCF-2 RH'!$A$194)</f>
        <v>Line- 2.6</v>
      </c>
      <c r="CCY3" s="854" t="str">
        <f>_xlfn.CONCAT("Line- ",'HCF-2 RH'!$A$195)</f>
        <v>Line- 2.7</v>
      </c>
      <c r="CCZ3" s="854" t="str">
        <f>_xlfn.CONCAT("Line- ",'HCF-2 RH'!$A$196)</f>
        <v>Line- 200</v>
      </c>
      <c r="CDA3" s="854" t="str">
        <f>_xlfn.CONCAT("Line- ",'HCF-2 RH'!$A$202)</f>
        <v>Line- 300</v>
      </c>
      <c r="CDB3" s="854" t="str">
        <f>_xlfn.CONCAT("Line- ",'HCF-2 RH'!$A$208)</f>
        <v>Line- 4.1</v>
      </c>
      <c r="CDC3" s="854" t="str">
        <f>_xlfn.CONCAT("Line- ",'HCF-2 RH'!$A$209)</f>
        <v>Line- 4.2</v>
      </c>
      <c r="CDD3" s="854" t="str">
        <f>_xlfn.CONCAT("Line- ",'HCF-2 RH'!$A$210)</f>
        <v>Line- 4.3</v>
      </c>
      <c r="CDE3" s="854" t="str">
        <f>_xlfn.CONCAT("Line- ",'HCF-2 RH'!$A$211)</f>
        <v>Line- 4.4</v>
      </c>
      <c r="CDF3" s="854" t="str">
        <f>_xlfn.CONCAT("Line- ",'HCF-2 RH'!$A$212)</f>
        <v>Line- 4.5</v>
      </c>
      <c r="CDG3" s="854" t="str">
        <f>_xlfn.CONCAT("Line- ",'HCF-2 RH'!$A$213)</f>
        <v>Line- 400</v>
      </c>
      <c r="CDH3" s="854" t="str">
        <f>_xlfn.CONCAT("Line- ",'HCF-2 RH'!$A$208)</f>
        <v>Line- 4.1</v>
      </c>
      <c r="CDI3" s="854" t="str">
        <f>_xlfn.CONCAT("Line- ",'HCF-2 RH'!$A$209)</f>
        <v>Line- 4.2</v>
      </c>
      <c r="CDJ3" s="854" t="str">
        <f>_xlfn.CONCAT("Line- ",'HCF-2 RH'!$A$210)</f>
        <v>Line- 4.3</v>
      </c>
      <c r="CDK3" s="854" t="str">
        <f>_xlfn.CONCAT("Line- ",'HCF-2 RH'!$A$211)</f>
        <v>Line- 4.4</v>
      </c>
      <c r="CDL3" s="854" t="str">
        <f>_xlfn.CONCAT("Line- ",'HCF-2 RH'!$A$212)</f>
        <v>Line- 4.5</v>
      </c>
      <c r="CDM3" s="854" t="str">
        <f>_xlfn.CONCAT("Line- ",'HCF-2 RH'!$A$213)</f>
        <v>Line- 400</v>
      </c>
      <c r="CDN3" s="854" t="str">
        <f>_xlfn.CONCAT("Line- ",'HCF-2 RH'!$A$208)</f>
        <v>Line- 4.1</v>
      </c>
      <c r="CDO3" s="854" t="str">
        <f>_xlfn.CONCAT("Line- ",'HCF-2 RH'!$A$209)</f>
        <v>Line- 4.2</v>
      </c>
      <c r="CDP3" s="854" t="str">
        <f>_xlfn.CONCAT("Line- ",'HCF-2 RH'!$A$210)</f>
        <v>Line- 4.3</v>
      </c>
      <c r="CDQ3" s="854" t="str">
        <f>_xlfn.CONCAT("Line- ",'HCF-2 RH'!$A$211)</f>
        <v>Line- 4.4</v>
      </c>
      <c r="CDR3" s="854" t="str">
        <f>_xlfn.CONCAT("Line- ",'HCF-2 RH'!$A$212)</f>
        <v>Line- 4.5</v>
      </c>
      <c r="CDS3" s="854" t="str">
        <f>_xlfn.CONCAT("Line- ",'HCF-2 RH'!$A$213)</f>
        <v>Line- 400</v>
      </c>
      <c r="CDT3" s="854" t="str">
        <f>_xlfn.CONCAT("Line- ",'HCF-2 RH'!$A$208)</f>
        <v>Line- 4.1</v>
      </c>
      <c r="CDU3" s="854" t="str">
        <f>_xlfn.CONCAT("Line- ",'HCF-2 RH'!$A$209)</f>
        <v>Line- 4.2</v>
      </c>
      <c r="CDV3" s="854" t="str">
        <f>_xlfn.CONCAT("Line- ",'HCF-2 RH'!$A$210)</f>
        <v>Line- 4.3</v>
      </c>
      <c r="CDW3" s="854" t="str">
        <f>_xlfn.CONCAT("Line- ",'HCF-2 RH'!$A$211)</f>
        <v>Line- 4.4</v>
      </c>
      <c r="CDX3" s="854" t="str">
        <f>_xlfn.CONCAT("Line- ",'HCF-2 RH'!$A$212)</f>
        <v>Line- 4.5</v>
      </c>
      <c r="CDY3" s="854" t="str">
        <f>_xlfn.CONCAT("Line- ",'HCF-2 RH'!$A$213)</f>
        <v>Line- 400</v>
      </c>
      <c r="CDZ3" s="854" t="str">
        <f>_xlfn.CONCAT("Line- ",'HCF-2 RH'!$A$223)</f>
        <v>Line- 1.1</v>
      </c>
      <c r="CEA3" s="854" t="str">
        <f>_xlfn.CONCAT("Line- ",'HCF-2 RH'!$A$224)</f>
        <v>Line- 1.2</v>
      </c>
      <c r="CEB3" s="854" t="str">
        <f>_xlfn.CONCAT("Line- ",'HCF-2 RH'!$A$225)</f>
        <v>Line- 1.3</v>
      </c>
      <c r="CEC3" s="854" t="str">
        <f>_xlfn.CONCAT("Line- ",'HCF-2 RH'!$A$226)</f>
        <v>Line- 1.4</v>
      </c>
      <c r="CED3" s="854" t="str">
        <f>_xlfn.CONCAT("Line- ",'HCF-2 RH'!$A$227)</f>
        <v>Line- 1.5</v>
      </c>
      <c r="CEE3" s="854" t="str">
        <f>_xlfn.CONCAT("Line- ",'HCF-2 RH'!$A$228)</f>
        <v>Line- 1.6</v>
      </c>
      <c r="CEF3" s="854" t="str">
        <f>_xlfn.CONCAT("Line- ",'HCF-2 RH'!$A$229)</f>
        <v>Line- 1.7</v>
      </c>
      <c r="CEG3" s="854" t="str">
        <f>_xlfn.CONCAT("Line- ",'HCF-2 RH'!$A$230)</f>
        <v>Line- 1.8</v>
      </c>
      <c r="CEH3" s="854" t="str">
        <f>_xlfn.CONCAT("Line- ",'HCF-2 RH'!$A$223)</f>
        <v>Line- 1.1</v>
      </c>
      <c r="CEI3" s="854" t="str">
        <f>_xlfn.CONCAT("Line- ",'HCF-2 RH'!$A$224)</f>
        <v>Line- 1.2</v>
      </c>
      <c r="CEJ3" s="854" t="str">
        <f>_xlfn.CONCAT("Line- ",'HCF-2 RH'!$A$225)</f>
        <v>Line- 1.3</v>
      </c>
      <c r="CEK3" s="854" t="str">
        <f>_xlfn.CONCAT("Line- ",'HCF-2 RH'!$A$226)</f>
        <v>Line- 1.4</v>
      </c>
      <c r="CEL3" s="854" t="str">
        <f>_xlfn.CONCAT("Line- ",'HCF-2 RH'!$A$227)</f>
        <v>Line- 1.5</v>
      </c>
      <c r="CEM3" s="854" t="str">
        <f>_xlfn.CONCAT("Line- ",'HCF-2 RH'!$A$228)</f>
        <v>Line- 1.6</v>
      </c>
      <c r="CEN3" s="854" t="str">
        <f>_xlfn.CONCAT("Line- ",'HCF-2 RH'!$A$229)</f>
        <v>Line- 1.7</v>
      </c>
      <c r="CEO3" s="854" t="str">
        <f>_xlfn.CONCAT("Line- ",'HCF-2 RH'!$A$230)</f>
        <v>Line- 1.8</v>
      </c>
      <c r="CEP3" s="854" t="str">
        <f>_xlfn.CONCAT("Line- ",'HCF-2 RH'!$A$223)</f>
        <v>Line- 1.1</v>
      </c>
      <c r="CEQ3" s="854" t="str">
        <f>_xlfn.CONCAT("Line- ",'HCF-2 RH'!$A$224)</f>
        <v>Line- 1.2</v>
      </c>
      <c r="CER3" s="854" t="str">
        <f>_xlfn.CONCAT("Line- ",'HCF-2 RH'!$A$225)</f>
        <v>Line- 1.3</v>
      </c>
      <c r="CES3" s="854" t="str">
        <f>_xlfn.CONCAT("Line- ",'HCF-2 RH'!$A$226)</f>
        <v>Line- 1.4</v>
      </c>
      <c r="CET3" s="854" t="str">
        <f>_xlfn.CONCAT("Line- ",'HCF-2 RH'!$A$227)</f>
        <v>Line- 1.5</v>
      </c>
      <c r="CEU3" s="854" t="str">
        <f>_xlfn.CONCAT("Line- ",'HCF-2 RH'!$A$228)</f>
        <v>Line- 1.6</v>
      </c>
      <c r="CEV3" s="854" t="str">
        <f>_xlfn.CONCAT("Line- ",'HCF-2 RH'!$A$229)</f>
        <v>Line- 1.7</v>
      </c>
      <c r="CEW3" s="854" t="str">
        <f>_xlfn.CONCAT("Line- ",'HCF-2 RH'!$A$230)</f>
        <v>Line- 1.8</v>
      </c>
      <c r="CEX3" s="854" t="str">
        <f>_xlfn.CONCAT("Line- ",'HCF-2 RH'!$A$223)</f>
        <v>Line- 1.1</v>
      </c>
      <c r="CEY3" s="854" t="str">
        <f>_xlfn.CONCAT("Line- ",'HCF-2 RH'!$A$224)</f>
        <v>Line- 1.2</v>
      </c>
      <c r="CEZ3" s="854" t="str">
        <f>_xlfn.CONCAT("Line- ",'HCF-2 RH'!$A$225)</f>
        <v>Line- 1.3</v>
      </c>
      <c r="CFA3" s="854" t="str">
        <f>_xlfn.CONCAT("Line- ",'HCF-2 RH'!$A$226)</f>
        <v>Line- 1.4</v>
      </c>
      <c r="CFB3" s="854" t="str">
        <f>_xlfn.CONCAT("Line- ",'HCF-2 RH'!$A$227)</f>
        <v>Line- 1.5</v>
      </c>
      <c r="CFC3" s="854" t="str">
        <f>_xlfn.CONCAT("Line- ",'HCF-2 RH'!$A$228)</f>
        <v>Line- 1.6</v>
      </c>
      <c r="CFD3" s="854" t="str">
        <f>_xlfn.CONCAT("Line- ",'HCF-2 RH'!$A$229)</f>
        <v>Line- 1.7</v>
      </c>
      <c r="CFE3" s="854" t="str">
        <f>_xlfn.CONCAT("Line- ",'HCF-2 RH'!$A$230)</f>
        <v>Line- 1.8</v>
      </c>
      <c r="CFF3" s="854" t="str">
        <f>_xlfn.CONCAT("Line- ",'HCF-2 RH'!$A$223)</f>
        <v>Line- 1.1</v>
      </c>
      <c r="CFG3" s="854" t="str">
        <f>_xlfn.CONCAT("Line- ",'HCF-2 RH'!$A$224)</f>
        <v>Line- 1.2</v>
      </c>
      <c r="CFH3" s="854" t="str">
        <f>_xlfn.CONCAT("Line- ",'HCF-2 RH'!$A$225)</f>
        <v>Line- 1.3</v>
      </c>
      <c r="CFI3" s="854" t="str">
        <f>_xlfn.CONCAT("Line- ",'HCF-2 RH'!$A$226)</f>
        <v>Line- 1.4</v>
      </c>
      <c r="CFJ3" s="854" t="str">
        <f>_xlfn.CONCAT("Line- ",'HCF-2 RH'!$A$227)</f>
        <v>Line- 1.5</v>
      </c>
      <c r="CFK3" s="854" t="str">
        <f>_xlfn.CONCAT("Line- ",'HCF-2 RH'!$A$228)</f>
        <v>Line- 1.6</v>
      </c>
      <c r="CFL3" s="854" t="str">
        <f>_xlfn.CONCAT("Line- ",'HCF-2 RH'!$A$229)</f>
        <v>Line- 1.7</v>
      </c>
      <c r="CFM3" s="854" t="str">
        <f>_xlfn.CONCAT("Line- ",'HCF-2 RH'!$A$230)</f>
        <v>Line- 1.8</v>
      </c>
      <c r="CFN3" s="854" t="str">
        <f>_xlfn.CONCAT("Line- ",'HCF-2 RH'!$A$223)</f>
        <v>Line- 1.1</v>
      </c>
      <c r="CFO3" s="854" t="str">
        <f>_xlfn.CONCAT("Line- ",'HCF-2 RH'!$A$224)</f>
        <v>Line- 1.2</v>
      </c>
      <c r="CFP3" s="854" t="str">
        <f>_xlfn.CONCAT("Line- ",'HCF-2 RH'!$A$225)</f>
        <v>Line- 1.3</v>
      </c>
      <c r="CFQ3" s="854" t="str">
        <f>_xlfn.CONCAT("Line- ",'HCF-2 RH'!$A$226)</f>
        <v>Line- 1.4</v>
      </c>
      <c r="CFR3" s="854" t="str">
        <f>_xlfn.CONCAT("Line- ",'HCF-2 RH'!$A$227)</f>
        <v>Line- 1.5</v>
      </c>
      <c r="CFS3" s="854" t="str">
        <f>_xlfn.CONCAT("Line- ",'HCF-2 RH'!$A$228)</f>
        <v>Line- 1.6</v>
      </c>
      <c r="CFT3" s="854" t="str">
        <f>_xlfn.CONCAT("Line- ",'HCF-2 RH'!$A$229)</f>
        <v>Line- 1.7</v>
      </c>
      <c r="CFU3" s="854" t="str">
        <f>_xlfn.CONCAT("Line- ",'HCF-2 RH'!$A$230)</f>
        <v>Line- 1.8</v>
      </c>
      <c r="CFV3" s="854" t="str">
        <f>_xlfn.CONCAT("Line- ",'HCF-2 RH'!$A$223)</f>
        <v>Line- 1.1</v>
      </c>
      <c r="CFW3" s="854" t="str">
        <f>_xlfn.CONCAT("Line- ",'HCF-2 RH'!$A$224)</f>
        <v>Line- 1.2</v>
      </c>
      <c r="CFX3" s="854" t="str">
        <f>_xlfn.CONCAT("Line- ",'HCF-2 RH'!$A$225)</f>
        <v>Line- 1.3</v>
      </c>
      <c r="CFY3" s="854" t="str">
        <f>_xlfn.CONCAT("Line- ",'HCF-2 RH'!$A$226)</f>
        <v>Line- 1.4</v>
      </c>
      <c r="CFZ3" s="854" t="str">
        <f>_xlfn.CONCAT("Line- ",'HCF-2 RH'!$A$227)</f>
        <v>Line- 1.5</v>
      </c>
      <c r="CGA3" s="854" t="str">
        <f>_xlfn.CONCAT("Line- ",'HCF-2 RH'!$A$228)</f>
        <v>Line- 1.6</v>
      </c>
      <c r="CGB3" s="854" t="str">
        <f>_xlfn.CONCAT("Line- ",'HCF-2 RH'!$A$229)</f>
        <v>Line- 1.7</v>
      </c>
      <c r="CGC3" s="854" t="str">
        <f>_xlfn.CONCAT("Line- ",'HCF-2 RH'!$A$230)</f>
        <v>Line- 1.8</v>
      </c>
      <c r="CGD3" s="854" t="str">
        <f>_xlfn.CONCAT("Line- ",'HCF-2 RH'!$A$223)</f>
        <v>Line- 1.1</v>
      </c>
      <c r="CGE3" s="854" t="str">
        <f>_xlfn.CONCAT("Line- ",'HCF-2 RH'!$A$224)</f>
        <v>Line- 1.2</v>
      </c>
      <c r="CGF3" s="854" t="str">
        <f>_xlfn.CONCAT("Line- ",'HCF-2 RH'!$A$225)</f>
        <v>Line- 1.3</v>
      </c>
      <c r="CGG3" s="854" t="str">
        <f>_xlfn.CONCAT("Line- ",'HCF-2 RH'!$A$226)</f>
        <v>Line- 1.4</v>
      </c>
      <c r="CGH3" s="854" t="str">
        <f>_xlfn.CONCAT("Line- ",'HCF-2 RH'!$A$227)</f>
        <v>Line- 1.5</v>
      </c>
      <c r="CGI3" s="854" t="str">
        <f>_xlfn.CONCAT("Line- ",'HCF-2 RH'!$A$228)</f>
        <v>Line- 1.6</v>
      </c>
      <c r="CGJ3" s="854" t="str">
        <f>_xlfn.CONCAT("Line- ",'HCF-2 RH'!$A$229)</f>
        <v>Line- 1.7</v>
      </c>
      <c r="CGK3" s="854" t="str">
        <f>_xlfn.CONCAT("Line- ",'HCF-2 RH'!$A$230)</f>
        <v>Line- 1.8</v>
      </c>
      <c r="CGL3" s="854" t="str">
        <f>_xlfn.CONCAT("Line- ",'HCF-2 RH'!$A$223)</f>
        <v>Line- 1.1</v>
      </c>
      <c r="CGM3" s="854" t="str">
        <f>_xlfn.CONCAT("Line- ",'HCF-2 RH'!$A$224)</f>
        <v>Line- 1.2</v>
      </c>
      <c r="CGN3" s="854" t="str">
        <f>_xlfn.CONCAT("Line- ",'HCF-2 RH'!$A$225)</f>
        <v>Line- 1.3</v>
      </c>
      <c r="CGO3" s="854" t="str">
        <f>_xlfn.CONCAT("Line- ",'HCF-2 RH'!$A$226)</f>
        <v>Line- 1.4</v>
      </c>
      <c r="CGP3" s="854" t="str">
        <f>_xlfn.CONCAT("Line- ",'HCF-2 RH'!$A$227)</f>
        <v>Line- 1.5</v>
      </c>
      <c r="CGQ3" s="854" t="str">
        <f>_xlfn.CONCAT("Line- ",'HCF-2 RH'!$A$228)</f>
        <v>Line- 1.6</v>
      </c>
      <c r="CGR3" s="854" t="str">
        <f>_xlfn.CONCAT("Line- ",'HCF-2 RH'!$A$229)</f>
        <v>Line- 1.7</v>
      </c>
      <c r="CGS3" s="854" t="str">
        <f>_xlfn.CONCAT("Line- ",'HCF-2 RH'!$A$230)</f>
        <v>Line- 1.8</v>
      </c>
      <c r="CGT3" s="854" t="str">
        <f>_xlfn.CONCAT("Line- ",'HCF-2 RH'!$A$231)</f>
        <v>Line- 100</v>
      </c>
      <c r="CGU3" s="854" t="str">
        <f>_xlfn.CONCAT("Line- ",'HCF-2 RH'!$A$223)</f>
        <v>Line- 1.1</v>
      </c>
      <c r="CGV3" s="854" t="str">
        <f>_xlfn.CONCAT("Line- ",'HCF-2 RH'!$A$224)</f>
        <v>Line- 1.2</v>
      </c>
      <c r="CGW3" s="854" t="str">
        <f>_xlfn.CONCAT("Line- ",'HCF-2 RH'!$A$225)</f>
        <v>Line- 1.3</v>
      </c>
      <c r="CGX3" s="854" t="str">
        <f>_xlfn.CONCAT("Line- ",'HCF-2 RH'!$A$226)</f>
        <v>Line- 1.4</v>
      </c>
      <c r="CGY3" s="854" t="str">
        <f>_xlfn.CONCAT("Line- ",'HCF-2 RH'!$A$227)</f>
        <v>Line- 1.5</v>
      </c>
      <c r="CGZ3" s="854" t="str">
        <f>_xlfn.CONCAT("Line- ",'HCF-2 RH'!$A$228)</f>
        <v>Line- 1.6</v>
      </c>
      <c r="CHA3" s="854" t="str">
        <f>_xlfn.CONCAT("Line- ",'HCF-2 RH'!$A$229)</f>
        <v>Line- 1.7</v>
      </c>
      <c r="CHB3" s="854" t="str">
        <f>_xlfn.CONCAT("Line- ",'HCF-2 RH'!$A$230)</f>
        <v>Line- 1.8</v>
      </c>
      <c r="CHC3" s="854" t="str">
        <f>_xlfn.CONCAT("Line- ",'HCF-2 RH'!$A$231)</f>
        <v>Line- 100</v>
      </c>
      <c r="CHD3" s="854" t="str">
        <f>_xlfn.CONCAT("Line- ",'HCF-2 RH'!$A$223)</f>
        <v>Line- 1.1</v>
      </c>
      <c r="CHE3" s="854" t="str">
        <f>_xlfn.CONCAT("Line- ",'HCF-2 RH'!$A$224)</f>
        <v>Line- 1.2</v>
      </c>
      <c r="CHF3" s="854" t="str">
        <f>_xlfn.CONCAT("Line- ",'HCF-2 RH'!$A$225)</f>
        <v>Line- 1.3</v>
      </c>
      <c r="CHG3" s="854" t="str">
        <f>_xlfn.CONCAT("Line- ",'HCF-2 RH'!$A$226)</f>
        <v>Line- 1.4</v>
      </c>
      <c r="CHH3" s="854" t="str">
        <f>_xlfn.CONCAT("Line- ",'HCF-2 RH'!$A$227)</f>
        <v>Line- 1.5</v>
      </c>
      <c r="CHI3" s="854" t="str">
        <f>_xlfn.CONCAT("Line- ",'HCF-2 RH'!$A$228)</f>
        <v>Line- 1.6</v>
      </c>
      <c r="CHJ3" s="854" t="str">
        <f>_xlfn.CONCAT("Line- ",'HCF-2 RH'!$A$229)</f>
        <v>Line- 1.7</v>
      </c>
      <c r="CHK3" s="854" t="str">
        <f>_xlfn.CONCAT("Line- ",'HCF-2 RH'!$A$230)</f>
        <v>Line- 1.8</v>
      </c>
      <c r="CHL3" s="854" t="str">
        <f>_xlfn.CONCAT("Line- ",'HCF-2 RH'!$A$223)</f>
        <v>Line- 1.1</v>
      </c>
      <c r="CHM3" s="854" t="str">
        <f>_xlfn.CONCAT("Line- ",'HCF-2 RH'!$A$224)</f>
        <v>Line- 1.2</v>
      </c>
      <c r="CHN3" s="854" t="str">
        <f>_xlfn.CONCAT("Line- ",'HCF-2 RH'!$A$225)</f>
        <v>Line- 1.3</v>
      </c>
      <c r="CHO3" s="854" t="str">
        <f>_xlfn.CONCAT("Line- ",'HCF-2 RH'!$A$226)</f>
        <v>Line- 1.4</v>
      </c>
      <c r="CHP3" s="854" t="str">
        <f>_xlfn.CONCAT("Line- ",'HCF-2 RH'!$A$227)</f>
        <v>Line- 1.5</v>
      </c>
      <c r="CHQ3" s="854" t="str">
        <f>_xlfn.CONCAT("Line- ",'HCF-2 RH'!$A$228)</f>
        <v>Line- 1.6</v>
      </c>
      <c r="CHR3" s="854" t="str">
        <f>_xlfn.CONCAT("Line- ",'HCF-2 RH'!$A$229)</f>
        <v>Line- 1.7</v>
      </c>
      <c r="CHS3" s="854" t="str">
        <f>_xlfn.CONCAT("Line- ",'HCF-2 RH'!$A$230)</f>
        <v>Line- 1.8</v>
      </c>
      <c r="CHT3" s="854" t="str">
        <f>_xlfn.CONCAT("Line- ",'HCF-2 RH'!$A$223)</f>
        <v>Line- 1.1</v>
      </c>
      <c r="CHU3" s="854" t="str">
        <f>_xlfn.CONCAT("Line- ",'HCF-2 RH'!$A$224)</f>
        <v>Line- 1.2</v>
      </c>
      <c r="CHV3" s="854" t="str">
        <f>_xlfn.CONCAT("Line- ",'HCF-2 RH'!$A$225)</f>
        <v>Line- 1.3</v>
      </c>
      <c r="CHW3" s="854" t="str">
        <f>_xlfn.CONCAT("Line- ",'HCF-2 RH'!$A$226)</f>
        <v>Line- 1.4</v>
      </c>
      <c r="CHX3" s="854" t="str">
        <f>_xlfn.CONCAT("Line- ",'HCF-2 RH'!$A$227)</f>
        <v>Line- 1.5</v>
      </c>
      <c r="CHY3" s="854" t="str">
        <f>_xlfn.CONCAT("Line- ",'HCF-2 RH'!$A$228)</f>
        <v>Line- 1.6</v>
      </c>
      <c r="CHZ3" s="854" t="str">
        <f>_xlfn.CONCAT("Line- ",'HCF-2 RH'!$A$229)</f>
        <v>Line- 1.7</v>
      </c>
      <c r="CIA3" s="854" t="str">
        <f>_xlfn.CONCAT("Line- ",'HCF-2 RH'!$A$230)</f>
        <v>Line- 1.8</v>
      </c>
      <c r="CIB3" s="854" t="str">
        <f>_xlfn.CONCAT("Line- ",'HCF-2 RH'!$A$223)</f>
        <v>Line- 1.1</v>
      </c>
      <c r="CIC3" s="854" t="str">
        <f>_xlfn.CONCAT("Line- ",'HCF-2 RH'!$A$224)</f>
        <v>Line- 1.2</v>
      </c>
      <c r="CID3" s="854" t="str">
        <f>_xlfn.CONCAT("Line- ",'HCF-2 RH'!$A$225)</f>
        <v>Line- 1.3</v>
      </c>
      <c r="CIE3" s="854" t="str">
        <f>_xlfn.CONCAT("Line- ",'HCF-2 RH'!$A$226)</f>
        <v>Line- 1.4</v>
      </c>
      <c r="CIF3" s="854" t="str">
        <f>_xlfn.CONCAT("Line- ",'HCF-2 RH'!$A$227)</f>
        <v>Line- 1.5</v>
      </c>
      <c r="CIG3" s="854" t="str">
        <f>_xlfn.CONCAT("Line- ",'HCF-2 RH'!$A$228)</f>
        <v>Line- 1.6</v>
      </c>
      <c r="CIH3" s="854" t="str">
        <f>_xlfn.CONCAT("Line- ",'HCF-2 RH'!$A$229)</f>
        <v>Line- 1.7</v>
      </c>
      <c r="CII3" s="854" t="str">
        <f>_xlfn.CONCAT("Line- ",'HCF-2 RH'!$A$230)</f>
        <v>Line- 1.8</v>
      </c>
      <c r="CIJ3" s="854" t="str">
        <f>_xlfn.CONCAT("Line- ",'HCF-2 RH'!$A$223)</f>
        <v>Line- 1.1</v>
      </c>
      <c r="CIK3" s="854" t="str">
        <f>_xlfn.CONCAT("Line- ",'HCF-2 RH'!$A$224)</f>
        <v>Line- 1.2</v>
      </c>
      <c r="CIL3" s="854" t="str">
        <f>_xlfn.CONCAT("Line- ",'HCF-2 RH'!$A$225)</f>
        <v>Line- 1.3</v>
      </c>
      <c r="CIM3" s="854" t="str">
        <f>_xlfn.CONCAT("Line- ",'HCF-2 RH'!$A$226)</f>
        <v>Line- 1.4</v>
      </c>
      <c r="CIN3" s="854" t="str">
        <f>_xlfn.CONCAT("Line- ",'HCF-2 RH'!$A$227)</f>
        <v>Line- 1.5</v>
      </c>
      <c r="CIO3" s="854" t="str">
        <f>_xlfn.CONCAT("Line- ",'HCF-2 RH'!$A$228)</f>
        <v>Line- 1.6</v>
      </c>
      <c r="CIP3" s="854" t="str">
        <f>_xlfn.CONCAT("Line- ",'HCF-2 RH'!$A$229)</f>
        <v>Line- 1.7</v>
      </c>
      <c r="CIQ3" s="854" t="str">
        <f>_xlfn.CONCAT("Line- ",'HCF-2 RH'!$A$230)</f>
        <v>Line- 1.8</v>
      </c>
      <c r="CIR3" s="854" t="str">
        <f>_xlfn.CONCAT("Line- ",'HCF-2 RH'!$A$223)</f>
        <v>Line- 1.1</v>
      </c>
      <c r="CIS3" s="854" t="str">
        <f>_xlfn.CONCAT("Line- ",'HCF-2 RH'!$A$224)</f>
        <v>Line- 1.2</v>
      </c>
      <c r="CIT3" s="854" t="str">
        <f>_xlfn.CONCAT("Line- ",'HCF-2 RH'!$A$225)</f>
        <v>Line- 1.3</v>
      </c>
      <c r="CIU3" s="854" t="str">
        <f>_xlfn.CONCAT("Line- ",'HCF-2 RH'!$A$226)</f>
        <v>Line- 1.4</v>
      </c>
      <c r="CIV3" s="854" t="str">
        <f>_xlfn.CONCAT("Line- ",'HCF-2 RH'!$A$227)</f>
        <v>Line- 1.5</v>
      </c>
      <c r="CIW3" s="854" t="str">
        <f>_xlfn.CONCAT("Line- ",'HCF-2 RH'!$A$228)</f>
        <v>Line- 1.6</v>
      </c>
      <c r="CIX3" s="854" t="str">
        <f>_xlfn.CONCAT("Line- ",'HCF-2 RH'!$A$229)</f>
        <v>Line- 1.7</v>
      </c>
      <c r="CIY3" s="854" t="str">
        <f>_xlfn.CONCAT("Line- ",'HCF-2 RH'!$A$230)</f>
        <v>Line- 1.8</v>
      </c>
      <c r="CIZ3" s="854" t="str">
        <f>_xlfn.CONCAT("Line- ",'HCF-2 RH'!$A$231)</f>
        <v>Line- 100</v>
      </c>
      <c r="CJA3" s="854" t="str">
        <f>_xlfn.CONCAT("Line- ",'HCF-2 RH'!$A$223)</f>
        <v>Line- 1.1</v>
      </c>
      <c r="CJB3" s="854" t="str">
        <f>_xlfn.CONCAT("Line- ",'HCF-2 RH'!$A$224)</f>
        <v>Line- 1.2</v>
      </c>
      <c r="CJC3" s="854" t="str">
        <f>_xlfn.CONCAT("Line- ",'HCF-2 RH'!$A$225)</f>
        <v>Line- 1.3</v>
      </c>
      <c r="CJD3" s="854" t="str">
        <f>_xlfn.CONCAT("Line- ",'HCF-2 RH'!$A$226)</f>
        <v>Line- 1.4</v>
      </c>
      <c r="CJE3" s="854" t="str">
        <f>_xlfn.CONCAT("Line- ",'HCF-2 RH'!$A$227)</f>
        <v>Line- 1.5</v>
      </c>
      <c r="CJF3" s="854" t="str">
        <f>_xlfn.CONCAT("Line- ",'HCF-2 RH'!$A$228)</f>
        <v>Line- 1.6</v>
      </c>
      <c r="CJG3" s="854" t="str">
        <f>_xlfn.CONCAT("Line- ",'HCF-2 RH'!$A$229)</f>
        <v>Line- 1.7</v>
      </c>
      <c r="CJH3" s="854" t="str">
        <f>_xlfn.CONCAT("Line- ",'HCF-2 RH'!$A$230)</f>
        <v>Line- 1.8</v>
      </c>
      <c r="CJI3" s="854" t="str">
        <f>_xlfn.CONCAT("Line- ",'HCF-2 RH'!$A$223)</f>
        <v>Line- 1.1</v>
      </c>
      <c r="CJJ3" s="854" t="str">
        <f>_xlfn.CONCAT("Line- ",'HCF-2 RH'!$A$224)</f>
        <v>Line- 1.2</v>
      </c>
      <c r="CJK3" s="854" t="str">
        <f>_xlfn.CONCAT("Line- ",'HCF-2 RH'!$A$225)</f>
        <v>Line- 1.3</v>
      </c>
      <c r="CJL3" s="854" t="str">
        <f>_xlfn.CONCAT("Line- ",'HCF-2 RH'!$A$226)</f>
        <v>Line- 1.4</v>
      </c>
      <c r="CJM3" s="854" t="str">
        <f>_xlfn.CONCAT("Line- ",'HCF-2 RH'!$A$227)</f>
        <v>Line- 1.5</v>
      </c>
      <c r="CJN3" s="854" t="str">
        <f>_xlfn.CONCAT("Line- ",'HCF-2 RH'!$A$228)</f>
        <v>Line- 1.6</v>
      </c>
      <c r="CJO3" s="854" t="str">
        <f>_xlfn.CONCAT("Line- ",'HCF-2 RH'!$A$229)</f>
        <v>Line- 1.7</v>
      </c>
      <c r="CJP3" s="854" t="str">
        <f>_xlfn.CONCAT("Line- ",'HCF-2 RH'!$A$230)</f>
        <v>Line- 1.8</v>
      </c>
      <c r="CJQ3" s="854" t="str">
        <f>_xlfn.CONCAT("Line- ",'HCF-2 RH'!$A$231)</f>
        <v>Line- 100</v>
      </c>
      <c r="CJR3" s="854" t="str">
        <f>_xlfn.CONCAT("Line- ",'HCF-2 RH'!$A$223)</f>
        <v>Line- 1.1</v>
      </c>
      <c r="CJS3" s="854" t="str">
        <f>_xlfn.CONCAT("Line- ",'HCF-2 RH'!$A$224)</f>
        <v>Line- 1.2</v>
      </c>
      <c r="CJT3" s="854" t="str">
        <f>_xlfn.CONCAT("Line- ",'HCF-2 RH'!$A$225)</f>
        <v>Line- 1.3</v>
      </c>
      <c r="CJU3" s="854" t="str">
        <f>_xlfn.CONCAT("Line- ",'HCF-2 RH'!$A$226)</f>
        <v>Line- 1.4</v>
      </c>
      <c r="CJV3" s="854" t="str">
        <f>_xlfn.CONCAT("Line- ",'HCF-2 RH'!$A$227)</f>
        <v>Line- 1.5</v>
      </c>
      <c r="CJW3" s="854" t="str">
        <f>_xlfn.CONCAT("Line- ",'HCF-2 RH'!$A$228)</f>
        <v>Line- 1.6</v>
      </c>
      <c r="CJX3" s="854" t="str">
        <f>_xlfn.CONCAT("Line- ",'HCF-2 RH'!$A$229)</f>
        <v>Line- 1.7</v>
      </c>
      <c r="CJY3" s="854" t="str">
        <f>_xlfn.CONCAT("Line- ",'HCF-2 RH'!$A$230)</f>
        <v>Line- 1.8</v>
      </c>
      <c r="CJZ3" s="854" t="str">
        <f>_xlfn.CONCAT("Line- ",'HCF-2 RH'!$A$231)</f>
        <v>Line- 100</v>
      </c>
      <c r="CKA3" s="854" t="str">
        <f>_xlfn.CONCAT("Line- ",'HCF-2 RH'!$A$223)</f>
        <v>Line- 1.1</v>
      </c>
      <c r="CKB3" s="854" t="str">
        <f>_xlfn.CONCAT("Line- ",'HCF-2 RH'!$A$224)</f>
        <v>Line- 1.2</v>
      </c>
      <c r="CKC3" s="854" t="str">
        <f>_xlfn.CONCAT("Line- ",'HCF-2 RH'!$A$225)</f>
        <v>Line- 1.3</v>
      </c>
      <c r="CKD3" s="854" t="str">
        <f>_xlfn.CONCAT("Line- ",'HCF-2 RH'!$A$226)</f>
        <v>Line- 1.4</v>
      </c>
      <c r="CKE3" s="854" t="str">
        <f>_xlfn.CONCAT("Line- ",'HCF-2 RH'!$A$227)</f>
        <v>Line- 1.5</v>
      </c>
      <c r="CKF3" s="854" t="str">
        <f>_xlfn.CONCAT("Line- ",'HCF-2 RH'!$A$228)</f>
        <v>Line- 1.6</v>
      </c>
      <c r="CKG3" s="854" t="str">
        <f>_xlfn.CONCAT("Line- ",'HCF-2 RH'!$A$229)</f>
        <v>Line- 1.7</v>
      </c>
      <c r="CKH3" s="854" t="str">
        <f>_xlfn.CONCAT("Line- ",'HCF-2 RH'!$A$230)</f>
        <v>Line- 1.8</v>
      </c>
      <c r="CKI3" s="854" t="str">
        <f>_xlfn.CONCAT("Line- ",'HCF-2 RH'!$A$231)</f>
        <v>Line- 100</v>
      </c>
      <c r="CKJ3" s="854" t="str">
        <f>_xlfn.CONCAT("Line- ",'HCF-2 RH'!$A$237)</f>
        <v>Line- 2.1</v>
      </c>
      <c r="CKK3" s="854" t="str">
        <f>_xlfn.CONCAT("Line- ",'HCF-2 RH'!$A$238)</f>
        <v>Line- 2.2</v>
      </c>
      <c r="CKL3" s="854" t="str">
        <f>_xlfn.CONCAT("Line- ",'HCF-2 RH'!$A$239)</f>
        <v>Line- 2.3</v>
      </c>
      <c r="CKM3" s="854" t="str">
        <f>_xlfn.CONCAT("Line- ",'HCF-2 RH'!$A$240)</f>
        <v>Line- 2.4</v>
      </c>
      <c r="CKN3" s="854" t="str">
        <f>_xlfn.CONCAT("Line- ",'HCF-2 RH'!$A$241)</f>
        <v>Line- 2.5</v>
      </c>
      <c r="CKO3" s="854" t="str">
        <f>_xlfn.CONCAT("Line- ",'HCF-2 RH'!$A$242)</f>
        <v>Line- 2.6</v>
      </c>
      <c r="CKP3" s="854" t="str">
        <f>_xlfn.CONCAT("Line- ",'HCF-2 RH'!$A$237)</f>
        <v>Line- 2.1</v>
      </c>
      <c r="CKQ3" s="854" t="str">
        <f>_xlfn.CONCAT("Line- ",'HCF-2 RH'!$A$238)</f>
        <v>Line- 2.2</v>
      </c>
      <c r="CKR3" s="854" t="str">
        <f>_xlfn.CONCAT("Line- ",'HCF-2 RH'!$A$239)</f>
        <v>Line- 2.3</v>
      </c>
      <c r="CKS3" s="854" t="str">
        <f>_xlfn.CONCAT("Line- ",'HCF-2 RH'!$A$240)</f>
        <v>Line- 2.4</v>
      </c>
      <c r="CKT3" s="854" t="str">
        <f>_xlfn.CONCAT("Line- ",'HCF-2 RH'!$A$241)</f>
        <v>Line- 2.5</v>
      </c>
      <c r="CKU3" s="854" t="str">
        <f>_xlfn.CONCAT("Line- ",'HCF-2 RH'!$A$242)</f>
        <v>Line- 2.6</v>
      </c>
      <c r="CKV3" s="854" t="str">
        <f>_xlfn.CONCAT("Line- ",'HCF-2 RH'!$A$237)</f>
        <v>Line- 2.1</v>
      </c>
      <c r="CKW3" s="854" t="str">
        <f>_xlfn.CONCAT("Line- ",'HCF-2 RH'!$A$238)</f>
        <v>Line- 2.2</v>
      </c>
      <c r="CKX3" s="854" t="str">
        <f>_xlfn.CONCAT("Line- ",'HCF-2 RH'!$A$239)</f>
        <v>Line- 2.3</v>
      </c>
      <c r="CKY3" s="854" t="str">
        <f>_xlfn.CONCAT("Line- ",'HCF-2 RH'!$A$240)</f>
        <v>Line- 2.4</v>
      </c>
      <c r="CKZ3" s="854" t="str">
        <f>_xlfn.CONCAT("Line- ",'HCF-2 RH'!$A$241)</f>
        <v>Line- 2.5</v>
      </c>
      <c r="CLA3" s="854" t="str">
        <f>_xlfn.CONCAT("Line- ",'HCF-2 RH'!$A$242)</f>
        <v>Line- 2.6</v>
      </c>
      <c r="CLB3" s="854" t="str">
        <f>_xlfn.CONCAT("Line- ",'HCF-2 RH'!$A$237)</f>
        <v>Line- 2.1</v>
      </c>
      <c r="CLC3" s="854" t="str">
        <f>_xlfn.CONCAT("Line- ",'HCF-2 RH'!$A$238)</f>
        <v>Line- 2.2</v>
      </c>
      <c r="CLD3" s="854" t="str">
        <f>_xlfn.CONCAT("Line- ",'HCF-2 RH'!$A$239)</f>
        <v>Line- 2.3</v>
      </c>
      <c r="CLE3" s="854" t="str">
        <f>_xlfn.CONCAT("Line- ",'HCF-2 RH'!$A$240)</f>
        <v>Line- 2.4</v>
      </c>
      <c r="CLF3" s="854" t="str">
        <f>_xlfn.CONCAT("Line- ",'HCF-2 RH'!$A$241)</f>
        <v>Line- 2.5</v>
      </c>
      <c r="CLG3" s="854" t="str">
        <f>_xlfn.CONCAT("Line- ",'HCF-2 RH'!$A$242)</f>
        <v>Line- 2.6</v>
      </c>
      <c r="CLH3" s="854" t="str">
        <f>_xlfn.CONCAT("Line- ",'HCF-2 RH'!$A$237)</f>
        <v>Line- 2.1</v>
      </c>
      <c r="CLI3" s="854" t="str">
        <f>_xlfn.CONCAT("Line- ",'HCF-2 RH'!$A$238)</f>
        <v>Line- 2.2</v>
      </c>
      <c r="CLJ3" s="854" t="str">
        <f>_xlfn.CONCAT("Line- ",'HCF-2 RH'!$A$239)</f>
        <v>Line- 2.3</v>
      </c>
      <c r="CLK3" s="854" t="str">
        <f>_xlfn.CONCAT("Line- ",'HCF-2 RH'!$A$240)</f>
        <v>Line- 2.4</v>
      </c>
      <c r="CLL3" s="854" t="str">
        <f>_xlfn.CONCAT("Line- ",'HCF-2 RH'!$A$241)</f>
        <v>Line- 2.5</v>
      </c>
      <c r="CLM3" s="854" t="str">
        <f>_xlfn.CONCAT("Line- ",'HCF-2 RH'!$A$242)</f>
        <v>Line- 2.6</v>
      </c>
      <c r="CLN3" s="854" t="str">
        <f>_xlfn.CONCAT("Line- ",'HCF-2 RH'!$A$237)</f>
        <v>Line- 2.1</v>
      </c>
      <c r="CLO3" s="854" t="str">
        <f>_xlfn.CONCAT("Line- ",'HCF-2 RH'!$A$238)</f>
        <v>Line- 2.2</v>
      </c>
      <c r="CLP3" s="854" t="str">
        <f>_xlfn.CONCAT("Line- ",'HCF-2 RH'!$A$239)</f>
        <v>Line- 2.3</v>
      </c>
      <c r="CLQ3" s="854" t="str">
        <f>_xlfn.CONCAT("Line- ",'HCF-2 RH'!$A$240)</f>
        <v>Line- 2.4</v>
      </c>
      <c r="CLR3" s="854" t="str">
        <f>_xlfn.CONCAT("Line- ",'HCF-2 RH'!$A$241)</f>
        <v>Line- 2.5</v>
      </c>
      <c r="CLS3" s="854" t="str">
        <f>_xlfn.CONCAT("Line- ",'HCF-2 RH'!$A$242)</f>
        <v>Line- 2.6</v>
      </c>
      <c r="CLT3" s="854" t="str">
        <f>_xlfn.CONCAT("Line- ",'HCF-2 RH'!$A$237)</f>
        <v>Line- 2.1</v>
      </c>
      <c r="CLU3" s="854" t="str">
        <f>_xlfn.CONCAT("Line- ",'HCF-2 RH'!$A$238)</f>
        <v>Line- 2.2</v>
      </c>
      <c r="CLV3" s="854" t="str">
        <f>_xlfn.CONCAT("Line- ",'HCF-2 RH'!$A$239)</f>
        <v>Line- 2.3</v>
      </c>
      <c r="CLW3" s="854" t="str">
        <f>_xlfn.CONCAT("Line- ",'HCF-2 RH'!$A$240)</f>
        <v>Line- 2.4</v>
      </c>
      <c r="CLX3" s="854" t="str">
        <f>_xlfn.CONCAT("Line- ",'HCF-2 RH'!$A$241)</f>
        <v>Line- 2.5</v>
      </c>
      <c r="CLY3" s="854" t="str">
        <f>_xlfn.CONCAT("Line- ",'HCF-2 RH'!$A$242)</f>
        <v>Line- 2.6</v>
      </c>
      <c r="CLZ3" s="854" t="str">
        <f>_xlfn.CONCAT("Line- ",'HCF-2 RH'!$A$243)</f>
        <v>Line- 200</v>
      </c>
      <c r="CMA3" s="854" t="str">
        <f>_xlfn.CONCAT("Line- ",'HCF-2 RH'!$A$237)</f>
        <v>Line- 2.1</v>
      </c>
      <c r="CMB3" s="854" t="str">
        <f>_xlfn.CONCAT("Line- ",'HCF-2 RH'!$A$238)</f>
        <v>Line- 2.2</v>
      </c>
      <c r="CMC3" s="854" t="str">
        <f>_xlfn.CONCAT("Line- ",'HCF-2 RH'!$A$239)</f>
        <v>Line- 2.3</v>
      </c>
      <c r="CMD3" s="854" t="str">
        <f>_xlfn.CONCAT("Line- ",'HCF-2 RH'!$A$240)</f>
        <v>Line- 2.4</v>
      </c>
      <c r="CME3" s="854" t="str">
        <f>_xlfn.CONCAT("Line- ",'HCF-2 RH'!$A$241)</f>
        <v>Line- 2.5</v>
      </c>
      <c r="CMF3" s="854" t="str">
        <f>_xlfn.CONCAT("Line- ",'HCF-2 RH'!$A$242)</f>
        <v>Line- 2.6</v>
      </c>
      <c r="CMG3" s="854" t="str">
        <f>_xlfn.CONCAT("Line- ",'HCF-2 RH'!$A$237)</f>
        <v>Line- 2.1</v>
      </c>
      <c r="CMH3" s="854" t="str">
        <f>_xlfn.CONCAT("Line- ",'HCF-2 RH'!$A$238)</f>
        <v>Line- 2.2</v>
      </c>
      <c r="CMI3" s="854" t="str">
        <f>_xlfn.CONCAT("Line- ",'HCF-2 RH'!$A$239)</f>
        <v>Line- 2.3</v>
      </c>
      <c r="CMJ3" s="854" t="str">
        <f>_xlfn.CONCAT("Line- ",'HCF-2 RH'!$A$240)</f>
        <v>Line- 2.4</v>
      </c>
      <c r="CMK3" s="854" t="str">
        <f>_xlfn.CONCAT("Line- ",'HCF-2 RH'!$A$241)</f>
        <v>Line- 2.5</v>
      </c>
      <c r="CML3" s="854" t="str">
        <f>_xlfn.CONCAT("Line- ",'HCF-2 RH'!$A$242)</f>
        <v>Line- 2.6</v>
      </c>
      <c r="CMM3" s="854" t="str">
        <f>_xlfn.CONCAT("Line- ",'HCF-2 RH'!$A$243)</f>
        <v>Line- 200</v>
      </c>
    </row>
    <row r="4" spans="1:2380" s="855" customFormat="1" ht="16">
      <c r="A4" s="846"/>
      <c r="B4" s="843" t="s">
        <v>749</v>
      </c>
      <c r="C4" s="843" t="s">
        <v>750</v>
      </c>
      <c r="D4" s="843" t="s">
        <v>751</v>
      </c>
      <c r="E4" s="843" t="s">
        <v>752</v>
      </c>
      <c r="F4" s="843" t="s">
        <v>753</v>
      </c>
      <c r="G4" s="843" t="s">
        <v>754</v>
      </c>
      <c r="H4" s="843" t="s">
        <v>755</v>
      </c>
      <c r="I4" s="843" t="s">
        <v>756</v>
      </c>
      <c r="J4" s="843" t="s">
        <v>757</v>
      </c>
      <c r="K4" s="843" t="s">
        <v>758</v>
      </c>
      <c r="L4" s="843" t="s">
        <v>759</v>
      </c>
      <c r="M4" s="843" t="s">
        <v>760</v>
      </c>
      <c r="N4" s="843" t="s">
        <v>761</v>
      </c>
      <c r="O4" s="843" t="s">
        <v>762</v>
      </c>
      <c r="P4" s="843" t="s">
        <v>763</v>
      </c>
      <c r="Q4" s="843" t="s">
        <v>764</v>
      </c>
      <c r="R4" s="843" t="s">
        <v>765</v>
      </c>
      <c r="S4" s="843" t="s">
        <v>766</v>
      </c>
      <c r="T4" s="843" t="s">
        <v>767</v>
      </c>
      <c r="U4" s="843" t="s">
        <v>768</v>
      </c>
      <c r="V4" s="843" t="s">
        <v>769</v>
      </c>
      <c r="W4" s="843" t="s">
        <v>770</v>
      </c>
      <c r="X4" s="843" t="s">
        <v>771</v>
      </c>
      <c r="Y4" s="843" t="s">
        <v>772</v>
      </c>
      <c r="Z4" s="843" t="s">
        <v>773</v>
      </c>
      <c r="AA4" s="843" t="s">
        <v>774</v>
      </c>
      <c r="AB4" s="843" t="s">
        <v>775</v>
      </c>
      <c r="AC4" s="843" t="s">
        <v>776</v>
      </c>
      <c r="AD4" s="843" t="s">
        <v>777</v>
      </c>
      <c r="AE4" s="843" t="s">
        <v>778</v>
      </c>
      <c r="AF4" s="843" t="s">
        <v>779</v>
      </c>
      <c r="AG4" s="843" t="s">
        <v>780</v>
      </c>
      <c r="AH4" s="843" t="s">
        <v>781</v>
      </c>
      <c r="AI4" s="843" t="s">
        <v>782</v>
      </c>
      <c r="AJ4" s="843" t="s">
        <v>783</v>
      </c>
      <c r="AK4" s="843" t="s">
        <v>784</v>
      </c>
      <c r="AL4" s="843" t="s">
        <v>785</v>
      </c>
      <c r="AM4" s="843" t="s">
        <v>786</v>
      </c>
      <c r="AN4" s="843" t="s">
        <v>787</v>
      </c>
      <c r="AO4" s="843" t="s">
        <v>788</v>
      </c>
      <c r="AP4" s="843" t="s">
        <v>789</v>
      </c>
      <c r="AQ4" s="843" t="s">
        <v>790</v>
      </c>
      <c r="AR4" s="843" t="s">
        <v>791</v>
      </c>
      <c r="AS4" s="843" t="s">
        <v>792</v>
      </c>
      <c r="AT4" s="843" t="s">
        <v>793</v>
      </c>
      <c r="AU4" s="843" t="s">
        <v>794</v>
      </c>
      <c r="AV4" s="843" t="s">
        <v>795</v>
      </c>
      <c r="AW4" s="843" t="s">
        <v>796</v>
      </c>
      <c r="AX4" s="843" t="s">
        <v>797</v>
      </c>
      <c r="AY4" s="843" t="s">
        <v>798</v>
      </c>
      <c r="AZ4" s="843" t="s">
        <v>799</v>
      </c>
      <c r="BA4" s="843" t="s">
        <v>800</v>
      </c>
      <c r="BB4" s="843" t="s">
        <v>801</v>
      </c>
      <c r="BC4" s="843" t="s">
        <v>802</v>
      </c>
      <c r="BD4" s="843" t="s">
        <v>803</v>
      </c>
      <c r="BE4" s="843" t="s">
        <v>804</v>
      </c>
      <c r="BF4" s="843" t="s">
        <v>805</v>
      </c>
      <c r="BG4" s="843" t="s">
        <v>806</v>
      </c>
      <c r="BH4" s="843" t="s">
        <v>807</v>
      </c>
      <c r="BI4" s="843" t="s">
        <v>808</v>
      </c>
      <c r="BJ4" s="843" t="s">
        <v>809</v>
      </c>
      <c r="BK4" s="843" t="s">
        <v>810</v>
      </c>
      <c r="BL4" s="843" t="s">
        <v>811</v>
      </c>
      <c r="BM4" s="843" t="s">
        <v>812</v>
      </c>
      <c r="BN4" s="843" t="s">
        <v>813</v>
      </c>
      <c r="BO4" s="843" t="s">
        <v>814</v>
      </c>
      <c r="BP4" s="843" t="s">
        <v>815</v>
      </c>
      <c r="BQ4" s="843" t="s">
        <v>816</v>
      </c>
      <c r="BR4" s="843" t="s">
        <v>817</v>
      </c>
      <c r="BS4" s="843" t="s">
        <v>818</v>
      </c>
      <c r="BT4" s="843" t="s">
        <v>819</v>
      </c>
      <c r="BU4" s="845" t="s">
        <v>3237</v>
      </c>
      <c r="BV4" s="845" t="s">
        <v>3238</v>
      </c>
      <c r="BW4" s="845" t="s">
        <v>820</v>
      </c>
      <c r="BX4" s="845" t="s">
        <v>821</v>
      </c>
      <c r="BY4" s="845" t="s">
        <v>822</v>
      </c>
      <c r="BZ4" s="845" t="s">
        <v>823</v>
      </c>
      <c r="CA4" s="845" t="s">
        <v>824</v>
      </c>
      <c r="CB4" s="845" t="s">
        <v>3239</v>
      </c>
      <c r="CC4" s="845" t="s">
        <v>3240</v>
      </c>
      <c r="CD4" s="845" t="s">
        <v>3241</v>
      </c>
      <c r="CE4" s="845" t="s">
        <v>3242</v>
      </c>
      <c r="CF4" s="845" t="s">
        <v>825</v>
      </c>
      <c r="CG4" s="845" t="s">
        <v>826</v>
      </c>
      <c r="CH4" s="845" t="s">
        <v>827</v>
      </c>
      <c r="CI4" s="845" t="s">
        <v>828</v>
      </c>
      <c r="CJ4" s="845" t="s">
        <v>829</v>
      </c>
      <c r="CK4" s="845" t="s">
        <v>3243</v>
      </c>
      <c r="CL4" s="845" t="s">
        <v>3244</v>
      </c>
      <c r="CM4" s="845" t="s">
        <v>3245</v>
      </c>
      <c r="CN4" s="845" t="s">
        <v>3246</v>
      </c>
      <c r="CO4" s="845" t="s">
        <v>830</v>
      </c>
      <c r="CP4" s="845" t="s">
        <v>831</v>
      </c>
      <c r="CQ4" s="845" t="s">
        <v>832</v>
      </c>
      <c r="CR4" s="845" t="s">
        <v>833</v>
      </c>
      <c r="CS4" s="845" t="s">
        <v>834</v>
      </c>
      <c r="CT4" s="845" t="s">
        <v>3247</v>
      </c>
      <c r="CU4" s="845" t="s">
        <v>835</v>
      </c>
      <c r="CV4" s="845" t="s">
        <v>836</v>
      </c>
      <c r="CW4" s="845" t="s">
        <v>837</v>
      </c>
      <c r="CX4" s="845" t="s">
        <v>838</v>
      </c>
      <c r="CY4" s="845" t="s">
        <v>3248</v>
      </c>
      <c r="CZ4" s="845" t="s">
        <v>3249</v>
      </c>
      <c r="DA4" s="845" t="s">
        <v>3250</v>
      </c>
      <c r="DB4" s="845" t="s">
        <v>3251</v>
      </c>
      <c r="DC4" s="845" t="s">
        <v>839</v>
      </c>
      <c r="DD4" s="845" t="s">
        <v>840</v>
      </c>
      <c r="DE4" s="845" t="s">
        <v>841</v>
      </c>
      <c r="DF4" s="845" t="s">
        <v>3252</v>
      </c>
      <c r="DG4" s="845" t="s">
        <v>3253</v>
      </c>
      <c r="DH4" s="845" t="s">
        <v>3254</v>
      </c>
      <c r="DI4" s="845" t="s">
        <v>3255</v>
      </c>
      <c r="DJ4" s="845" t="s">
        <v>842</v>
      </c>
      <c r="DK4" s="845" t="s">
        <v>843</v>
      </c>
      <c r="DL4" s="845" t="s">
        <v>844</v>
      </c>
      <c r="DM4" s="845" t="s">
        <v>845</v>
      </c>
      <c r="DN4" s="845" t="s">
        <v>3256</v>
      </c>
      <c r="DO4" s="845" t="s">
        <v>3257</v>
      </c>
      <c r="DP4" s="845" t="s">
        <v>3258</v>
      </c>
      <c r="DQ4" s="845" t="s">
        <v>3259</v>
      </c>
      <c r="DR4" s="845" t="s">
        <v>3260</v>
      </c>
      <c r="DS4" s="845" t="s">
        <v>847</v>
      </c>
      <c r="DT4" s="845" t="s">
        <v>848</v>
      </c>
      <c r="DU4" s="845" t="s">
        <v>849</v>
      </c>
      <c r="DV4" s="845" t="s">
        <v>3261</v>
      </c>
      <c r="DW4" s="845" t="s">
        <v>3262</v>
      </c>
      <c r="DX4" s="845" t="s">
        <v>3263</v>
      </c>
      <c r="DY4" s="845" t="s">
        <v>3264</v>
      </c>
      <c r="DZ4" s="845" t="s">
        <v>3265</v>
      </c>
      <c r="EA4" s="845" t="s">
        <v>850</v>
      </c>
      <c r="EB4" s="845" t="s">
        <v>851</v>
      </c>
      <c r="EC4" s="845" t="s">
        <v>852</v>
      </c>
      <c r="ED4" s="845" t="s">
        <v>853</v>
      </c>
      <c r="EE4" s="845" t="s">
        <v>3266</v>
      </c>
      <c r="EF4" s="845" t="s">
        <v>3267</v>
      </c>
      <c r="EG4" s="845" t="s">
        <v>3268</v>
      </c>
      <c r="EH4" s="845" t="s">
        <v>3269</v>
      </c>
      <c r="EI4" s="845" t="s">
        <v>3270</v>
      </c>
      <c r="EJ4" s="845" t="s">
        <v>3271</v>
      </c>
      <c r="EK4" s="845" t="s">
        <v>3272</v>
      </c>
      <c r="EL4" s="845" t="s">
        <v>3273</v>
      </c>
      <c r="EM4" s="845" t="s">
        <v>3274</v>
      </c>
      <c r="EN4" s="845" t="s">
        <v>3275</v>
      </c>
      <c r="EO4" s="845" t="s">
        <v>3276</v>
      </c>
      <c r="EP4" s="845" t="s">
        <v>3277</v>
      </c>
      <c r="EQ4" s="845" t="s">
        <v>3278</v>
      </c>
      <c r="ER4" s="845" t="s">
        <v>3279</v>
      </c>
      <c r="ES4" s="845" t="s">
        <v>3280</v>
      </c>
      <c r="ET4" s="845" t="s">
        <v>3281</v>
      </c>
      <c r="EU4" s="845" t="s">
        <v>3282</v>
      </c>
      <c r="EV4" s="845" t="s">
        <v>3283</v>
      </c>
      <c r="EW4" s="845" t="s">
        <v>3284</v>
      </c>
      <c r="EX4" s="845" t="s">
        <v>3285</v>
      </c>
      <c r="EY4" s="845" t="s">
        <v>3286</v>
      </c>
      <c r="EZ4" s="845" t="s">
        <v>3287</v>
      </c>
      <c r="FA4" s="845" t="s">
        <v>3288</v>
      </c>
      <c r="FB4" s="845" t="s">
        <v>3289</v>
      </c>
      <c r="FC4" s="845" t="s">
        <v>3290</v>
      </c>
      <c r="FD4" s="845" t="s">
        <v>3291</v>
      </c>
      <c r="FE4" s="845" t="s">
        <v>3292</v>
      </c>
      <c r="FF4" s="845" t="s">
        <v>3293</v>
      </c>
      <c r="FG4" s="845" t="s">
        <v>3294</v>
      </c>
      <c r="FH4" s="845" t="s">
        <v>3295</v>
      </c>
      <c r="FI4" s="845" t="s">
        <v>3296</v>
      </c>
      <c r="FJ4" s="845" t="s">
        <v>3297</v>
      </c>
      <c r="FK4" s="845" t="s">
        <v>3298</v>
      </c>
      <c r="FL4" s="845" t="s">
        <v>3299</v>
      </c>
      <c r="FM4" s="845" t="s">
        <v>3300</v>
      </c>
      <c r="FN4" s="845" t="s">
        <v>3301</v>
      </c>
      <c r="FO4" s="845" t="s">
        <v>3302</v>
      </c>
      <c r="FP4" s="861" t="s">
        <v>3303</v>
      </c>
      <c r="FQ4" s="861" t="s">
        <v>3304</v>
      </c>
      <c r="FR4" s="861" t="s">
        <v>3305</v>
      </c>
      <c r="FS4" s="844" t="s">
        <v>3306</v>
      </c>
      <c r="FT4" s="844" t="s">
        <v>3307</v>
      </c>
      <c r="FU4" s="844" t="s">
        <v>3308</v>
      </c>
      <c r="FV4" s="844" t="s">
        <v>3309</v>
      </c>
      <c r="FW4" s="844" t="s">
        <v>3310</v>
      </c>
      <c r="FX4" s="844" t="s">
        <v>3311</v>
      </c>
      <c r="FY4" s="844" t="s">
        <v>3312</v>
      </c>
      <c r="FZ4" s="844" t="s">
        <v>3313</v>
      </c>
      <c r="GA4" s="844" t="s">
        <v>3314</v>
      </c>
      <c r="GB4" s="844" t="s">
        <v>3315</v>
      </c>
      <c r="GC4" s="844" t="s">
        <v>3316</v>
      </c>
      <c r="GD4" s="844" t="s">
        <v>3317</v>
      </c>
      <c r="GE4" s="844" t="s">
        <v>854</v>
      </c>
      <c r="GF4" s="844" t="s">
        <v>855</v>
      </c>
      <c r="GG4" s="844" t="s">
        <v>856</v>
      </c>
      <c r="GH4" s="844" t="s">
        <v>3318</v>
      </c>
      <c r="GI4" s="844" t="s">
        <v>857</v>
      </c>
      <c r="GJ4" s="844" t="s">
        <v>858</v>
      </c>
      <c r="GK4" s="844" t="s">
        <v>3319</v>
      </c>
      <c r="GL4" s="844" t="s">
        <v>3320</v>
      </c>
      <c r="GM4" s="844" t="s">
        <v>3321</v>
      </c>
      <c r="GN4" s="844" t="s">
        <v>3322</v>
      </c>
      <c r="GO4" s="844" t="s">
        <v>3323</v>
      </c>
      <c r="GP4" s="844" t="s">
        <v>3324</v>
      </c>
      <c r="GQ4" s="844" t="s">
        <v>3325</v>
      </c>
      <c r="GR4" s="844" t="s">
        <v>3326</v>
      </c>
      <c r="GS4" s="844" t="s">
        <v>3327</v>
      </c>
      <c r="GT4" s="844" t="s">
        <v>3328</v>
      </c>
      <c r="GU4" s="844" t="s">
        <v>3329</v>
      </c>
      <c r="GV4" s="844" t="s">
        <v>3330</v>
      </c>
      <c r="GW4" s="844" t="s">
        <v>3331</v>
      </c>
      <c r="GX4" s="844" t="s">
        <v>3332</v>
      </c>
      <c r="GY4" s="844" t="s">
        <v>3333</v>
      </c>
      <c r="GZ4" s="844" t="s">
        <v>3334</v>
      </c>
      <c r="HA4" s="844" t="s">
        <v>3335</v>
      </c>
      <c r="HB4" s="844" t="s">
        <v>3336</v>
      </c>
      <c r="HC4" s="844" t="s">
        <v>3337</v>
      </c>
      <c r="HD4" s="844" t="s">
        <v>3338</v>
      </c>
      <c r="HE4" s="844" t="s">
        <v>3339</v>
      </c>
      <c r="HF4" s="844" t="s">
        <v>3340</v>
      </c>
      <c r="HG4" s="844" t="s">
        <v>859</v>
      </c>
      <c r="HH4" s="844" t="s">
        <v>860</v>
      </c>
      <c r="HI4" s="844" t="s">
        <v>861</v>
      </c>
      <c r="HJ4" s="844" t="s">
        <v>862</v>
      </c>
      <c r="HK4" s="844" t="s">
        <v>863</v>
      </c>
      <c r="HL4" s="844" t="s">
        <v>3341</v>
      </c>
      <c r="HM4" s="844" t="s">
        <v>3342</v>
      </c>
      <c r="HN4" s="844" t="s">
        <v>3343</v>
      </c>
      <c r="HO4" s="844" t="s">
        <v>3344</v>
      </c>
      <c r="HP4" s="844" t="s">
        <v>3345</v>
      </c>
      <c r="HQ4" s="844" t="s">
        <v>3346</v>
      </c>
      <c r="HR4" s="844" t="s">
        <v>3347</v>
      </c>
      <c r="HS4" s="844" t="s">
        <v>3348</v>
      </c>
      <c r="HT4" s="844" t="s">
        <v>3349</v>
      </c>
      <c r="HU4" s="844" t="s">
        <v>3350</v>
      </c>
      <c r="HV4" s="844" t="s">
        <v>3351</v>
      </c>
      <c r="HW4" s="844" t="s">
        <v>3352</v>
      </c>
      <c r="HX4" s="844" t="s">
        <v>3353</v>
      </c>
      <c r="HY4" s="844" t="s">
        <v>3354</v>
      </c>
      <c r="HZ4" s="844" t="s">
        <v>3355</v>
      </c>
      <c r="IA4" s="844" t="s">
        <v>3356</v>
      </c>
      <c r="IB4" s="844" t="s">
        <v>3357</v>
      </c>
      <c r="IC4" s="844" t="s">
        <v>3358</v>
      </c>
      <c r="ID4" s="844" t="s">
        <v>3359</v>
      </c>
      <c r="IE4" s="844" t="s">
        <v>3360</v>
      </c>
      <c r="IF4" s="844" t="s">
        <v>864</v>
      </c>
      <c r="IG4" s="844" t="s">
        <v>865</v>
      </c>
      <c r="IH4" s="844" t="s">
        <v>866</v>
      </c>
      <c r="II4" s="844" t="s">
        <v>867</v>
      </c>
      <c r="IJ4" s="844" t="s">
        <v>868</v>
      </c>
      <c r="IK4" s="844" t="s">
        <v>3361</v>
      </c>
      <c r="IL4" s="844" t="s">
        <v>3362</v>
      </c>
      <c r="IM4" s="844" t="s">
        <v>3363</v>
      </c>
      <c r="IN4" s="844" t="s">
        <v>3364</v>
      </c>
      <c r="IO4" s="844" t="s">
        <v>3365</v>
      </c>
      <c r="IP4" s="844" t="s">
        <v>3366</v>
      </c>
      <c r="IQ4" s="844" t="s">
        <v>3367</v>
      </c>
      <c r="IR4" s="844" t="s">
        <v>3368</v>
      </c>
      <c r="IS4" s="844" t="s">
        <v>3369</v>
      </c>
      <c r="IT4" s="844" t="s">
        <v>3370</v>
      </c>
      <c r="IU4" s="844" t="s">
        <v>3371</v>
      </c>
      <c r="IV4" s="844" t="s">
        <v>3372</v>
      </c>
      <c r="IW4" s="844" t="s">
        <v>3373</v>
      </c>
      <c r="IX4" s="844" t="s">
        <v>3374</v>
      </c>
      <c r="IY4" s="844" t="s">
        <v>3375</v>
      </c>
      <c r="IZ4" s="844" t="s">
        <v>3376</v>
      </c>
      <c r="JA4" s="844" t="s">
        <v>3377</v>
      </c>
      <c r="JB4" s="844" t="s">
        <v>3378</v>
      </c>
      <c r="JC4" s="844" t="s">
        <v>3379</v>
      </c>
      <c r="JD4" s="844" t="s">
        <v>3380</v>
      </c>
      <c r="JE4" s="844" t="s">
        <v>3381</v>
      </c>
      <c r="JF4" s="844" t="s">
        <v>3382</v>
      </c>
      <c r="JG4" s="844" t="s">
        <v>3383</v>
      </c>
      <c r="JH4" s="844" t="s">
        <v>3384</v>
      </c>
      <c r="JI4" s="844" t="s">
        <v>3385</v>
      </c>
      <c r="JJ4" s="844" t="s">
        <v>3386</v>
      </c>
      <c r="JK4" s="844" t="s">
        <v>3387</v>
      </c>
      <c r="JL4" s="844" t="s">
        <v>3388</v>
      </c>
      <c r="JM4" s="844" t="s">
        <v>3389</v>
      </c>
      <c r="JN4" s="844" t="s">
        <v>3390</v>
      </c>
      <c r="JO4" s="844" t="s">
        <v>3391</v>
      </c>
      <c r="JP4" s="844" t="s">
        <v>3392</v>
      </c>
      <c r="JQ4" s="844" t="s">
        <v>3393</v>
      </c>
      <c r="JR4" s="844" t="s">
        <v>3394</v>
      </c>
      <c r="JS4" s="844" t="s">
        <v>869</v>
      </c>
      <c r="JT4" s="844" t="s">
        <v>870</v>
      </c>
      <c r="JU4" s="844" t="s">
        <v>871</v>
      </c>
      <c r="JV4" s="844" t="s">
        <v>872</v>
      </c>
      <c r="JW4" s="844" t="s">
        <v>3395</v>
      </c>
      <c r="JX4" s="844" t="s">
        <v>3396</v>
      </c>
      <c r="JY4" s="844" t="s">
        <v>3397</v>
      </c>
      <c r="JZ4" s="844" t="s">
        <v>873</v>
      </c>
      <c r="KA4" s="844" t="s">
        <v>874</v>
      </c>
      <c r="KB4" s="844" t="s">
        <v>875</v>
      </c>
      <c r="KC4" s="844" t="s">
        <v>3398</v>
      </c>
      <c r="KD4" s="844" t="s">
        <v>3399</v>
      </c>
      <c r="KE4" s="844" t="s">
        <v>876</v>
      </c>
      <c r="KF4" s="844" t="s">
        <v>877</v>
      </c>
      <c r="KG4" s="844" t="s">
        <v>878</v>
      </c>
      <c r="KH4" s="844" t="s">
        <v>879</v>
      </c>
      <c r="KI4" s="844" t="s">
        <v>846</v>
      </c>
      <c r="KJ4" s="844" t="s">
        <v>3400</v>
      </c>
      <c r="KK4" s="844" t="s">
        <v>3401</v>
      </c>
      <c r="KL4" s="844" t="s">
        <v>3402</v>
      </c>
      <c r="KM4" s="844" t="s">
        <v>3403</v>
      </c>
      <c r="KN4" s="844" t="s">
        <v>3404</v>
      </c>
      <c r="KO4" s="844" t="s">
        <v>3405</v>
      </c>
      <c r="KP4" s="844" t="s">
        <v>3406</v>
      </c>
      <c r="KQ4" s="844" t="s">
        <v>3407</v>
      </c>
      <c r="KR4" s="844" t="s">
        <v>3408</v>
      </c>
      <c r="KS4" s="844" t="s">
        <v>3409</v>
      </c>
      <c r="KT4" s="844" t="s">
        <v>3410</v>
      </c>
      <c r="KU4" s="844" t="s">
        <v>3411</v>
      </c>
      <c r="KV4" s="844" t="s">
        <v>3412</v>
      </c>
      <c r="KW4" s="844" t="s">
        <v>3413</v>
      </c>
      <c r="KX4" s="844" t="s">
        <v>3414</v>
      </c>
      <c r="KY4" s="844" t="s">
        <v>3415</v>
      </c>
      <c r="KZ4" s="844" t="s">
        <v>3416</v>
      </c>
      <c r="LA4" s="844" t="s">
        <v>3417</v>
      </c>
      <c r="LB4" s="844" t="s">
        <v>3418</v>
      </c>
      <c r="LC4" s="844" t="s">
        <v>3419</v>
      </c>
      <c r="LD4" s="844" t="s">
        <v>3420</v>
      </c>
      <c r="LE4" s="844" t="s">
        <v>3421</v>
      </c>
      <c r="LF4" s="844" t="s">
        <v>3422</v>
      </c>
      <c r="LG4" s="844" t="s">
        <v>3423</v>
      </c>
      <c r="LH4" s="844" t="s">
        <v>3424</v>
      </c>
      <c r="LI4" s="844" t="s">
        <v>3425</v>
      </c>
      <c r="LJ4" s="844" t="s">
        <v>3426</v>
      </c>
      <c r="LK4" s="844" t="s">
        <v>3427</v>
      </c>
      <c r="LL4" s="844" t="s">
        <v>3428</v>
      </c>
      <c r="LM4" s="844" t="s">
        <v>3429</v>
      </c>
      <c r="LN4" s="844" t="s">
        <v>3430</v>
      </c>
      <c r="LO4" s="844" t="s">
        <v>3431</v>
      </c>
      <c r="LP4" s="844" t="s">
        <v>3432</v>
      </c>
      <c r="LQ4" s="844" t="s">
        <v>3433</v>
      </c>
      <c r="LR4" s="844" t="s">
        <v>3434</v>
      </c>
      <c r="LS4" s="844" t="s">
        <v>3435</v>
      </c>
      <c r="LT4" s="844" t="s">
        <v>3436</v>
      </c>
      <c r="LU4" s="844" t="s">
        <v>3437</v>
      </c>
      <c r="LV4" s="844" t="s">
        <v>880</v>
      </c>
      <c r="LW4" s="844" t="s">
        <v>881</v>
      </c>
      <c r="LX4" s="844" t="s">
        <v>882</v>
      </c>
      <c r="LY4" s="844" t="s">
        <v>3438</v>
      </c>
      <c r="LZ4" s="844" t="s">
        <v>3439</v>
      </c>
      <c r="MA4" s="844" t="s">
        <v>3440</v>
      </c>
      <c r="MB4" s="844" t="s">
        <v>3441</v>
      </c>
      <c r="MC4" s="844" t="s">
        <v>3442</v>
      </c>
      <c r="MD4" s="844" t="s">
        <v>3443</v>
      </c>
      <c r="ME4" s="844" t="s">
        <v>3444</v>
      </c>
      <c r="MF4" s="844" t="s">
        <v>3445</v>
      </c>
      <c r="MG4" s="844" t="s">
        <v>3446</v>
      </c>
      <c r="MH4" s="844" t="s">
        <v>3447</v>
      </c>
      <c r="MI4" s="844" t="s">
        <v>3448</v>
      </c>
      <c r="MJ4" s="844" t="s">
        <v>3449</v>
      </c>
      <c r="MK4" s="844" t="s">
        <v>3450</v>
      </c>
      <c r="ML4" s="844" t="s">
        <v>3451</v>
      </c>
      <c r="MM4" s="844" t="s">
        <v>3452</v>
      </c>
      <c r="MN4" s="844" t="s">
        <v>3453</v>
      </c>
      <c r="MO4" s="844" t="s">
        <v>3454</v>
      </c>
      <c r="MP4" s="844" t="s">
        <v>3455</v>
      </c>
      <c r="MQ4" s="844" t="s">
        <v>3456</v>
      </c>
      <c r="MR4" s="844" t="s">
        <v>3457</v>
      </c>
      <c r="MS4" s="844" t="s">
        <v>3458</v>
      </c>
      <c r="MT4" s="844" t="s">
        <v>3459</v>
      </c>
      <c r="MU4" s="844" t="s">
        <v>3460</v>
      </c>
      <c r="MV4" s="844" t="s">
        <v>3461</v>
      </c>
      <c r="MW4" s="844" t="s">
        <v>3462</v>
      </c>
      <c r="MX4" s="844" t="s">
        <v>3463</v>
      </c>
      <c r="MY4" s="844" t="s">
        <v>3464</v>
      </c>
      <c r="MZ4" s="844" t="s">
        <v>3465</v>
      </c>
      <c r="NA4" s="844" t="s">
        <v>3466</v>
      </c>
      <c r="NB4" s="844" t="s">
        <v>3467</v>
      </c>
      <c r="NC4" s="844" t="s">
        <v>3468</v>
      </c>
      <c r="ND4" s="844" t="s">
        <v>3469</v>
      </c>
      <c r="NE4" s="844" t="s">
        <v>3470</v>
      </c>
      <c r="NF4" s="844" t="s">
        <v>3471</v>
      </c>
      <c r="NG4" s="844" t="s">
        <v>3472</v>
      </c>
      <c r="NH4" s="844" t="s">
        <v>3473</v>
      </c>
      <c r="NI4" s="844" t="s">
        <v>3474</v>
      </c>
      <c r="NJ4" s="844" t="s">
        <v>3475</v>
      </c>
      <c r="NK4" s="844" t="s">
        <v>3476</v>
      </c>
      <c r="NL4" s="844" t="s">
        <v>3477</v>
      </c>
      <c r="NM4" s="844" t="s">
        <v>3478</v>
      </c>
      <c r="NN4" s="844" t="s">
        <v>3479</v>
      </c>
      <c r="NO4" s="844" t="s">
        <v>3480</v>
      </c>
      <c r="NP4" s="844" t="s">
        <v>3481</v>
      </c>
      <c r="NQ4" s="844" t="s">
        <v>3482</v>
      </c>
      <c r="NR4" s="844" t="s">
        <v>3483</v>
      </c>
      <c r="NS4" s="844" t="s">
        <v>3484</v>
      </c>
      <c r="NT4" s="844" t="s">
        <v>3485</v>
      </c>
      <c r="NU4" s="844" t="s">
        <v>3486</v>
      </c>
      <c r="NV4" s="844" t="s">
        <v>3487</v>
      </c>
      <c r="NW4" s="844" t="s">
        <v>3488</v>
      </c>
      <c r="NX4" s="844" t="s">
        <v>3489</v>
      </c>
      <c r="NY4" s="844" t="s">
        <v>3490</v>
      </c>
      <c r="NZ4" s="844" t="s">
        <v>3491</v>
      </c>
      <c r="OA4" s="844" t="s">
        <v>3492</v>
      </c>
      <c r="OB4" s="844" t="s">
        <v>3493</v>
      </c>
      <c r="OC4" s="844" t="s">
        <v>3494</v>
      </c>
      <c r="OD4" s="844" t="s">
        <v>3495</v>
      </c>
      <c r="OE4" s="844" t="s">
        <v>3496</v>
      </c>
      <c r="OF4" s="844" t="s">
        <v>3497</v>
      </c>
      <c r="OG4" s="844" t="s">
        <v>3498</v>
      </c>
      <c r="OH4" s="844" t="s">
        <v>3499</v>
      </c>
      <c r="OI4" s="844" t="s">
        <v>3500</v>
      </c>
      <c r="OJ4" s="844" t="s">
        <v>3501</v>
      </c>
      <c r="OK4" s="844" t="s">
        <v>3502</v>
      </c>
      <c r="OL4" s="844" t="s">
        <v>3503</v>
      </c>
      <c r="OM4" s="844" t="s">
        <v>3504</v>
      </c>
      <c r="ON4" s="844" t="s">
        <v>3505</v>
      </c>
      <c r="OO4" s="844" t="s">
        <v>3506</v>
      </c>
      <c r="OP4" s="844" t="s">
        <v>3507</v>
      </c>
      <c r="OQ4" s="844" t="s">
        <v>3508</v>
      </c>
      <c r="OR4" s="844" t="s">
        <v>3509</v>
      </c>
      <c r="OS4" s="844" t="s">
        <v>3510</v>
      </c>
      <c r="OT4" s="844" t="s">
        <v>3511</v>
      </c>
      <c r="OU4" s="844" t="s">
        <v>3512</v>
      </c>
      <c r="OV4" s="844" t="s">
        <v>3513</v>
      </c>
      <c r="OW4" s="844" t="s">
        <v>3514</v>
      </c>
      <c r="OX4" s="844" t="s">
        <v>3515</v>
      </c>
      <c r="OY4" s="844" t="s">
        <v>3516</v>
      </c>
      <c r="OZ4" s="844" t="s">
        <v>3517</v>
      </c>
      <c r="PA4" s="844" t="s">
        <v>3518</v>
      </c>
      <c r="PB4" s="844" t="s">
        <v>3519</v>
      </c>
      <c r="PC4" s="844" t="s">
        <v>883</v>
      </c>
      <c r="PD4" s="844" t="s">
        <v>884</v>
      </c>
      <c r="PE4" s="844" t="s">
        <v>885</v>
      </c>
      <c r="PF4" s="844" t="s">
        <v>886</v>
      </c>
      <c r="PG4" s="844" t="s">
        <v>3520</v>
      </c>
      <c r="PH4" s="844" t="s">
        <v>3521</v>
      </c>
      <c r="PI4" s="844" t="s">
        <v>3522</v>
      </c>
      <c r="PJ4" s="844" t="s">
        <v>3523</v>
      </c>
      <c r="PK4" s="844" t="s">
        <v>3524</v>
      </c>
      <c r="PL4" s="844" t="s">
        <v>3525</v>
      </c>
      <c r="PM4" s="844" t="s">
        <v>3526</v>
      </c>
      <c r="PN4" s="844" t="s">
        <v>3527</v>
      </c>
      <c r="PO4" s="844" t="s">
        <v>3528</v>
      </c>
      <c r="PP4" s="844" t="s">
        <v>3529</v>
      </c>
      <c r="PQ4" s="844" t="s">
        <v>3530</v>
      </c>
      <c r="PR4" s="844" t="s">
        <v>3531</v>
      </c>
      <c r="PS4" s="844" t="s">
        <v>3532</v>
      </c>
      <c r="PT4" s="844" t="s">
        <v>3533</v>
      </c>
      <c r="PU4" s="844" t="s">
        <v>3534</v>
      </c>
      <c r="PV4" s="844" t="s">
        <v>3535</v>
      </c>
      <c r="PW4" s="844" t="s">
        <v>3536</v>
      </c>
      <c r="PX4" s="844" t="s">
        <v>3537</v>
      </c>
      <c r="PY4" s="844" t="s">
        <v>3538</v>
      </c>
      <c r="PZ4" s="844" t="s">
        <v>3539</v>
      </c>
      <c r="QA4" s="844" t="s">
        <v>3540</v>
      </c>
      <c r="QB4" s="844" t="s">
        <v>3541</v>
      </c>
      <c r="QC4" s="844" t="s">
        <v>3542</v>
      </c>
      <c r="QD4" s="844" t="s">
        <v>3543</v>
      </c>
      <c r="QE4" s="844" t="s">
        <v>3544</v>
      </c>
      <c r="QF4" s="844" t="s">
        <v>3545</v>
      </c>
      <c r="QG4" s="844" t="s">
        <v>3546</v>
      </c>
      <c r="QH4" s="844" t="s">
        <v>3547</v>
      </c>
      <c r="QI4" s="844" t="s">
        <v>3548</v>
      </c>
      <c r="QJ4" s="844" t="s">
        <v>3549</v>
      </c>
      <c r="QK4" s="844" t="s">
        <v>3550</v>
      </c>
      <c r="QL4" s="844" t="s">
        <v>3551</v>
      </c>
      <c r="QM4" s="844" t="s">
        <v>3552</v>
      </c>
      <c r="QN4" s="844" t="s">
        <v>3553</v>
      </c>
      <c r="QO4" s="844" t="s">
        <v>3554</v>
      </c>
      <c r="QP4" s="844" t="s">
        <v>3555</v>
      </c>
      <c r="QQ4" s="844" t="s">
        <v>3556</v>
      </c>
      <c r="QR4" s="844" t="s">
        <v>3557</v>
      </c>
      <c r="QS4" s="844" t="s">
        <v>3558</v>
      </c>
      <c r="QT4" s="844" t="s">
        <v>3559</v>
      </c>
      <c r="QU4" s="844" t="s">
        <v>3560</v>
      </c>
      <c r="QV4" s="844" t="s">
        <v>3561</v>
      </c>
      <c r="QW4" s="844" t="s">
        <v>3562</v>
      </c>
      <c r="QX4" s="844" t="s">
        <v>3563</v>
      </c>
      <c r="QY4" s="844" t="s">
        <v>3564</v>
      </c>
      <c r="QZ4" s="844" t="s">
        <v>3565</v>
      </c>
      <c r="RA4" s="844" t="s">
        <v>3566</v>
      </c>
      <c r="RB4" s="844" t="s">
        <v>3567</v>
      </c>
      <c r="RC4" s="844" t="s">
        <v>3568</v>
      </c>
      <c r="RD4" s="844" t="s">
        <v>3569</v>
      </c>
      <c r="RE4" s="844" t="s">
        <v>3570</v>
      </c>
      <c r="RF4" s="844" t="s">
        <v>3571</v>
      </c>
      <c r="RG4" s="844" t="s">
        <v>3572</v>
      </c>
      <c r="RH4" s="844" t="s">
        <v>3573</v>
      </c>
      <c r="RI4" s="844" t="s">
        <v>3574</v>
      </c>
      <c r="RJ4" s="844" t="s">
        <v>3575</v>
      </c>
      <c r="RK4" s="844" t="s">
        <v>3576</v>
      </c>
      <c r="RL4" s="844" t="s">
        <v>3577</v>
      </c>
      <c r="RM4" s="844" t="s">
        <v>3578</v>
      </c>
      <c r="RN4" s="844" t="s">
        <v>3579</v>
      </c>
      <c r="RO4" s="844" t="s">
        <v>3580</v>
      </c>
      <c r="RP4" s="847" t="s">
        <v>887</v>
      </c>
      <c r="RQ4" s="847" t="s">
        <v>888</v>
      </c>
      <c r="RR4" s="847" t="s">
        <v>889</v>
      </c>
      <c r="RS4" s="847" t="s">
        <v>890</v>
      </c>
      <c r="RT4" s="847" t="s">
        <v>891</v>
      </c>
      <c r="RU4" s="847" t="s">
        <v>892</v>
      </c>
      <c r="RV4" s="847" t="s">
        <v>893</v>
      </c>
      <c r="RW4" s="847" t="s">
        <v>894</v>
      </c>
      <c r="RX4" s="847" t="s">
        <v>895</v>
      </c>
      <c r="RY4" s="847" t="s">
        <v>896</v>
      </c>
      <c r="RZ4" s="847" t="s">
        <v>897</v>
      </c>
      <c r="SA4" s="847" t="s">
        <v>898</v>
      </c>
      <c r="SB4" s="847" t="s">
        <v>899</v>
      </c>
      <c r="SC4" s="847" t="s">
        <v>900</v>
      </c>
      <c r="SD4" s="847" t="s">
        <v>3064</v>
      </c>
      <c r="SE4" s="847" t="s">
        <v>901</v>
      </c>
      <c r="SF4" s="847" t="s">
        <v>902</v>
      </c>
      <c r="SG4" s="847" t="s">
        <v>903</v>
      </c>
      <c r="SH4" s="847" t="s">
        <v>904</v>
      </c>
      <c r="SI4" s="847" t="s">
        <v>905</v>
      </c>
      <c r="SJ4" s="847" t="s">
        <v>906</v>
      </c>
      <c r="SK4" s="847" t="s">
        <v>907</v>
      </c>
      <c r="SL4" s="847" t="s">
        <v>908</v>
      </c>
      <c r="SM4" s="847" t="s">
        <v>909</v>
      </c>
      <c r="SN4" s="847" t="s">
        <v>3065</v>
      </c>
      <c r="SO4" s="847" t="s">
        <v>910</v>
      </c>
      <c r="SP4" s="847" t="s">
        <v>3066</v>
      </c>
      <c r="SQ4" s="847" t="s">
        <v>911</v>
      </c>
      <c r="SR4" s="847" t="s">
        <v>912</v>
      </c>
      <c r="SS4" s="847" t="s">
        <v>913</v>
      </c>
      <c r="ST4" s="847" t="s">
        <v>914</v>
      </c>
      <c r="SU4" s="847" t="s">
        <v>915</v>
      </c>
      <c r="SV4" s="847" t="s">
        <v>3067</v>
      </c>
      <c r="SW4" s="847" t="s">
        <v>3068</v>
      </c>
      <c r="SX4" s="847" t="s">
        <v>916</v>
      </c>
      <c r="SY4" s="847" t="s">
        <v>917</v>
      </c>
      <c r="SZ4" s="847" t="s">
        <v>3069</v>
      </c>
      <c r="TA4" s="847" t="s">
        <v>918</v>
      </c>
      <c r="TB4" s="847" t="s">
        <v>919</v>
      </c>
      <c r="TC4" s="847" t="s">
        <v>3070</v>
      </c>
      <c r="TD4" s="847" t="s">
        <v>920</v>
      </c>
      <c r="TE4" s="847" t="s">
        <v>921</v>
      </c>
      <c r="TF4" s="847" t="s">
        <v>3071</v>
      </c>
      <c r="TG4" s="847" t="s">
        <v>922</v>
      </c>
      <c r="TH4" s="847" t="s">
        <v>923</v>
      </c>
      <c r="TI4" s="847" t="s">
        <v>3072</v>
      </c>
      <c r="TJ4" s="847" t="s">
        <v>924</v>
      </c>
      <c r="TK4" s="847" t="s">
        <v>925</v>
      </c>
      <c r="TL4" s="847" t="s">
        <v>926</v>
      </c>
      <c r="TM4" s="847" t="s">
        <v>927</v>
      </c>
      <c r="TN4" s="847" t="s">
        <v>3073</v>
      </c>
      <c r="TO4" s="847" t="s">
        <v>928</v>
      </c>
      <c r="TP4" s="847" t="s">
        <v>929</v>
      </c>
      <c r="TQ4" s="847" t="s">
        <v>930</v>
      </c>
      <c r="TR4" s="847" t="s">
        <v>3074</v>
      </c>
      <c r="TS4" s="847" t="s">
        <v>931</v>
      </c>
      <c r="TT4" s="847" t="s">
        <v>932</v>
      </c>
      <c r="TU4" s="847" t="s">
        <v>3075</v>
      </c>
      <c r="TV4" s="847" t="s">
        <v>933</v>
      </c>
      <c r="TW4" s="847" t="s">
        <v>934</v>
      </c>
      <c r="TX4" s="847" t="s">
        <v>935</v>
      </c>
      <c r="TY4" s="847" t="s">
        <v>3076</v>
      </c>
      <c r="TZ4" s="847" t="s">
        <v>936</v>
      </c>
      <c r="UA4" s="847" t="s">
        <v>937</v>
      </c>
      <c r="UB4" s="847" t="s">
        <v>3077</v>
      </c>
      <c r="UC4" s="847" t="s">
        <v>938</v>
      </c>
      <c r="UD4" s="847" t="s">
        <v>939</v>
      </c>
      <c r="UE4" s="847" t="s">
        <v>940</v>
      </c>
      <c r="UF4" s="847" t="s">
        <v>941</v>
      </c>
      <c r="UG4" s="847" t="s">
        <v>942</v>
      </c>
      <c r="UH4" s="847" t="s">
        <v>943</v>
      </c>
      <c r="UI4" s="847" t="s">
        <v>944</v>
      </c>
      <c r="UJ4" s="847" t="s">
        <v>945</v>
      </c>
      <c r="UK4" s="847" t="s">
        <v>946</v>
      </c>
      <c r="UL4" s="847" t="s">
        <v>947</v>
      </c>
      <c r="UM4" s="847" t="s">
        <v>948</v>
      </c>
      <c r="UN4" s="847" t="s">
        <v>949</v>
      </c>
      <c r="UO4" s="847" t="s">
        <v>950</v>
      </c>
      <c r="UP4" s="847" t="s">
        <v>951</v>
      </c>
      <c r="UQ4" s="847" t="s">
        <v>952</v>
      </c>
      <c r="UR4" s="847" t="s">
        <v>953</v>
      </c>
      <c r="US4" s="847" t="s">
        <v>954</v>
      </c>
      <c r="UT4" s="847" t="s">
        <v>955</v>
      </c>
      <c r="UU4" s="847" t="s">
        <v>956</v>
      </c>
      <c r="UV4" s="847" t="s">
        <v>957</v>
      </c>
      <c r="UW4" s="847" t="s">
        <v>958</v>
      </c>
      <c r="UX4" s="847" t="s">
        <v>959</v>
      </c>
      <c r="UY4" s="847" t="s">
        <v>960</v>
      </c>
      <c r="UZ4" s="847" t="s">
        <v>961</v>
      </c>
      <c r="VA4" s="847" t="s">
        <v>962</v>
      </c>
      <c r="VB4" s="847" t="s">
        <v>3078</v>
      </c>
      <c r="VC4" s="847" t="s">
        <v>963</v>
      </c>
      <c r="VD4" s="847" t="s">
        <v>964</v>
      </c>
      <c r="VE4" s="847" t="s">
        <v>965</v>
      </c>
      <c r="VF4" s="847" t="s">
        <v>966</v>
      </c>
      <c r="VG4" s="847" t="s">
        <v>967</v>
      </c>
      <c r="VH4" s="847" t="s">
        <v>3079</v>
      </c>
      <c r="VI4" s="847" t="s">
        <v>968</v>
      </c>
      <c r="VJ4" s="847" t="s">
        <v>969</v>
      </c>
      <c r="VK4" s="847" t="s">
        <v>970</v>
      </c>
      <c r="VL4" s="847" t="s">
        <v>971</v>
      </c>
      <c r="VM4" s="847" t="s">
        <v>972</v>
      </c>
      <c r="VN4" s="847" t="s">
        <v>973</v>
      </c>
      <c r="VO4" s="847" t="s">
        <v>3080</v>
      </c>
      <c r="VP4" s="847" t="s">
        <v>974</v>
      </c>
      <c r="VQ4" s="847" t="s">
        <v>975</v>
      </c>
      <c r="VR4" s="847" t="s">
        <v>976</v>
      </c>
      <c r="VS4" s="847" t="s">
        <v>977</v>
      </c>
      <c r="VT4" s="847" t="s">
        <v>3081</v>
      </c>
      <c r="VU4" s="847" t="s">
        <v>978</v>
      </c>
      <c r="VV4" s="847" t="s">
        <v>979</v>
      </c>
      <c r="VW4" s="847" t="s">
        <v>980</v>
      </c>
      <c r="VX4" s="847" t="s">
        <v>3082</v>
      </c>
      <c r="VY4" s="847" t="s">
        <v>981</v>
      </c>
      <c r="VZ4" s="847" t="s">
        <v>3083</v>
      </c>
      <c r="WA4" s="847" t="s">
        <v>982</v>
      </c>
      <c r="WB4" s="847" t="s">
        <v>3084</v>
      </c>
      <c r="WC4" s="847" t="s">
        <v>983</v>
      </c>
      <c r="WD4" s="847" t="s">
        <v>984</v>
      </c>
      <c r="WE4" s="847" t="s">
        <v>3085</v>
      </c>
      <c r="WF4" s="847" t="s">
        <v>985</v>
      </c>
      <c r="WG4" s="847" t="s">
        <v>3086</v>
      </c>
      <c r="WH4" s="847" t="s">
        <v>986</v>
      </c>
      <c r="WI4" s="847" t="s">
        <v>987</v>
      </c>
      <c r="WJ4" s="847" t="s">
        <v>3087</v>
      </c>
      <c r="WK4" s="847" t="s">
        <v>988</v>
      </c>
      <c r="WL4" s="847" t="s">
        <v>989</v>
      </c>
      <c r="WM4" s="847" t="s">
        <v>990</v>
      </c>
      <c r="WN4" s="847" t="s">
        <v>991</v>
      </c>
      <c r="WO4" s="847" t="s">
        <v>992</v>
      </c>
      <c r="WP4" s="847" t="s">
        <v>993</v>
      </c>
      <c r="WQ4" s="847" t="s">
        <v>3088</v>
      </c>
      <c r="WR4" s="847" t="s">
        <v>994</v>
      </c>
      <c r="WS4" s="847" t="s">
        <v>995</v>
      </c>
      <c r="WT4" s="847" t="s">
        <v>996</v>
      </c>
      <c r="WU4" s="847" t="s">
        <v>997</v>
      </c>
      <c r="WV4" s="847" t="s">
        <v>998</v>
      </c>
      <c r="WW4" s="847" t="s">
        <v>3089</v>
      </c>
      <c r="WX4" s="847" t="s">
        <v>999</v>
      </c>
      <c r="WY4" s="847" t="s">
        <v>1000</v>
      </c>
      <c r="WZ4" s="847" t="s">
        <v>1001</v>
      </c>
      <c r="XA4" s="847" t="s">
        <v>1002</v>
      </c>
      <c r="XB4" s="847" t="s">
        <v>1003</v>
      </c>
      <c r="XC4" s="847" t="s">
        <v>3090</v>
      </c>
      <c r="XD4" s="847" t="s">
        <v>1004</v>
      </c>
      <c r="XE4" s="847" t="s">
        <v>1005</v>
      </c>
      <c r="XF4" s="847" t="s">
        <v>1006</v>
      </c>
      <c r="XG4" s="847" t="s">
        <v>1007</v>
      </c>
      <c r="XH4" s="847" t="s">
        <v>1008</v>
      </c>
      <c r="XI4" s="847" t="s">
        <v>1009</v>
      </c>
      <c r="XJ4" s="847" t="s">
        <v>1010</v>
      </c>
      <c r="XK4" s="847" t="s">
        <v>1011</v>
      </c>
      <c r="XL4" s="847" t="s">
        <v>3091</v>
      </c>
      <c r="XM4" s="847" t="s">
        <v>3092</v>
      </c>
      <c r="XN4" s="847" t="s">
        <v>1012</v>
      </c>
      <c r="XO4" s="847" t="s">
        <v>3093</v>
      </c>
      <c r="XP4" s="847" t="s">
        <v>1013</v>
      </c>
      <c r="XQ4" s="847" t="s">
        <v>3094</v>
      </c>
      <c r="XR4" s="847" t="s">
        <v>3095</v>
      </c>
      <c r="XS4" s="847" t="s">
        <v>3096</v>
      </c>
      <c r="XT4" s="847" t="s">
        <v>3097</v>
      </c>
      <c r="XU4" s="847" t="s">
        <v>1014</v>
      </c>
      <c r="XV4" s="847" t="s">
        <v>1015</v>
      </c>
      <c r="XW4" s="847" t="s">
        <v>3098</v>
      </c>
      <c r="XX4" s="847" t="s">
        <v>3099</v>
      </c>
      <c r="XY4" s="847" t="s">
        <v>3100</v>
      </c>
      <c r="XZ4" s="847" t="s">
        <v>3101</v>
      </c>
      <c r="YA4" s="847" t="s">
        <v>3102</v>
      </c>
      <c r="YB4" s="847" t="s">
        <v>1016</v>
      </c>
      <c r="YC4" s="847" t="s">
        <v>1017</v>
      </c>
      <c r="YD4" s="847" t="s">
        <v>1018</v>
      </c>
      <c r="YE4" s="847" t="s">
        <v>1019</v>
      </c>
      <c r="YF4" s="847" t="s">
        <v>3103</v>
      </c>
      <c r="YG4" s="847" t="s">
        <v>1020</v>
      </c>
      <c r="YH4" s="847" t="s">
        <v>3104</v>
      </c>
      <c r="YI4" s="847" t="s">
        <v>3105</v>
      </c>
      <c r="YJ4" s="847" t="s">
        <v>1021</v>
      </c>
      <c r="YK4" s="847" t="s">
        <v>3106</v>
      </c>
      <c r="YL4" s="847" t="s">
        <v>3107</v>
      </c>
      <c r="YM4" s="847" t="s">
        <v>3108</v>
      </c>
      <c r="YN4" s="847" t="s">
        <v>1022</v>
      </c>
      <c r="YO4" s="847" t="s">
        <v>3109</v>
      </c>
      <c r="YP4" s="847" t="s">
        <v>3110</v>
      </c>
      <c r="YQ4" s="847" t="s">
        <v>3111</v>
      </c>
      <c r="YR4" s="847" t="s">
        <v>3112</v>
      </c>
      <c r="YS4" s="847" t="s">
        <v>1023</v>
      </c>
      <c r="YT4" s="847" t="s">
        <v>3113</v>
      </c>
      <c r="YU4" s="847" t="s">
        <v>1024</v>
      </c>
      <c r="YV4" s="847" t="s">
        <v>1025</v>
      </c>
      <c r="YW4" s="847" t="s">
        <v>1026</v>
      </c>
      <c r="YX4" s="847" t="s">
        <v>1027</v>
      </c>
      <c r="YY4" s="847" t="s">
        <v>1028</v>
      </c>
      <c r="YZ4" s="847" t="s">
        <v>3114</v>
      </c>
      <c r="ZA4" s="847" t="s">
        <v>1029</v>
      </c>
      <c r="ZB4" s="847" t="s">
        <v>1030</v>
      </c>
      <c r="ZC4" s="847" t="s">
        <v>1031</v>
      </c>
      <c r="ZD4" s="847" t="s">
        <v>1032</v>
      </c>
      <c r="ZE4" s="847" t="s">
        <v>1033</v>
      </c>
      <c r="ZF4" s="847" t="s">
        <v>1034</v>
      </c>
      <c r="ZG4" s="847" t="s">
        <v>3115</v>
      </c>
      <c r="ZH4" s="847" t="s">
        <v>1035</v>
      </c>
      <c r="ZI4" s="847" t="s">
        <v>1036</v>
      </c>
      <c r="ZJ4" s="847" t="s">
        <v>1037</v>
      </c>
      <c r="ZK4" s="847" t="s">
        <v>1038</v>
      </c>
      <c r="ZL4" s="847" t="s">
        <v>3116</v>
      </c>
      <c r="ZM4" s="847" t="s">
        <v>1039</v>
      </c>
      <c r="ZN4" s="847" t="s">
        <v>1040</v>
      </c>
      <c r="ZO4" s="847" t="s">
        <v>1041</v>
      </c>
      <c r="ZP4" s="847" t="s">
        <v>3117</v>
      </c>
      <c r="ZQ4" s="847" t="s">
        <v>1042</v>
      </c>
      <c r="ZR4" s="847" t="s">
        <v>3118</v>
      </c>
      <c r="ZS4" s="847" t="s">
        <v>1043</v>
      </c>
      <c r="ZT4" s="847" t="s">
        <v>3119</v>
      </c>
      <c r="ZU4" s="847" t="s">
        <v>1044</v>
      </c>
      <c r="ZV4" s="847" t="s">
        <v>1045</v>
      </c>
      <c r="ZW4" s="847" t="s">
        <v>3120</v>
      </c>
      <c r="ZX4" s="847" t="s">
        <v>1046</v>
      </c>
      <c r="ZY4" s="847" t="s">
        <v>3121</v>
      </c>
      <c r="ZZ4" s="847" t="s">
        <v>1047</v>
      </c>
      <c r="AAA4" s="847" t="s">
        <v>1048</v>
      </c>
      <c r="AAB4" s="847" t="s">
        <v>3122</v>
      </c>
      <c r="AAC4" s="847" t="s">
        <v>3123</v>
      </c>
      <c r="AAD4" s="847" t="s">
        <v>1049</v>
      </c>
      <c r="AAE4" s="847" t="s">
        <v>1050</v>
      </c>
      <c r="AAF4" s="847" t="s">
        <v>1051</v>
      </c>
      <c r="AAG4" s="847" t="s">
        <v>3124</v>
      </c>
      <c r="AAH4" s="847" t="s">
        <v>3125</v>
      </c>
      <c r="AAI4" s="847" t="s">
        <v>3126</v>
      </c>
      <c r="AAJ4" s="847" t="s">
        <v>3127</v>
      </c>
      <c r="AAK4" s="847" t="s">
        <v>1052</v>
      </c>
      <c r="AAL4" s="847" t="s">
        <v>1053</v>
      </c>
      <c r="AAM4" s="847" t="s">
        <v>3128</v>
      </c>
      <c r="AAN4" s="847" t="s">
        <v>1054</v>
      </c>
      <c r="AAO4" s="847" t="s">
        <v>3129</v>
      </c>
      <c r="AAP4" s="847" t="s">
        <v>3130</v>
      </c>
      <c r="AAQ4" s="847" t="s">
        <v>3131</v>
      </c>
      <c r="AAR4" s="847" t="s">
        <v>1055</v>
      </c>
      <c r="AAS4" s="847" t="s">
        <v>1056</v>
      </c>
      <c r="AAT4" s="847" t="s">
        <v>1057</v>
      </c>
      <c r="AAU4" s="847" t="s">
        <v>3132</v>
      </c>
      <c r="AAV4" s="847" t="s">
        <v>1058</v>
      </c>
      <c r="AAW4" s="847" t="s">
        <v>3133</v>
      </c>
      <c r="AAX4" s="847" t="s">
        <v>1059</v>
      </c>
      <c r="AAY4" s="847" t="s">
        <v>3134</v>
      </c>
      <c r="AAZ4" s="847" t="s">
        <v>1060</v>
      </c>
      <c r="ABA4" s="847" t="s">
        <v>3135</v>
      </c>
      <c r="ABB4" s="847" t="s">
        <v>1061</v>
      </c>
      <c r="ABC4" s="847" t="s">
        <v>3136</v>
      </c>
      <c r="ABD4" s="847" t="s">
        <v>3137</v>
      </c>
      <c r="ABE4" s="847" t="s">
        <v>3138</v>
      </c>
      <c r="ABF4" s="847" t="s">
        <v>1062</v>
      </c>
      <c r="ABG4" s="847" t="s">
        <v>1063</v>
      </c>
      <c r="ABH4" s="847" t="s">
        <v>1064</v>
      </c>
      <c r="ABI4" s="847" t="s">
        <v>3139</v>
      </c>
      <c r="ABJ4" s="847" t="s">
        <v>1065</v>
      </c>
      <c r="ABK4" s="847" t="s">
        <v>3140</v>
      </c>
      <c r="ABL4" s="847" t="s">
        <v>1066</v>
      </c>
      <c r="ABM4" s="847" t="s">
        <v>3141</v>
      </c>
      <c r="ABN4" s="847" t="s">
        <v>3142</v>
      </c>
      <c r="ABO4" s="847" t="s">
        <v>1067</v>
      </c>
      <c r="ABP4" s="847" t="s">
        <v>1068</v>
      </c>
      <c r="ABQ4" s="847" t="s">
        <v>1069</v>
      </c>
      <c r="ABR4" s="847" t="s">
        <v>1070</v>
      </c>
      <c r="ABS4" s="847" t="s">
        <v>3143</v>
      </c>
      <c r="ABT4" s="847" t="s">
        <v>1071</v>
      </c>
      <c r="ABU4" s="847" t="s">
        <v>1072</v>
      </c>
      <c r="ABV4" s="847" t="s">
        <v>1073</v>
      </c>
      <c r="ABW4" s="847" t="s">
        <v>1074</v>
      </c>
      <c r="ABX4" s="847" t="s">
        <v>1075</v>
      </c>
      <c r="ABY4" s="847" t="s">
        <v>1076</v>
      </c>
      <c r="ABZ4" s="847" t="s">
        <v>1077</v>
      </c>
      <c r="ACA4" s="847" t="s">
        <v>1078</v>
      </c>
      <c r="ACB4" s="847" t="s">
        <v>1079</v>
      </c>
      <c r="ACC4" s="847" t="s">
        <v>1080</v>
      </c>
      <c r="ACD4" s="847" t="s">
        <v>1081</v>
      </c>
      <c r="ACE4" s="847" t="s">
        <v>1082</v>
      </c>
      <c r="ACF4" s="847" t="s">
        <v>3144</v>
      </c>
      <c r="ACG4" s="847" t="s">
        <v>3145</v>
      </c>
      <c r="ACH4" s="847" t="s">
        <v>1083</v>
      </c>
      <c r="ACI4" s="847" t="s">
        <v>3146</v>
      </c>
      <c r="ACJ4" s="847" t="s">
        <v>3147</v>
      </c>
      <c r="ACK4" s="847" t="s">
        <v>1084</v>
      </c>
      <c r="ACL4" s="847" t="s">
        <v>3148</v>
      </c>
      <c r="ACM4" s="847" t="s">
        <v>1085</v>
      </c>
      <c r="ACN4" s="847" t="s">
        <v>3149</v>
      </c>
      <c r="ACO4" s="847" t="s">
        <v>1086</v>
      </c>
      <c r="ACP4" s="847" t="s">
        <v>1087</v>
      </c>
      <c r="ACQ4" s="847" t="s">
        <v>3150</v>
      </c>
      <c r="ACR4" s="847" t="s">
        <v>1088</v>
      </c>
      <c r="ACS4" s="847" t="s">
        <v>1089</v>
      </c>
      <c r="ACT4" s="847" t="s">
        <v>1090</v>
      </c>
      <c r="ACU4" s="847" t="s">
        <v>1091</v>
      </c>
      <c r="ACV4" s="847" t="s">
        <v>1092</v>
      </c>
      <c r="ACW4" s="847" t="s">
        <v>1093</v>
      </c>
      <c r="ACX4" s="847" t="s">
        <v>1094</v>
      </c>
      <c r="ACY4" s="847" t="s">
        <v>1095</v>
      </c>
      <c r="ACZ4" s="847" t="s">
        <v>3151</v>
      </c>
      <c r="ADA4" s="847" t="s">
        <v>1096</v>
      </c>
      <c r="ADB4" s="847" t="s">
        <v>3152</v>
      </c>
      <c r="ADC4" s="847" t="s">
        <v>1097</v>
      </c>
      <c r="ADD4" s="847" t="s">
        <v>1098</v>
      </c>
      <c r="ADE4" s="847" t="s">
        <v>1099</v>
      </c>
      <c r="ADF4" s="847" t="s">
        <v>1100</v>
      </c>
      <c r="ADG4" s="847" t="s">
        <v>1101</v>
      </c>
      <c r="ADH4" s="847" t="s">
        <v>3153</v>
      </c>
      <c r="ADI4" s="847" t="s">
        <v>3154</v>
      </c>
      <c r="ADJ4" s="847" t="s">
        <v>1102</v>
      </c>
      <c r="ADK4" s="847" t="s">
        <v>1103</v>
      </c>
      <c r="ADL4" s="847" t="s">
        <v>3155</v>
      </c>
      <c r="ADM4" s="847" t="s">
        <v>1104</v>
      </c>
      <c r="ADN4" s="847" t="s">
        <v>1105</v>
      </c>
      <c r="ADO4" s="847" t="s">
        <v>3156</v>
      </c>
      <c r="ADP4" s="847" t="s">
        <v>1106</v>
      </c>
      <c r="ADQ4" s="847" t="s">
        <v>1107</v>
      </c>
      <c r="ADR4" s="847" t="s">
        <v>3157</v>
      </c>
      <c r="ADS4" s="847" t="s">
        <v>1108</v>
      </c>
      <c r="ADT4" s="847" t="s">
        <v>1109</v>
      </c>
      <c r="ADU4" s="847" t="s">
        <v>3158</v>
      </c>
      <c r="ADV4" s="847" t="s">
        <v>1110</v>
      </c>
      <c r="ADW4" s="847" t="s">
        <v>1111</v>
      </c>
      <c r="ADX4" s="847" t="s">
        <v>1112</v>
      </c>
      <c r="ADY4" s="847" t="s">
        <v>1113</v>
      </c>
      <c r="ADZ4" s="847" t="s">
        <v>3159</v>
      </c>
      <c r="AEA4" s="847" t="s">
        <v>1114</v>
      </c>
      <c r="AEB4" s="847" t="s">
        <v>1115</v>
      </c>
      <c r="AEC4" s="847" t="s">
        <v>1116</v>
      </c>
      <c r="AED4" s="847" t="s">
        <v>3160</v>
      </c>
      <c r="AEE4" s="847" t="s">
        <v>1117</v>
      </c>
      <c r="AEF4" s="847" t="s">
        <v>1118</v>
      </c>
      <c r="AEG4" s="847" t="s">
        <v>3161</v>
      </c>
      <c r="AEH4" s="847" t="s">
        <v>1119</v>
      </c>
      <c r="AEI4" s="847" t="s">
        <v>1120</v>
      </c>
      <c r="AEJ4" s="847" t="s">
        <v>1121</v>
      </c>
      <c r="AEK4" s="847" t="s">
        <v>3162</v>
      </c>
      <c r="AEL4" s="847" t="s">
        <v>1122</v>
      </c>
      <c r="AEM4" s="847" t="s">
        <v>1123</v>
      </c>
      <c r="AEN4" s="847" t="s">
        <v>3163</v>
      </c>
      <c r="AEO4" s="847" t="s">
        <v>1124</v>
      </c>
      <c r="AEP4" s="847" t="s">
        <v>1125</v>
      </c>
      <c r="AEQ4" s="847" t="s">
        <v>1126</v>
      </c>
      <c r="AER4" s="847" t="s">
        <v>1127</v>
      </c>
      <c r="AES4" s="847" t="s">
        <v>1128</v>
      </c>
      <c r="AET4" s="847" t="s">
        <v>1129</v>
      </c>
      <c r="AEU4" s="847" t="s">
        <v>1130</v>
      </c>
      <c r="AEV4" s="847" t="s">
        <v>1131</v>
      </c>
      <c r="AEW4" s="847" t="s">
        <v>1132</v>
      </c>
      <c r="AEX4" s="847" t="s">
        <v>1133</v>
      </c>
      <c r="AEY4" s="847" t="s">
        <v>1134</v>
      </c>
      <c r="AEZ4" s="847" t="s">
        <v>1135</v>
      </c>
      <c r="AFA4" s="847" t="s">
        <v>1136</v>
      </c>
      <c r="AFB4" s="847" t="s">
        <v>1137</v>
      </c>
      <c r="AFC4" s="847" t="s">
        <v>1138</v>
      </c>
      <c r="AFD4" s="847" t="s">
        <v>1139</v>
      </c>
      <c r="AFE4" s="847" t="s">
        <v>1140</v>
      </c>
      <c r="AFF4" s="847" t="s">
        <v>1141</v>
      </c>
      <c r="AFG4" s="847" t="s">
        <v>1142</v>
      </c>
      <c r="AFH4" s="847" t="s">
        <v>1143</v>
      </c>
      <c r="AFI4" s="847" t="s">
        <v>1144</v>
      </c>
      <c r="AFJ4" s="847" t="s">
        <v>1145</v>
      </c>
      <c r="AFK4" s="847" t="s">
        <v>1146</v>
      </c>
      <c r="AFL4" s="847" t="s">
        <v>1147</v>
      </c>
      <c r="AFM4" s="847" t="s">
        <v>1148</v>
      </c>
      <c r="AFN4" s="847" t="s">
        <v>3164</v>
      </c>
      <c r="AFO4" s="847" t="s">
        <v>1149</v>
      </c>
      <c r="AFP4" s="847" t="s">
        <v>1150</v>
      </c>
      <c r="AFQ4" s="847" t="s">
        <v>1151</v>
      </c>
      <c r="AFR4" s="847" t="s">
        <v>1152</v>
      </c>
      <c r="AFS4" s="847" t="s">
        <v>1153</v>
      </c>
      <c r="AFT4" s="847" t="s">
        <v>3165</v>
      </c>
      <c r="AFU4" s="847" t="s">
        <v>1154</v>
      </c>
      <c r="AFV4" s="847" t="s">
        <v>1155</v>
      </c>
      <c r="AFW4" s="847" t="s">
        <v>1156</v>
      </c>
      <c r="AFX4" s="847" t="s">
        <v>1157</v>
      </c>
      <c r="AFY4" s="847" t="s">
        <v>1158</v>
      </c>
      <c r="AFZ4" s="847" t="s">
        <v>1159</v>
      </c>
      <c r="AGA4" s="847" t="s">
        <v>3166</v>
      </c>
      <c r="AGB4" s="847" t="s">
        <v>1160</v>
      </c>
      <c r="AGC4" s="847" t="s">
        <v>1161</v>
      </c>
      <c r="AGD4" s="847" t="s">
        <v>1162</v>
      </c>
      <c r="AGE4" s="847" t="s">
        <v>1163</v>
      </c>
      <c r="AGF4" s="847" t="s">
        <v>3167</v>
      </c>
      <c r="AGG4" s="847" t="s">
        <v>1164</v>
      </c>
      <c r="AGH4" s="847" t="s">
        <v>1165</v>
      </c>
      <c r="AGI4" s="847" t="s">
        <v>1166</v>
      </c>
      <c r="AGJ4" s="847" t="s">
        <v>3168</v>
      </c>
      <c r="AGK4" s="847" t="s">
        <v>1167</v>
      </c>
      <c r="AGL4" s="847" t="s">
        <v>3169</v>
      </c>
      <c r="AGM4" s="847" t="s">
        <v>1168</v>
      </c>
      <c r="AGN4" s="847" t="s">
        <v>3170</v>
      </c>
      <c r="AGO4" s="847" t="s">
        <v>1169</v>
      </c>
      <c r="AGP4" s="847" t="s">
        <v>1170</v>
      </c>
      <c r="AGQ4" s="847" t="s">
        <v>3171</v>
      </c>
      <c r="AGR4" s="847" t="s">
        <v>1171</v>
      </c>
      <c r="AGS4" s="847" t="s">
        <v>3172</v>
      </c>
      <c r="AGT4" s="847" t="s">
        <v>1172</v>
      </c>
      <c r="AGU4" s="847" t="s">
        <v>1173</v>
      </c>
      <c r="AGV4" s="847" t="s">
        <v>3173</v>
      </c>
      <c r="AGW4" s="847" t="s">
        <v>1174</v>
      </c>
      <c r="AGX4" s="847" t="s">
        <v>1175</v>
      </c>
      <c r="AGY4" s="847" t="s">
        <v>1176</v>
      </c>
      <c r="AGZ4" s="847" t="s">
        <v>1177</v>
      </c>
      <c r="AHA4" s="847" t="s">
        <v>1178</v>
      </c>
      <c r="AHB4" s="847" t="s">
        <v>1179</v>
      </c>
      <c r="AHC4" s="847" t="s">
        <v>3174</v>
      </c>
      <c r="AHD4" s="847" t="s">
        <v>1180</v>
      </c>
      <c r="AHE4" s="847" t="s">
        <v>1181</v>
      </c>
      <c r="AHF4" s="847" t="s">
        <v>1182</v>
      </c>
      <c r="AHG4" s="847" t="s">
        <v>1183</v>
      </c>
      <c r="AHH4" s="847" t="s">
        <v>1184</v>
      </c>
      <c r="AHI4" s="847" t="s">
        <v>3175</v>
      </c>
      <c r="AHJ4" s="847" t="s">
        <v>1185</v>
      </c>
      <c r="AHK4" s="847" t="s">
        <v>1186</v>
      </c>
      <c r="AHL4" s="847" t="s">
        <v>1187</v>
      </c>
      <c r="AHM4" s="847" t="s">
        <v>1188</v>
      </c>
      <c r="AHN4" s="847" t="s">
        <v>1189</v>
      </c>
      <c r="AHO4" s="847" t="s">
        <v>3176</v>
      </c>
      <c r="AHP4" s="847" t="s">
        <v>1190</v>
      </c>
      <c r="AHQ4" s="847" t="s">
        <v>1191</v>
      </c>
      <c r="AHR4" s="847" t="s">
        <v>1192</v>
      </c>
      <c r="AHS4" s="847" t="s">
        <v>1193</v>
      </c>
      <c r="AHT4" s="847" t="s">
        <v>1194</v>
      </c>
      <c r="AHU4" s="847" t="s">
        <v>1195</v>
      </c>
      <c r="AHV4" s="847" t="s">
        <v>1196</v>
      </c>
      <c r="AHW4" s="847" t="s">
        <v>1197</v>
      </c>
      <c r="AHX4" s="847" t="s">
        <v>3177</v>
      </c>
      <c r="AHY4" s="847" t="s">
        <v>1198</v>
      </c>
      <c r="AHZ4" s="847" t="s">
        <v>1199</v>
      </c>
      <c r="AIA4" s="847" t="s">
        <v>1200</v>
      </c>
      <c r="AIB4" s="847" t="s">
        <v>1201</v>
      </c>
      <c r="AIC4" s="847" t="s">
        <v>1202</v>
      </c>
      <c r="AID4" s="847" t="s">
        <v>1203</v>
      </c>
      <c r="AIE4" s="847" t="s">
        <v>1204</v>
      </c>
      <c r="AIF4" s="847" t="s">
        <v>1205</v>
      </c>
      <c r="AIG4" s="847" t="s">
        <v>1206</v>
      </c>
      <c r="AIH4" s="847" t="s">
        <v>1207</v>
      </c>
      <c r="AII4" s="847" t="s">
        <v>1208</v>
      </c>
      <c r="AIJ4" s="847" t="s">
        <v>1209</v>
      </c>
      <c r="AIK4" s="847" t="s">
        <v>1210</v>
      </c>
      <c r="AIL4" s="847" t="s">
        <v>3178</v>
      </c>
      <c r="AIM4" s="847" t="s">
        <v>1211</v>
      </c>
      <c r="AIN4" s="847" t="s">
        <v>1212</v>
      </c>
      <c r="AIO4" s="847" t="s">
        <v>3179</v>
      </c>
      <c r="AIP4" s="847" t="s">
        <v>1213</v>
      </c>
      <c r="AIQ4" s="847" t="s">
        <v>1214</v>
      </c>
      <c r="AIR4" s="847" t="s">
        <v>1215</v>
      </c>
      <c r="AIS4" s="847" t="s">
        <v>1216</v>
      </c>
      <c r="AIT4" s="847" t="s">
        <v>3180</v>
      </c>
      <c r="AIU4" s="847" t="s">
        <v>1217</v>
      </c>
      <c r="AIV4" s="847" t="s">
        <v>3181</v>
      </c>
      <c r="AIW4" s="847" t="s">
        <v>3182</v>
      </c>
      <c r="AIX4" s="847" t="s">
        <v>3183</v>
      </c>
      <c r="AIY4" s="847" t="s">
        <v>3184</v>
      </c>
      <c r="AIZ4" s="847" t="s">
        <v>3185</v>
      </c>
      <c r="AJA4" s="847" t="s">
        <v>3186</v>
      </c>
      <c r="AJB4" s="847" t="s">
        <v>3187</v>
      </c>
      <c r="AJC4" s="847" t="s">
        <v>1218</v>
      </c>
      <c r="AJD4" s="847" t="s">
        <v>1219</v>
      </c>
      <c r="AJE4" s="847" t="s">
        <v>1220</v>
      </c>
      <c r="AJF4" s="847" t="s">
        <v>1221</v>
      </c>
      <c r="AJG4" s="847" t="s">
        <v>3188</v>
      </c>
      <c r="AJH4" s="847" t="s">
        <v>1222</v>
      </c>
      <c r="AJI4" s="847" t="s">
        <v>1223</v>
      </c>
      <c r="AJJ4" s="847" t="s">
        <v>1224</v>
      </c>
      <c r="AJK4" s="847" t="s">
        <v>1225</v>
      </c>
      <c r="AJL4" s="847" t="s">
        <v>3189</v>
      </c>
      <c r="AJM4" s="847" t="s">
        <v>1226</v>
      </c>
      <c r="AJN4" s="847" t="s">
        <v>1227</v>
      </c>
      <c r="AJO4" s="847" t="s">
        <v>1228</v>
      </c>
      <c r="AJP4" s="847" t="s">
        <v>1229</v>
      </c>
      <c r="AJQ4" s="847" t="s">
        <v>1230</v>
      </c>
      <c r="AJR4" s="847" t="s">
        <v>3190</v>
      </c>
      <c r="AJS4" s="847" t="s">
        <v>1231</v>
      </c>
      <c r="AJT4" s="847" t="s">
        <v>1232</v>
      </c>
      <c r="AJU4" s="847" t="s">
        <v>1233</v>
      </c>
      <c r="AJV4" s="847" t="s">
        <v>1234</v>
      </c>
      <c r="AJW4" s="847" t="s">
        <v>1235</v>
      </c>
      <c r="AJX4" s="847" t="s">
        <v>1236</v>
      </c>
      <c r="AJY4" s="847" t="s">
        <v>1237</v>
      </c>
      <c r="AJZ4" s="847" t="s">
        <v>1238</v>
      </c>
      <c r="AKA4" s="847" t="s">
        <v>1239</v>
      </c>
      <c r="AKB4" s="847" t="s">
        <v>1240</v>
      </c>
      <c r="AKC4" s="847" t="s">
        <v>1241</v>
      </c>
      <c r="AKD4" s="847" t="s">
        <v>1242</v>
      </c>
      <c r="AKE4" s="847" t="s">
        <v>1243</v>
      </c>
      <c r="AKF4" s="847" t="s">
        <v>1244</v>
      </c>
      <c r="AKG4" s="847" t="s">
        <v>1245</v>
      </c>
      <c r="AKH4" s="847" t="s">
        <v>3191</v>
      </c>
      <c r="AKI4" s="847" t="s">
        <v>1246</v>
      </c>
      <c r="AKJ4" s="847" t="s">
        <v>1247</v>
      </c>
      <c r="AKK4" s="847" t="s">
        <v>1248</v>
      </c>
      <c r="AKL4" s="847" t="s">
        <v>1249</v>
      </c>
      <c r="AKM4" s="847" t="s">
        <v>1250</v>
      </c>
      <c r="AKN4" s="847" t="s">
        <v>1251</v>
      </c>
      <c r="AKO4" s="847" t="s">
        <v>1252</v>
      </c>
      <c r="AKP4" s="847" t="s">
        <v>1253</v>
      </c>
      <c r="AKQ4" s="847" t="s">
        <v>1254</v>
      </c>
      <c r="AKR4" s="847" t="s">
        <v>1255</v>
      </c>
      <c r="AKS4" s="847" t="s">
        <v>1256</v>
      </c>
      <c r="AKT4" s="847" t="s">
        <v>1257</v>
      </c>
      <c r="AKU4" s="847" t="s">
        <v>1258</v>
      </c>
      <c r="AKV4" s="847" t="s">
        <v>1259</v>
      </c>
      <c r="AKW4" s="847" t="s">
        <v>1260</v>
      </c>
      <c r="AKX4" s="847" t="s">
        <v>3192</v>
      </c>
      <c r="AKY4" s="847" t="s">
        <v>1261</v>
      </c>
      <c r="AKZ4" s="847" t="s">
        <v>1262</v>
      </c>
      <c r="ALA4" s="847" t="s">
        <v>1263</v>
      </c>
      <c r="ALB4" s="847" t="s">
        <v>1264</v>
      </c>
      <c r="ALC4" s="847" t="s">
        <v>1265</v>
      </c>
      <c r="ALD4" s="847" t="s">
        <v>1266</v>
      </c>
      <c r="ALE4" s="847" t="s">
        <v>1267</v>
      </c>
      <c r="ALF4" s="847" t="s">
        <v>1268</v>
      </c>
      <c r="ALG4" s="847" t="s">
        <v>1269</v>
      </c>
      <c r="ALH4" s="847" t="s">
        <v>1270</v>
      </c>
      <c r="ALI4" s="847" t="s">
        <v>1271</v>
      </c>
      <c r="ALJ4" s="847" t="s">
        <v>1272</v>
      </c>
      <c r="ALK4" s="847" t="s">
        <v>1273</v>
      </c>
      <c r="ALL4" s="847" t="s">
        <v>1274</v>
      </c>
      <c r="ALM4" s="847" t="s">
        <v>1275</v>
      </c>
      <c r="ALN4" s="847" t="s">
        <v>3193</v>
      </c>
      <c r="ALO4" s="847" t="s">
        <v>1276</v>
      </c>
      <c r="ALP4" s="847" t="s">
        <v>1277</v>
      </c>
      <c r="ALQ4" s="847" t="s">
        <v>1278</v>
      </c>
      <c r="ALR4" s="847" t="s">
        <v>1279</v>
      </c>
      <c r="ALS4" s="847" t="s">
        <v>1280</v>
      </c>
      <c r="ALT4" s="847" t="s">
        <v>1281</v>
      </c>
      <c r="ALU4" s="847" t="s">
        <v>1282</v>
      </c>
      <c r="ALV4" s="847" t="s">
        <v>1283</v>
      </c>
      <c r="ALW4" s="847" t="s">
        <v>1284</v>
      </c>
      <c r="ALX4" s="847" t="s">
        <v>1285</v>
      </c>
      <c r="ALY4" s="847" t="s">
        <v>1286</v>
      </c>
      <c r="ALZ4" s="847" t="s">
        <v>1287</v>
      </c>
      <c r="AMA4" s="847" t="s">
        <v>1288</v>
      </c>
      <c r="AMB4" s="847" t="s">
        <v>1289</v>
      </c>
      <c r="AMC4" s="847" t="s">
        <v>1290</v>
      </c>
      <c r="AMD4" s="847" t="s">
        <v>1291</v>
      </c>
      <c r="AME4" s="847" t="s">
        <v>3194</v>
      </c>
      <c r="AMF4" s="847" t="s">
        <v>1292</v>
      </c>
      <c r="AMG4" s="847" t="s">
        <v>1293</v>
      </c>
      <c r="AMH4" s="847" t="s">
        <v>1294</v>
      </c>
      <c r="AMI4" s="847" t="s">
        <v>1295</v>
      </c>
      <c r="AMJ4" s="847" t="s">
        <v>3195</v>
      </c>
      <c r="AMK4" s="847" t="s">
        <v>1296</v>
      </c>
      <c r="AML4" s="847" t="s">
        <v>1297</v>
      </c>
      <c r="AMM4" s="847" t="s">
        <v>1298</v>
      </c>
      <c r="AMN4" s="847" t="s">
        <v>1299</v>
      </c>
      <c r="AMO4" s="847" t="s">
        <v>3196</v>
      </c>
      <c r="AMP4" s="847" t="s">
        <v>1300</v>
      </c>
      <c r="AMQ4" s="847" t="s">
        <v>1301</v>
      </c>
      <c r="AMR4" s="847" t="s">
        <v>1302</v>
      </c>
      <c r="AMS4" s="847" t="s">
        <v>1303</v>
      </c>
      <c r="AMT4" s="847" t="s">
        <v>1304</v>
      </c>
      <c r="AMU4" s="847" t="s">
        <v>3197</v>
      </c>
      <c r="AMV4" s="847" t="s">
        <v>1305</v>
      </c>
      <c r="AMW4" s="847" t="s">
        <v>1306</v>
      </c>
      <c r="AMX4" s="847" t="s">
        <v>1307</v>
      </c>
      <c r="AMY4" s="847" t="s">
        <v>1308</v>
      </c>
      <c r="AMZ4" s="847" t="s">
        <v>3198</v>
      </c>
      <c r="ANA4" s="847" t="s">
        <v>1309</v>
      </c>
      <c r="ANB4" s="847" t="s">
        <v>1310</v>
      </c>
      <c r="ANC4" s="847" t="s">
        <v>1311</v>
      </c>
      <c r="AND4" s="847" t="s">
        <v>1312</v>
      </c>
      <c r="ANE4" s="847" t="s">
        <v>3199</v>
      </c>
      <c r="ANF4" s="847" t="s">
        <v>1313</v>
      </c>
      <c r="ANG4" s="847" t="s">
        <v>1314</v>
      </c>
      <c r="ANH4" s="847" t="s">
        <v>1315</v>
      </c>
      <c r="ANI4" s="847" t="s">
        <v>3200</v>
      </c>
      <c r="ANJ4" s="847" t="s">
        <v>1316</v>
      </c>
      <c r="ANK4" s="847" t="s">
        <v>1317</v>
      </c>
      <c r="ANL4" s="847" t="s">
        <v>1318</v>
      </c>
      <c r="ANM4" s="847" t="s">
        <v>3201</v>
      </c>
      <c r="ANN4" s="847" t="s">
        <v>1319</v>
      </c>
      <c r="ANO4" s="847" t="s">
        <v>1320</v>
      </c>
      <c r="ANP4" s="847" t="s">
        <v>1321</v>
      </c>
      <c r="ANQ4" s="847" t="s">
        <v>1322</v>
      </c>
      <c r="ANR4" s="847" t="s">
        <v>1323</v>
      </c>
      <c r="ANS4" s="847" t="s">
        <v>3202</v>
      </c>
      <c r="ANT4" s="847" t="s">
        <v>1324</v>
      </c>
      <c r="ANU4" s="847" t="s">
        <v>1325</v>
      </c>
      <c r="ANV4" s="847" t="s">
        <v>1326</v>
      </c>
      <c r="ANW4" s="847" t="s">
        <v>3203</v>
      </c>
      <c r="ANX4" s="847" t="s">
        <v>1327</v>
      </c>
      <c r="ANY4" s="847" t="s">
        <v>1328</v>
      </c>
      <c r="ANZ4" s="847" t="s">
        <v>1329</v>
      </c>
      <c r="AOA4" s="847" t="s">
        <v>3204</v>
      </c>
      <c r="AOB4" s="847" t="s">
        <v>1330</v>
      </c>
      <c r="AOC4" s="847" t="s">
        <v>1331</v>
      </c>
      <c r="AOD4" s="847" t="s">
        <v>1332</v>
      </c>
      <c r="AOE4" s="847" t="s">
        <v>3205</v>
      </c>
      <c r="AOF4" s="847" t="s">
        <v>3206</v>
      </c>
      <c r="AOG4" s="847" t="s">
        <v>1333</v>
      </c>
      <c r="AOH4" s="847" t="s">
        <v>1334</v>
      </c>
      <c r="AOI4" s="847" t="s">
        <v>3207</v>
      </c>
      <c r="AOJ4" s="847" t="s">
        <v>1335</v>
      </c>
      <c r="AOK4" s="847" t="s">
        <v>1336</v>
      </c>
      <c r="AOL4" s="847" t="s">
        <v>1337</v>
      </c>
      <c r="AOM4" s="847" t="s">
        <v>3208</v>
      </c>
      <c r="AON4" s="847" t="s">
        <v>1338</v>
      </c>
      <c r="AOO4" s="847" t="s">
        <v>1339</v>
      </c>
      <c r="AOP4" s="847" t="s">
        <v>1340</v>
      </c>
      <c r="AOQ4" s="847" t="s">
        <v>3209</v>
      </c>
      <c r="AOR4" s="847" t="s">
        <v>1341</v>
      </c>
      <c r="AOS4" s="847" t="s">
        <v>1342</v>
      </c>
      <c r="AOT4" s="847" t="s">
        <v>1343</v>
      </c>
      <c r="AOU4" s="847" t="s">
        <v>1344</v>
      </c>
      <c r="AOV4" s="847" t="s">
        <v>3210</v>
      </c>
      <c r="AOW4" s="847" t="s">
        <v>1345</v>
      </c>
      <c r="AOX4" s="847" t="s">
        <v>1346</v>
      </c>
      <c r="AOY4" s="847" t="s">
        <v>1347</v>
      </c>
      <c r="AOZ4" s="847" t="s">
        <v>3211</v>
      </c>
      <c r="APA4" s="847" t="s">
        <v>1348</v>
      </c>
      <c r="APB4" s="847" t="s">
        <v>1349</v>
      </c>
      <c r="APC4" s="847" t="s">
        <v>1350</v>
      </c>
      <c r="APD4" s="847" t="s">
        <v>1351</v>
      </c>
      <c r="APE4" s="847" t="s">
        <v>3212</v>
      </c>
      <c r="APF4" s="862" t="s">
        <v>1352</v>
      </c>
      <c r="APG4" s="862" t="s">
        <v>1353</v>
      </c>
      <c r="APH4" s="862" t="s">
        <v>1354</v>
      </c>
      <c r="API4" s="862" t="s">
        <v>1355</v>
      </c>
      <c r="APJ4" s="862" t="s">
        <v>1356</v>
      </c>
      <c r="APK4" s="862" t="s">
        <v>1357</v>
      </c>
      <c r="APL4" s="862" t="s">
        <v>1358</v>
      </c>
      <c r="APM4" s="862" t="s">
        <v>1359</v>
      </c>
      <c r="APN4" s="862" t="s">
        <v>1360</v>
      </c>
      <c r="APO4" s="862" t="s">
        <v>1361</v>
      </c>
      <c r="APP4" s="862" t="s">
        <v>1362</v>
      </c>
      <c r="APQ4" s="862" t="s">
        <v>1363</v>
      </c>
      <c r="APR4" s="862" t="s">
        <v>1364</v>
      </c>
      <c r="APS4" s="862" t="s">
        <v>1365</v>
      </c>
      <c r="APT4" s="862" t="s">
        <v>1366</v>
      </c>
      <c r="APU4" s="862" t="s">
        <v>1367</v>
      </c>
      <c r="APV4" s="862" t="s">
        <v>1368</v>
      </c>
      <c r="APW4" s="862" t="s">
        <v>1369</v>
      </c>
      <c r="APX4" s="862" t="s">
        <v>1370</v>
      </c>
      <c r="APY4" s="862" t="s">
        <v>1371</v>
      </c>
      <c r="APZ4" s="862" t="s">
        <v>1372</v>
      </c>
      <c r="AQA4" s="862" t="s">
        <v>1373</v>
      </c>
      <c r="AQB4" s="862" t="s">
        <v>1374</v>
      </c>
      <c r="AQC4" s="862" t="s">
        <v>1375</v>
      </c>
      <c r="AQD4" s="862" t="s">
        <v>1376</v>
      </c>
      <c r="AQE4" s="862" t="s">
        <v>1377</v>
      </c>
      <c r="AQF4" s="862" t="s">
        <v>1378</v>
      </c>
      <c r="AQG4" s="862" t="s">
        <v>1379</v>
      </c>
      <c r="AQH4" s="862" t="s">
        <v>1380</v>
      </c>
      <c r="AQI4" s="862" t="s">
        <v>1381</v>
      </c>
      <c r="AQJ4" s="862" t="s">
        <v>1382</v>
      </c>
      <c r="AQK4" s="862" t="s">
        <v>1383</v>
      </c>
      <c r="AQL4" s="862" t="s">
        <v>1384</v>
      </c>
      <c r="AQM4" s="862" t="s">
        <v>1385</v>
      </c>
      <c r="AQN4" s="862" t="s">
        <v>1386</v>
      </c>
      <c r="AQO4" s="862" t="s">
        <v>1387</v>
      </c>
      <c r="AQP4" s="862" t="s">
        <v>1388</v>
      </c>
      <c r="AQQ4" s="862" t="s">
        <v>1389</v>
      </c>
      <c r="AQR4" s="862" t="s">
        <v>1390</v>
      </c>
      <c r="AQS4" s="862" t="s">
        <v>1391</v>
      </c>
      <c r="AQT4" s="862" t="s">
        <v>1392</v>
      </c>
      <c r="AQU4" s="862" t="s">
        <v>1393</v>
      </c>
      <c r="AQV4" s="863" t="s">
        <v>1394</v>
      </c>
      <c r="AQW4" s="863" t="s">
        <v>1395</v>
      </c>
      <c r="AQX4" s="863" t="s">
        <v>1396</v>
      </c>
      <c r="AQY4" s="863" t="s">
        <v>1397</v>
      </c>
      <c r="AQZ4" s="863" t="s">
        <v>1398</v>
      </c>
      <c r="ARA4" s="863" t="s">
        <v>1399</v>
      </c>
      <c r="ARB4" s="863" t="s">
        <v>1400</v>
      </c>
      <c r="ARC4" s="863" t="s">
        <v>1401</v>
      </c>
      <c r="ARD4" s="863" t="s">
        <v>1402</v>
      </c>
      <c r="ARE4" s="863" t="s">
        <v>1403</v>
      </c>
      <c r="ARF4" s="863" t="s">
        <v>1404</v>
      </c>
      <c r="ARG4" s="863" t="s">
        <v>1405</v>
      </c>
      <c r="ARH4" s="863" t="s">
        <v>1406</v>
      </c>
      <c r="ARI4" s="863" t="s">
        <v>1407</v>
      </c>
      <c r="ARJ4" s="863" t="s">
        <v>1408</v>
      </c>
      <c r="ARK4" s="863" t="s">
        <v>1409</v>
      </c>
      <c r="ARL4" s="863" t="s">
        <v>1410</v>
      </c>
      <c r="ARM4" s="863" t="s">
        <v>1411</v>
      </c>
      <c r="ARN4" s="863" t="s">
        <v>1412</v>
      </c>
      <c r="ARO4" s="863" t="s">
        <v>1413</v>
      </c>
      <c r="ARP4" s="863" t="s">
        <v>1414</v>
      </c>
      <c r="ARQ4" s="863" t="s">
        <v>1415</v>
      </c>
      <c r="ARR4" s="863" t="s">
        <v>1416</v>
      </c>
      <c r="ARS4" s="863" t="s">
        <v>1417</v>
      </c>
      <c r="ART4" s="863" t="s">
        <v>1418</v>
      </c>
      <c r="ARU4" s="863" t="s">
        <v>1419</v>
      </c>
      <c r="ARV4" s="863" t="s">
        <v>1420</v>
      </c>
      <c r="ARW4" s="863" t="s">
        <v>1421</v>
      </c>
      <c r="ARX4" s="863" t="s">
        <v>1422</v>
      </c>
      <c r="ARY4" s="863" t="s">
        <v>1423</v>
      </c>
      <c r="ARZ4" s="863" t="s">
        <v>1424</v>
      </c>
      <c r="ASA4" s="863" t="s">
        <v>1425</v>
      </c>
      <c r="ASB4" s="863" t="s">
        <v>1426</v>
      </c>
      <c r="ASC4" s="863" t="s">
        <v>1427</v>
      </c>
      <c r="ASD4" s="863" t="s">
        <v>1428</v>
      </c>
      <c r="ASE4" s="863" t="s">
        <v>1429</v>
      </c>
      <c r="ASF4" s="863" t="s">
        <v>1430</v>
      </c>
      <c r="ASG4" s="863" t="s">
        <v>1431</v>
      </c>
      <c r="ASH4" s="863" t="s">
        <v>1432</v>
      </c>
      <c r="ASI4" s="863" t="s">
        <v>1433</v>
      </c>
      <c r="ASJ4" s="863" t="s">
        <v>1434</v>
      </c>
      <c r="ASK4" s="863" t="s">
        <v>1435</v>
      </c>
      <c r="ASL4" s="863" t="s">
        <v>1436</v>
      </c>
      <c r="ASM4" s="863" t="s">
        <v>1437</v>
      </c>
      <c r="ASN4" s="863" t="s">
        <v>1438</v>
      </c>
      <c r="ASO4" s="863" t="s">
        <v>1439</v>
      </c>
      <c r="ASP4" s="863" t="s">
        <v>1440</v>
      </c>
      <c r="ASQ4" s="863" t="s">
        <v>1441</v>
      </c>
      <c r="ASR4" s="863" t="s">
        <v>1442</v>
      </c>
      <c r="ASS4" s="863" t="s">
        <v>1443</v>
      </c>
      <c r="AST4" s="863" t="s">
        <v>1444</v>
      </c>
      <c r="ASU4" s="863" t="s">
        <v>1445</v>
      </c>
      <c r="ASV4" s="863" t="s">
        <v>1446</v>
      </c>
      <c r="ASW4" s="863" t="s">
        <v>1447</v>
      </c>
      <c r="ASX4" s="863" t="s">
        <v>1448</v>
      </c>
      <c r="ASY4" s="863" t="s">
        <v>1449</v>
      </c>
      <c r="ASZ4" s="863" t="s">
        <v>1450</v>
      </c>
      <c r="ATA4" s="863" t="s">
        <v>1451</v>
      </c>
      <c r="ATB4" s="863" t="s">
        <v>1452</v>
      </c>
      <c r="ATC4" s="863" t="s">
        <v>1453</v>
      </c>
      <c r="ATD4" s="863" t="s">
        <v>1454</v>
      </c>
      <c r="ATE4" s="863" t="s">
        <v>1455</v>
      </c>
      <c r="ATF4" s="863" t="s">
        <v>1456</v>
      </c>
      <c r="ATG4" s="863" t="s">
        <v>1457</v>
      </c>
      <c r="ATH4" s="863" t="s">
        <v>1458</v>
      </c>
      <c r="ATI4" s="863" t="s">
        <v>1459</v>
      </c>
      <c r="ATJ4" s="863" t="s">
        <v>1460</v>
      </c>
      <c r="ATK4" s="863" t="s">
        <v>1461</v>
      </c>
      <c r="ATL4" s="863" t="s">
        <v>1462</v>
      </c>
      <c r="ATM4" s="863" t="s">
        <v>1463</v>
      </c>
      <c r="ATN4" s="863" t="s">
        <v>1464</v>
      </c>
      <c r="ATO4" s="863" t="s">
        <v>1465</v>
      </c>
      <c r="ATP4" s="863" t="s">
        <v>1466</v>
      </c>
      <c r="ATQ4" s="863" t="s">
        <v>1467</v>
      </c>
      <c r="ATR4" s="863" t="s">
        <v>1468</v>
      </c>
      <c r="ATS4" s="863" t="s">
        <v>1469</v>
      </c>
      <c r="ATT4" s="863" t="s">
        <v>1470</v>
      </c>
      <c r="ATU4" s="863" t="s">
        <v>1471</v>
      </c>
      <c r="ATV4" s="863" t="s">
        <v>1472</v>
      </c>
      <c r="ATW4" s="863" t="s">
        <v>1473</v>
      </c>
      <c r="ATX4" s="863" t="s">
        <v>1474</v>
      </c>
      <c r="ATY4" s="863" t="s">
        <v>1475</v>
      </c>
      <c r="ATZ4" s="863" t="s">
        <v>1476</v>
      </c>
      <c r="AUA4" s="863" t="s">
        <v>1477</v>
      </c>
      <c r="AUB4" s="863" t="s">
        <v>1478</v>
      </c>
      <c r="AUC4" s="863" t="s">
        <v>1479</v>
      </c>
      <c r="AUD4" s="863" t="s">
        <v>1480</v>
      </c>
      <c r="AUE4" s="863" t="s">
        <v>1481</v>
      </c>
      <c r="AUF4" s="863" t="s">
        <v>1482</v>
      </c>
      <c r="AUG4" s="863" t="s">
        <v>1483</v>
      </c>
      <c r="AUH4" s="863" t="s">
        <v>1484</v>
      </c>
      <c r="AUI4" s="863" t="s">
        <v>1485</v>
      </c>
      <c r="AUJ4" s="863" t="s">
        <v>1486</v>
      </c>
      <c r="AUK4" s="863" t="s">
        <v>1487</v>
      </c>
      <c r="AUL4" s="863" t="s">
        <v>1488</v>
      </c>
      <c r="AUM4" s="863" t="s">
        <v>1489</v>
      </c>
      <c r="AUN4" s="863" t="s">
        <v>1490</v>
      </c>
      <c r="AUO4" s="863" t="s">
        <v>1491</v>
      </c>
      <c r="AUP4" s="863" t="s">
        <v>1492</v>
      </c>
      <c r="AUQ4" s="863" t="s">
        <v>1493</v>
      </c>
      <c r="AUR4" s="863" t="s">
        <v>1494</v>
      </c>
      <c r="AUS4" s="863" t="s">
        <v>1495</v>
      </c>
      <c r="AUT4" s="863" t="s">
        <v>1496</v>
      </c>
      <c r="AUU4" s="863" t="s">
        <v>1497</v>
      </c>
      <c r="AUV4" s="863" t="s">
        <v>1498</v>
      </c>
      <c r="AUW4" s="863" t="s">
        <v>1499</v>
      </c>
      <c r="AUX4" s="863" t="s">
        <v>1500</v>
      </c>
      <c r="AUY4" s="863" t="s">
        <v>1501</v>
      </c>
      <c r="AUZ4" s="863" t="s">
        <v>1502</v>
      </c>
      <c r="AVA4" s="863" t="s">
        <v>1503</v>
      </c>
      <c r="AVB4" s="863" t="s">
        <v>1504</v>
      </c>
      <c r="AVC4" s="863" t="s">
        <v>1505</v>
      </c>
      <c r="AVD4" s="863" t="s">
        <v>1506</v>
      </c>
      <c r="AVE4" s="863" t="s">
        <v>1507</v>
      </c>
      <c r="AVF4" s="863" t="s">
        <v>1508</v>
      </c>
      <c r="AVG4" s="863" t="s">
        <v>1509</v>
      </c>
      <c r="AVH4" s="863" t="s">
        <v>1510</v>
      </c>
      <c r="AVI4" s="863" t="s">
        <v>1511</v>
      </c>
      <c r="AVJ4" s="863" t="s">
        <v>1512</v>
      </c>
      <c r="AVK4" s="863" t="s">
        <v>1513</v>
      </c>
      <c r="AVL4" s="863" t="s">
        <v>1514</v>
      </c>
      <c r="AVM4" s="863" t="s">
        <v>1515</v>
      </c>
      <c r="AVN4" s="863" t="s">
        <v>1516</v>
      </c>
      <c r="AVO4" s="863" t="s">
        <v>1517</v>
      </c>
      <c r="AVP4" s="863" t="s">
        <v>1518</v>
      </c>
      <c r="AVQ4" s="863" t="s">
        <v>1519</v>
      </c>
      <c r="AVR4" s="863" t="s">
        <v>1520</v>
      </c>
      <c r="AVS4" s="863" t="s">
        <v>1521</v>
      </c>
      <c r="AVT4" s="863" t="s">
        <v>1522</v>
      </c>
      <c r="AVU4" s="863" t="s">
        <v>1523</v>
      </c>
      <c r="AVV4" s="863" t="s">
        <v>1524</v>
      </c>
      <c r="AVW4" s="863" t="s">
        <v>1525</v>
      </c>
      <c r="AVX4" s="863" t="s">
        <v>1526</v>
      </c>
      <c r="AVY4" s="863" t="s">
        <v>1527</v>
      </c>
      <c r="AVZ4" s="863" t="s">
        <v>1528</v>
      </c>
      <c r="AWA4" s="864" t="s">
        <v>1529</v>
      </c>
      <c r="AWB4" s="864" t="s">
        <v>1530</v>
      </c>
      <c r="AWC4" s="864" t="s">
        <v>1531</v>
      </c>
      <c r="AWD4" s="864" t="s">
        <v>1532</v>
      </c>
      <c r="AWE4" s="864" t="s">
        <v>1533</v>
      </c>
      <c r="AWF4" s="864" t="s">
        <v>1534</v>
      </c>
      <c r="AWG4" s="864" t="s">
        <v>1535</v>
      </c>
      <c r="AWH4" s="864" t="s">
        <v>1536</v>
      </c>
      <c r="AWI4" s="864" t="s">
        <v>1537</v>
      </c>
      <c r="AWJ4" s="864" t="s">
        <v>1538</v>
      </c>
      <c r="AWK4" s="864" t="s">
        <v>1539</v>
      </c>
      <c r="AWL4" s="864" t="s">
        <v>1540</v>
      </c>
      <c r="AWM4" s="864" t="s">
        <v>1541</v>
      </c>
      <c r="AWN4" s="864" t="s">
        <v>1542</v>
      </c>
      <c r="AWO4" s="864" t="s">
        <v>1543</v>
      </c>
      <c r="AWP4" s="864" t="s">
        <v>1544</v>
      </c>
      <c r="AWQ4" s="864" t="s">
        <v>1545</v>
      </c>
      <c r="AWR4" s="864" t="s">
        <v>1546</v>
      </c>
      <c r="AWS4" s="864" t="s">
        <v>1547</v>
      </c>
      <c r="AWT4" s="864" t="s">
        <v>1548</v>
      </c>
      <c r="AWU4" s="864" t="s">
        <v>1549</v>
      </c>
      <c r="AWV4" s="864" t="s">
        <v>1550</v>
      </c>
      <c r="AWW4" s="864" t="s">
        <v>1551</v>
      </c>
      <c r="AWX4" s="864" t="s">
        <v>1552</v>
      </c>
      <c r="AWY4" s="864" t="s">
        <v>1553</v>
      </c>
      <c r="AWZ4" s="864" t="s">
        <v>1554</v>
      </c>
      <c r="AXA4" s="864" t="s">
        <v>1555</v>
      </c>
      <c r="AXB4" s="864" t="s">
        <v>1556</v>
      </c>
      <c r="AXC4" s="864" t="s">
        <v>1557</v>
      </c>
      <c r="AXD4" s="864" t="s">
        <v>1558</v>
      </c>
      <c r="AXE4" s="864" t="s">
        <v>1559</v>
      </c>
      <c r="AXF4" s="864" t="s">
        <v>1560</v>
      </c>
      <c r="AXG4" s="864" t="s">
        <v>1561</v>
      </c>
      <c r="AXH4" s="864" t="s">
        <v>1562</v>
      </c>
      <c r="AXI4" s="864" t="s">
        <v>1563</v>
      </c>
      <c r="AXJ4" s="864" t="s">
        <v>1564</v>
      </c>
      <c r="AXK4" s="864" t="s">
        <v>1565</v>
      </c>
      <c r="AXL4" s="864" t="s">
        <v>1566</v>
      </c>
      <c r="AXM4" s="864" t="s">
        <v>1567</v>
      </c>
      <c r="AXN4" s="864" t="s">
        <v>1568</v>
      </c>
      <c r="AXO4" s="864" t="s">
        <v>1569</v>
      </c>
      <c r="AXP4" s="864" t="s">
        <v>1570</v>
      </c>
      <c r="AXQ4" s="864" t="s">
        <v>1571</v>
      </c>
      <c r="AXR4" s="864" t="s">
        <v>1572</v>
      </c>
      <c r="AXS4" s="864" t="s">
        <v>1573</v>
      </c>
      <c r="AXT4" s="864" t="s">
        <v>1574</v>
      </c>
      <c r="AXU4" s="864" t="s">
        <v>1575</v>
      </c>
      <c r="AXV4" s="864" t="s">
        <v>1576</v>
      </c>
      <c r="AXW4" s="864" t="s">
        <v>1577</v>
      </c>
      <c r="AXX4" s="864" t="s">
        <v>1578</v>
      </c>
      <c r="AXY4" s="864" t="s">
        <v>1579</v>
      </c>
      <c r="AXZ4" s="864" t="s">
        <v>1580</v>
      </c>
      <c r="AYA4" s="864" t="s">
        <v>1581</v>
      </c>
      <c r="AYB4" s="864" t="s">
        <v>1582</v>
      </c>
      <c r="AYC4" s="864" t="s">
        <v>1583</v>
      </c>
      <c r="AYD4" s="864" t="s">
        <v>1584</v>
      </c>
      <c r="AYE4" s="864" t="s">
        <v>1585</v>
      </c>
      <c r="AYF4" s="864" t="s">
        <v>1586</v>
      </c>
      <c r="AYG4" s="864" t="s">
        <v>1587</v>
      </c>
      <c r="AYH4" s="864" t="s">
        <v>1588</v>
      </c>
      <c r="AYI4" s="864" t="s">
        <v>1589</v>
      </c>
      <c r="AYJ4" s="864" t="s">
        <v>1590</v>
      </c>
      <c r="AYK4" s="864" t="s">
        <v>1591</v>
      </c>
      <c r="AYL4" s="864" t="s">
        <v>1592</v>
      </c>
      <c r="AYM4" s="864" t="s">
        <v>1593</v>
      </c>
      <c r="AYN4" s="864" t="s">
        <v>1594</v>
      </c>
      <c r="AYO4" s="864" t="s">
        <v>1595</v>
      </c>
      <c r="AYP4" s="864" t="s">
        <v>1596</v>
      </c>
      <c r="AYQ4" s="864" t="s">
        <v>1597</v>
      </c>
      <c r="AYR4" s="864" t="s">
        <v>1598</v>
      </c>
      <c r="AYS4" s="864" t="s">
        <v>1599</v>
      </c>
      <c r="AYT4" s="864" t="s">
        <v>1600</v>
      </c>
      <c r="AYU4" s="864" t="s">
        <v>1601</v>
      </c>
      <c r="AYV4" s="864" t="s">
        <v>1602</v>
      </c>
      <c r="AYW4" s="864" t="s">
        <v>1603</v>
      </c>
      <c r="AYX4" s="864" t="s">
        <v>1604</v>
      </c>
      <c r="AYY4" s="864" t="s">
        <v>1605</v>
      </c>
      <c r="AYZ4" s="864" t="s">
        <v>1606</v>
      </c>
      <c r="AZA4" s="864" t="s">
        <v>1607</v>
      </c>
      <c r="AZB4" s="864" t="s">
        <v>1608</v>
      </c>
      <c r="AZC4" s="864" t="s">
        <v>1609</v>
      </c>
      <c r="AZD4" s="864" t="s">
        <v>1610</v>
      </c>
      <c r="AZE4" s="864" t="s">
        <v>1611</v>
      </c>
      <c r="AZF4" s="864" t="s">
        <v>1612</v>
      </c>
      <c r="AZG4" s="864" t="s">
        <v>1613</v>
      </c>
      <c r="AZH4" s="864" t="s">
        <v>1614</v>
      </c>
      <c r="AZI4" s="864" t="s">
        <v>1615</v>
      </c>
      <c r="AZJ4" s="864" t="s">
        <v>1616</v>
      </c>
      <c r="AZK4" s="864" t="s">
        <v>1617</v>
      </c>
      <c r="AZL4" s="864" t="s">
        <v>1618</v>
      </c>
      <c r="AZM4" s="864" t="s">
        <v>1619</v>
      </c>
      <c r="AZN4" s="864" t="s">
        <v>1620</v>
      </c>
      <c r="AZO4" s="864" t="s">
        <v>1621</v>
      </c>
      <c r="AZP4" s="864" t="s">
        <v>1622</v>
      </c>
      <c r="AZQ4" s="864" t="s">
        <v>1623</v>
      </c>
      <c r="AZR4" s="864" t="s">
        <v>1624</v>
      </c>
      <c r="AZS4" s="864" t="s">
        <v>1625</v>
      </c>
      <c r="AZT4" s="864" t="s">
        <v>1626</v>
      </c>
      <c r="AZU4" s="864" t="s">
        <v>1627</v>
      </c>
      <c r="AZV4" s="864" t="s">
        <v>1628</v>
      </c>
      <c r="AZW4" s="864" t="s">
        <v>1629</v>
      </c>
      <c r="AZX4" s="864" t="s">
        <v>1630</v>
      </c>
      <c r="AZY4" s="864" t="s">
        <v>1631</v>
      </c>
      <c r="AZZ4" s="864" t="s">
        <v>1632</v>
      </c>
      <c r="BAA4" s="864" t="s">
        <v>1633</v>
      </c>
      <c r="BAB4" s="864" t="s">
        <v>1634</v>
      </c>
      <c r="BAC4" s="864" t="s">
        <v>1635</v>
      </c>
      <c r="BAD4" s="864" t="s">
        <v>1636</v>
      </c>
      <c r="BAE4" s="864" t="s">
        <v>1637</v>
      </c>
      <c r="BAF4" s="864" t="s">
        <v>1638</v>
      </c>
      <c r="BAG4" s="864" t="s">
        <v>1639</v>
      </c>
      <c r="BAH4" s="864" t="s">
        <v>1640</v>
      </c>
      <c r="BAI4" s="864" t="s">
        <v>1641</v>
      </c>
      <c r="BAJ4" s="864" t="s">
        <v>1642</v>
      </c>
      <c r="BAK4" s="864" t="s">
        <v>1643</v>
      </c>
      <c r="BAL4" s="864" t="s">
        <v>1644</v>
      </c>
      <c r="BAM4" s="864" t="s">
        <v>1645</v>
      </c>
      <c r="BAN4" s="864" t="s">
        <v>1646</v>
      </c>
      <c r="BAO4" s="864" t="s">
        <v>1647</v>
      </c>
      <c r="BAP4" s="864" t="s">
        <v>1648</v>
      </c>
      <c r="BAQ4" s="864" t="s">
        <v>1649</v>
      </c>
      <c r="BAR4" s="864" t="s">
        <v>1650</v>
      </c>
      <c r="BAS4" s="864" t="s">
        <v>1651</v>
      </c>
      <c r="BAT4" s="864" t="s">
        <v>1652</v>
      </c>
      <c r="BAU4" s="864" t="s">
        <v>1653</v>
      </c>
      <c r="BAV4" s="864" t="s">
        <v>1654</v>
      </c>
      <c r="BAW4" s="864" t="s">
        <v>1655</v>
      </c>
      <c r="BAX4" s="864" t="s">
        <v>1656</v>
      </c>
      <c r="BAY4" s="864" t="s">
        <v>1657</v>
      </c>
      <c r="BAZ4" s="864" t="s">
        <v>1658</v>
      </c>
      <c r="BBA4" s="864" t="s">
        <v>1659</v>
      </c>
      <c r="BBB4" s="864" t="s">
        <v>1660</v>
      </c>
      <c r="BBC4" s="864" t="s">
        <v>1661</v>
      </c>
      <c r="BBD4" s="864" t="s">
        <v>1662</v>
      </c>
      <c r="BBE4" s="864" t="s">
        <v>1663</v>
      </c>
      <c r="BBF4" s="864" t="s">
        <v>1664</v>
      </c>
      <c r="BBG4" s="864" t="s">
        <v>1665</v>
      </c>
      <c r="BBH4" s="864" t="s">
        <v>1666</v>
      </c>
      <c r="BBI4" s="864" t="s">
        <v>1667</v>
      </c>
      <c r="BBJ4" s="864" t="s">
        <v>1668</v>
      </c>
      <c r="BBK4" s="864" t="s">
        <v>1669</v>
      </c>
      <c r="BBL4" s="864" t="s">
        <v>1670</v>
      </c>
      <c r="BBM4" s="864" t="s">
        <v>1671</v>
      </c>
      <c r="BBN4" s="864" t="s">
        <v>1672</v>
      </c>
      <c r="BBO4" s="864" t="s">
        <v>1673</v>
      </c>
      <c r="BBP4" s="864" t="s">
        <v>1674</v>
      </c>
      <c r="BBQ4" s="864" t="s">
        <v>1675</v>
      </c>
      <c r="BBR4" s="864" t="s">
        <v>1676</v>
      </c>
      <c r="BBS4" s="864" t="s">
        <v>1677</v>
      </c>
      <c r="BBT4" s="864" t="s">
        <v>1678</v>
      </c>
      <c r="BBU4" s="864" t="s">
        <v>1679</v>
      </c>
      <c r="BBV4" s="864" t="s">
        <v>1680</v>
      </c>
      <c r="BBW4" s="864" t="s">
        <v>1681</v>
      </c>
      <c r="BBX4" s="864" t="s">
        <v>1682</v>
      </c>
      <c r="BBY4" s="864" t="s">
        <v>1683</v>
      </c>
      <c r="BBZ4" s="864" t="s">
        <v>1684</v>
      </c>
      <c r="BCA4" s="864" t="s">
        <v>1685</v>
      </c>
      <c r="BCB4" s="864" t="s">
        <v>1686</v>
      </c>
      <c r="BCC4" s="864" t="s">
        <v>1687</v>
      </c>
      <c r="BCD4" s="864" t="s">
        <v>1688</v>
      </c>
      <c r="BCE4" s="864" t="s">
        <v>1689</v>
      </c>
      <c r="BCF4" s="864" t="s">
        <v>1690</v>
      </c>
      <c r="BCG4" s="864" t="s">
        <v>1691</v>
      </c>
      <c r="BCH4" s="864" t="s">
        <v>1692</v>
      </c>
      <c r="BCI4" s="864" t="s">
        <v>1693</v>
      </c>
      <c r="BCJ4" s="864" t="s">
        <v>1694</v>
      </c>
      <c r="BCK4" s="864" t="s">
        <v>1695</v>
      </c>
      <c r="BCL4" s="864" t="s">
        <v>1696</v>
      </c>
      <c r="BCM4" s="864" t="s">
        <v>1697</v>
      </c>
      <c r="BCN4" s="864" t="s">
        <v>1698</v>
      </c>
      <c r="BCO4" s="864" t="s">
        <v>1699</v>
      </c>
      <c r="BCP4" s="864" t="s">
        <v>1700</v>
      </c>
      <c r="BCQ4" s="864" t="s">
        <v>1701</v>
      </c>
      <c r="BCR4" s="864" t="s">
        <v>1702</v>
      </c>
      <c r="BCS4" s="864" t="s">
        <v>1703</v>
      </c>
      <c r="BCT4" s="864" t="s">
        <v>1704</v>
      </c>
      <c r="BCU4" s="864" t="s">
        <v>1705</v>
      </c>
      <c r="BCV4" s="864" t="s">
        <v>1706</v>
      </c>
      <c r="BCW4" s="864" t="s">
        <v>1707</v>
      </c>
      <c r="BCX4" s="864" t="s">
        <v>1708</v>
      </c>
      <c r="BCY4" s="864" t="s">
        <v>1709</v>
      </c>
      <c r="BCZ4" s="864" t="s">
        <v>1710</v>
      </c>
      <c r="BDA4" s="864" t="s">
        <v>1711</v>
      </c>
      <c r="BDB4" s="864" t="s">
        <v>1712</v>
      </c>
      <c r="BDC4" s="864" t="s">
        <v>1713</v>
      </c>
      <c r="BDD4" s="864" t="s">
        <v>1714</v>
      </c>
      <c r="BDE4" s="864" t="s">
        <v>1715</v>
      </c>
      <c r="BDF4" s="864" t="s">
        <v>1716</v>
      </c>
      <c r="BDG4" s="864" t="s">
        <v>1717</v>
      </c>
      <c r="BDH4" s="864" t="s">
        <v>1718</v>
      </c>
      <c r="BDI4" s="864" t="s">
        <v>1719</v>
      </c>
      <c r="BDJ4" s="864" t="s">
        <v>1720</v>
      </c>
      <c r="BDK4" s="864" t="s">
        <v>1721</v>
      </c>
      <c r="BDL4" s="864" t="s">
        <v>1722</v>
      </c>
      <c r="BDM4" s="864" t="s">
        <v>1723</v>
      </c>
      <c r="BDN4" s="864" t="s">
        <v>1724</v>
      </c>
      <c r="BDO4" s="864" t="s">
        <v>1725</v>
      </c>
      <c r="BDP4" s="864" t="s">
        <v>1726</v>
      </c>
      <c r="BDQ4" s="864" t="s">
        <v>1727</v>
      </c>
      <c r="BDR4" s="864" t="s">
        <v>1728</v>
      </c>
      <c r="BDS4" s="864" t="s">
        <v>1729</v>
      </c>
      <c r="BDT4" s="864" t="s">
        <v>1730</v>
      </c>
      <c r="BDU4" s="864" t="s">
        <v>1731</v>
      </c>
      <c r="BDV4" s="864" t="s">
        <v>1732</v>
      </c>
      <c r="BDW4" s="864" t="s">
        <v>1733</v>
      </c>
      <c r="BDX4" s="864" t="s">
        <v>1734</v>
      </c>
      <c r="BDY4" s="864" t="s">
        <v>1735</v>
      </c>
      <c r="BDZ4" s="864" t="s">
        <v>1736</v>
      </c>
      <c r="BEA4" s="864" t="s">
        <v>1737</v>
      </c>
      <c r="BEB4" s="864" t="s">
        <v>1738</v>
      </c>
      <c r="BEC4" s="864" t="s">
        <v>1739</v>
      </c>
      <c r="BED4" s="864" t="s">
        <v>1740</v>
      </c>
      <c r="BEE4" s="864" t="s">
        <v>1741</v>
      </c>
      <c r="BEF4" s="864" t="s">
        <v>1742</v>
      </c>
      <c r="BEG4" s="864" t="s">
        <v>1743</v>
      </c>
      <c r="BEH4" s="864" t="s">
        <v>1744</v>
      </c>
      <c r="BEI4" s="864" t="s">
        <v>1745</v>
      </c>
      <c r="BEJ4" s="864" t="s">
        <v>1746</v>
      </c>
      <c r="BEK4" s="864" t="s">
        <v>1747</v>
      </c>
      <c r="BEL4" s="864" t="s">
        <v>1748</v>
      </c>
      <c r="BEM4" s="864" t="s">
        <v>1749</v>
      </c>
      <c r="BEN4" s="864" t="s">
        <v>1750</v>
      </c>
      <c r="BEO4" s="865" t="s">
        <v>1751</v>
      </c>
      <c r="BEP4" s="865" t="s">
        <v>1752</v>
      </c>
      <c r="BEQ4" s="865" t="s">
        <v>1753</v>
      </c>
      <c r="BER4" s="865" t="s">
        <v>1754</v>
      </c>
      <c r="BES4" s="865" t="s">
        <v>1755</v>
      </c>
      <c r="BET4" s="865" t="s">
        <v>1756</v>
      </c>
      <c r="BEU4" s="865" t="s">
        <v>1757</v>
      </c>
      <c r="BEV4" s="865" t="s">
        <v>1758</v>
      </c>
      <c r="BEW4" s="865" t="s">
        <v>1759</v>
      </c>
      <c r="BEX4" s="865" t="s">
        <v>1760</v>
      </c>
      <c r="BEY4" s="865" t="s">
        <v>1761</v>
      </c>
      <c r="BEZ4" s="865" t="s">
        <v>1762</v>
      </c>
      <c r="BFA4" s="865" t="s">
        <v>1763</v>
      </c>
      <c r="BFB4" s="865" t="s">
        <v>1764</v>
      </c>
      <c r="BFC4" s="865" t="s">
        <v>1765</v>
      </c>
      <c r="BFD4" s="865" t="s">
        <v>1766</v>
      </c>
      <c r="BFE4" s="865" t="s">
        <v>1767</v>
      </c>
      <c r="BFF4" s="865" t="s">
        <v>1768</v>
      </c>
      <c r="BFG4" s="865" t="s">
        <v>1769</v>
      </c>
      <c r="BFH4" s="865" t="s">
        <v>1770</v>
      </c>
      <c r="BFI4" s="865" t="s">
        <v>1771</v>
      </c>
      <c r="BFJ4" s="865" t="s">
        <v>1772</v>
      </c>
      <c r="BFK4" s="865" t="s">
        <v>1773</v>
      </c>
      <c r="BFL4" s="865" t="s">
        <v>1774</v>
      </c>
      <c r="BFM4" s="865" t="s">
        <v>1775</v>
      </c>
      <c r="BFN4" s="865" t="s">
        <v>1776</v>
      </c>
      <c r="BFO4" s="865" t="s">
        <v>1777</v>
      </c>
      <c r="BFP4" s="865" t="s">
        <v>1778</v>
      </c>
      <c r="BFQ4" s="865" t="s">
        <v>1779</v>
      </c>
      <c r="BFR4" s="865" t="s">
        <v>1780</v>
      </c>
      <c r="BFS4" s="865" t="s">
        <v>1781</v>
      </c>
      <c r="BFT4" s="865" t="s">
        <v>1782</v>
      </c>
      <c r="BFU4" s="865" t="s">
        <v>1783</v>
      </c>
      <c r="BFV4" s="865" t="s">
        <v>1784</v>
      </c>
      <c r="BFW4" s="865" t="s">
        <v>1785</v>
      </c>
      <c r="BFX4" s="865" t="s">
        <v>1786</v>
      </c>
      <c r="BFY4" s="865" t="s">
        <v>1787</v>
      </c>
      <c r="BFZ4" s="865" t="s">
        <v>1788</v>
      </c>
      <c r="BGA4" s="865" t="s">
        <v>1789</v>
      </c>
      <c r="BGB4" s="865" t="s">
        <v>1790</v>
      </c>
      <c r="BGC4" s="865" t="s">
        <v>1791</v>
      </c>
      <c r="BGD4" s="865" t="s">
        <v>1792</v>
      </c>
      <c r="BGE4" s="865" t="s">
        <v>1793</v>
      </c>
      <c r="BGF4" s="865" t="s">
        <v>1794</v>
      </c>
      <c r="BGG4" s="865" t="s">
        <v>1795</v>
      </c>
      <c r="BGH4" s="865" t="s">
        <v>1796</v>
      </c>
      <c r="BGI4" s="865" t="s">
        <v>1797</v>
      </c>
      <c r="BGJ4" s="865" t="s">
        <v>1798</v>
      </c>
      <c r="BGK4" s="865" t="s">
        <v>1799</v>
      </c>
      <c r="BGL4" s="865" t="s">
        <v>1800</v>
      </c>
      <c r="BGM4" s="865" t="s">
        <v>1801</v>
      </c>
      <c r="BGN4" s="865" t="s">
        <v>1802</v>
      </c>
      <c r="BGO4" s="865" t="s">
        <v>1803</v>
      </c>
      <c r="BGP4" s="865" t="s">
        <v>1804</v>
      </c>
      <c r="BGQ4" s="865" t="s">
        <v>1805</v>
      </c>
      <c r="BGR4" s="865" t="s">
        <v>1806</v>
      </c>
      <c r="BGS4" s="865" t="s">
        <v>1807</v>
      </c>
      <c r="BGT4" s="865" t="s">
        <v>1808</v>
      </c>
      <c r="BGU4" s="865" t="s">
        <v>1809</v>
      </c>
      <c r="BGV4" s="865" t="s">
        <v>1810</v>
      </c>
      <c r="BGW4" s="865" t="s">
        <v>1811</v>
      </c>
      <c r="BGX4" s="865" t="s">
        <v>1812</v>
      </c>
      <c r="BGY4" s="865" t="s">
        <v>1813</v>
      </c>
      <c r="BGZ4" s="865" t="s">
        <v>1814</v>
      </c>
      <c r="BHA4" s="865" t="s">
        <v>1815</v>
      </c>
      <c r="BHB4" s="865" t="s">
        <v>1816</v>
      </c>
      <c r="BHC4" s="865" t="s">
        <v>1817</v>
      </c>
      <c r="BHD4" s="865" t="s">
        <v>1818</v>
      </c>
      <c r="BHE4" s="865" t="s">
        <v>1819</v>
      </c>
      <c r="BHF4" s="865" t="s">
        <v>1820</v>
      </c>
      <c r="BHG4" s="865" t="s">
        <v>1821</v>
      </c>
      <c r="BHH4" s="865" t="s">
        <v>1822</v>
      </c>
      <c r="BHI4" s="865" t="s">
        <v>1823</v>
      </c>
      <c r="BHJ4" s="865" t="s">
        <v>1824</v>
      </c>
      <c r="BHK4" s="865" t="s">
        <v>1825</v>
      </c>
      <c r="BHL4" s="865" t="s">
        <v>1826</v>
      </c>
      <c r="BHM4" s="865" t="s">
        <v>1827</v>
      </c>
      <c r="BHN4" s="865" t="s">
        <v>1828</v>
      </c>
      <c r="BHO4" s="865" t="s">
        <v>1829</v>
      </c>
      <c r="BHP4" s="865" t="s">
        <v>1830</v>
      </c>
      <c r="BHQ4" s="865" t="s">
        <v>1831</v>
      </c>
      <c r="BHR4" s="865" t="s">
        <v>1832</v>
      </c>
      <c r="BHS4" s="865" t="s">
        <v>1833</v>
      </c>
      <c r="BHT4" s="865" t="s">
        <v>1834</v>
      </c>
      <c r="BHU4" s="865" t="s">
        <v>1835</v>
      </c>
      <c r="BHV4" s="865" t="s">
        <v>1836</v>
      </c>
      <c r="BHW4" s="865" t="s">
        <v>1837</v>
      </c>
      <c r="BHX4" s="865" t="s">
        <v>1838</v>
      </c>
      <c r="BHY4" s="865" t="s">
        <v>1839</v>
      </c>
      <c r="BHZ4" s="865" t="s">
        <v>1840</v>
      </c>
      <c r="BIA4" s="865" t="s">
        <v>1841</v>
      </c>
      <c r="BIB4" s="865" t="s">
        <v>1842</v>
      </c>
      <c r="BIC4" s="865" t="s">
        <v>1843</v>
      </c>
      <c r="BID4" s="865" t="s">
        <v>1844</v>
      </c>
      <c r="BIE4" s="865" t="s">
        <v>1845</v>
      </c>
      <c r="BIF4" s="865" t="s">
        <v>1846</v>
      </c>
      <c r="BIG4" s="865" t="s">
        <v>1847</v>
      </c>
      <c r="BIH4" s="865" t="s">
        <v>1848</v>
      </c>
      <c r="BII4" s="865" t="s">
        <v>1849</v>
      </c>
      <c r="BIJ4" s="865" t="s">
        <v>1850</v>
      </c>
      <c r="BIK4" s="865" t="s">
        <v>1851</v>
      </c>
      <c r="BIL4" s="865" t="s">
        <v>1852</v>
      </c>
      <c r="BIM4" s="865" t="s">
        <v>1853</v>
      </c>
      <c r="BIN4" s="865" t="s">
        <v>1854</v>
      </c>
      <c r="BIO4" s="865" t="s">
        <v>1855</v>
      </c>
      <c r="BIP4" s="865" t="s">
        <v>1856</v>
      </c>
      <c r="BIQ4" s="865" t="s">
        <v>1857</v>
      </c>
      <c r="BIR4" s="865" t="s">
        <v>1858</v>
      </c>
      <c r="BIS4" s="865" t="s">
        <v>1859</v>
      </c>
      <c r="BIT4" s="865" t="s">
        <v>1860</v>
      </c>
      <c r="BIU4" s="865" t="s">
        <v>1861</v>
      </c>
      <c r="BIV4" s="865" t="s">
        <v>1862</v>
      </c>
      <c r="BIW4" s="865" t="s">
        <v>1863</v>
      </c>
      <c r="BIX4" s="865" t="s">
        <v>1864</v>
      </c>
      <c r="BIY4" s="865" t="s">
        <v>1865</v>
      </c>
      <c r="BIZ4" s="865" t="s">
        <v>1866</v>
      </c>
      <c r="BJA4" s="865" t="s">
        <v>1867</v>
      </c>
      <c r="BJB4" s="865" t="s">
        <v>1868</v>
      </c>
      <c r="BJC4" s="865" t="s">
        <v>1869</v>
      </c>
      <c r="BJD4" s="865" t="s">
        <v>1870</v>
      </c>
      <c r="BJE4" s="865" t="s">
        <v>1871</v>
      </c>
      <c r="BJF4" s="865" t="s">
        <v>1872</v>
      </c>
      <c r="BJG4" s="865" t="s">
        <v>1873</v>
      </c>
      <c r="BJH4" s="865" t="s">
        <v>1874</v>
      </c>
      <c r="BJI4" s="865" t="s">
        <v>1875</v>
      </c>
      <c r="BJJ4" s="865" t="s">
        <v>1876</v>
      </c>
      <c r="BJK4" s="866" t="s">
        <v>1877</v>
      </c>
      <c r="BJL4" s="866" t="s">
        <v>1878</v>
      </c>
      <c r="BJM4" s="866" t="s">
        <v>1879</v>
      </c>
      <c r="BJN4" s="866" t="s">
        <v>1880</v>
      </c>
      <c r="BJO4" s="866" t="s">
        <v>1881</v>
      </c>
      <c r="BJP4" s="866" t="s">
        <v>1882</v>
      </c>
      <c r="BJQ4" s="866" t="s">
        <v>1883</v>
      </c>
      <c r="BJR4" s="866" t="s">
        <v>1884</v>
      </c>
      <c r="BJS4" s="866" t="s">
        <v>1885</v>
      </c>
      <c r="BJT4" s="866" t="s">
        <v>1886</v>
      </c>
      <c r="BJU4" s="866" t="s">
        <v>1887</v>
      </c>
      <c r="BJV4" s="866" t="s">
        <v>1888</v>
      </c>
      <c r="BJW4" s="866" t="s">
        <v>1889</v>
      </c>
      <c r="BJX4" s="866" t="s">
        <v>1890</v>
      </c>
      <c r="BJY4" s="866" t="s">
        <v>1891</v>
      </c>
      <c r="BJZ4" s="866" t="s">
        <v>1892</v>
      </c>
      <c r="BKA4" s="866" t="s">
        <v>1893</v>
      </c>
      <c r="BKB4" s="866" t="s">
        <v>1894</v>
      </c>
      <c r="BKC4" s="866" t="s">
        <v>1895</v>
      </c>
      <c r="BKD4" s="866" t="s">
        <v>1896</v>
      </c>
      <c r="BKE4" s="866" t="s">
        <v>1897</v>
      </c>
      <c r="BKF4" s="866" t="s">
        <v>1898</v>
      </c>
      <c r="BKG4" s="866" t="s">
        <v>1899</v>
      </c>
      <c r="BKH4" s="866" t="s">
        <v>1900</v>
      </c>
      <c r="BKI4" s="866" t="s">
        <v>1901</v>
      </c>
      <c r="BKJ4" s="866" t="s">
        <v>1902</v>
      </c>
      <c r="BKK4" s="866" t="s">
        <v>1903</v>
      </c>
      <c r="BKL4" s="866" t="s">
        <v>1904</v>
      </c>
      <c r="BKM4" s="866" t="s">
        <v>1905</v>
      </c>
      <c r="BKN4" s="866" t="s">
        <v>1906</v>
      </c>
      <c r="BKO4" s="866" t="s">
        <v>1907</v>
      </c>
      <c r="BKP4" s="866" t="s">
        <v>1908</v>
      </c>
      <c r="BKQ4" s="866" t="s">
        <v>1909</v>
      </c>
      <c r="BKR4" s="866" t="s">
        <v>1910</v>
      </c>
      <c r="BKS4" s="866" t="s">
        <v>1911</v>
      </c>
      <c r="BKT4" s="866" t="s">
        <v>1912</v>
      </c>
      <c r="BKU4" s="866" t="s">
        <v>1913</v>
      </c>
      <c r="BKV4" s="866" t="s">
        <v>1914</v>
      </c>
      <c r="BKW4" s="866" t="s">
        <v>1915</v>
      </c>
      <c r="BKX4" s="866" t="s">
        <v>1916</v>
      </c>
      <c r="BKY4" s="866" t="s">
        <v>1917</v>
      </c>
      <c r="BKZ4" s="866" t="s">
        <v>1918</v>
      </c>
      <c r="BLA4" s="866" t="s">
        <v>1919</v>
      </c>
      <c r="BLB4" s="866" t="s">
        <v>1920</v>
      </c>
      <c r="BLC4" s="866" t="s">
        <v>1921</v>
      </c>
      <c r="BLD4" s="866" t="s">
        <v>1922</v>
      </c>
      <c r="BLE4" s="866" t="s">
        <v>1923</v>
      </c>
      <c r="BLF4" s="866" t="s">
        <v>1924</v>
      </c>
      <c r="BLG4" s="867" t="s">
        <v>2318</v>
      </c>
      <c r="BLH4" s="867" t="s">
        <v>2319</v>
      </c>
      <c r="BLI4" s="867" t="s">
        <v>2322</v>
      </c>
      <c r="BLJ4" s="867" t="s">
        <v>1925</v>
      </c>
      <c r="BLK4" s="867" t="s">
        <v>1926</v>
      </c>
      <c r="BLL4" s="867" t="s">
        <v>1927</v>
      </c>
      <c r="BLM4" s="867" t="s">
        <v>1928</v>
      </c>
      <c r="BLN4" s="867" t="s">
        <v>1929</v>
      </c>
      <c r="BLO4" s="867" t="s">
        <v>1930</v>
      </c>
      <c r="BLP4" s="867" t="s">
        <v>1931</v>
      </c>
      <c r="BLQ4" s="867" t="s">
        <v>1932</v>
      </c>
      <c r="BLR4" s="867" t="s">
        <v>2320</v>
      </c>
      <c r="BLS4" s="867" t="s">
        <v>2321</v>
      </c>
      <c r="BLT4" s="867" t="s">
        <v>1933</v>
      </c>
      <c r="BLU4" s="867" t="s">
        <v>1934</v>
      </c>
      <c r="BLV4" s="867" t="s">
        <v>1935</v>
      </c>
      <c r="BLW4" s="867" t="s">
        <v>1936</v>
      </c>
      <c r="BLX4" s="867" t="s">
        <v>1937</v>
      </c>
      <c r="BLY4" s="867" t="s">
        <v>1938</v>
      </c>
      <c r="BLZ4" s="868" t="s">
        <v>2364</v>
      </c>
      <c r="BMA4" s="868" t="s">
        <v>2365</v>
      </c>
      <c r="BMB4" s="868" t="s">
        <v>2366</v>
      </c>
      <c r="BMC4" s="868" t="s">
        <v>2367</v>
      </c>
      <c r="BMD4" s="868" t="s">
        <v>2368</v>
      </c>
      <c r="BME4" s="868" t="s">
        <v>2369</v>
      </c>
      <c r="BMF4" s="868" t="s">
        <v>2370</v>
      </c>
      <c r="BMG4" s="868" t="s">
        <v>2371</v>
      </c>
      <c r="BMH4" s="868" t="s">
        <v>2372</v>
      </c>
      <c r="BMI4" s="868" t="s">
        <v>2373</v>
      </c>
      <c r="BMJ4" s="868" t="s">
        <v>2374</v>
      </c>
      <c r="BMK4" s="868" t="s">
        <v>2375</v>
      </c>
      <c r="BML4" s="868" t="s">
        <v>2376</v>
      </c>
      <c r="BMM4" s="868" t="s">
        <v>2377</v>
      </c>
      <c r="BMN4" s="868" t="s">
        <v>2378</v>
      </c>
      <c r="BMO4" s="868" t="s">
        <v>2379</v>
      </c>
      <c r="BMP4" s="868" t="s">
        <v>2380</v>
      </c>
      <c r="BMQ4" s="868" t="s">
        <v>2381</v>
      </c>
      <c r="BMR4" s="868" t="s">
        <v>2382</v>
      </c>
      <c r="BMS4" s="868" t="s">
        <v>2383</v>
      </c>
      <c r="BMT4" s="868" t="s">
        <v>2384</v>
      </c>
      <c r="BMU4" s="868" t="s">
        <v>2385</v>
      </c>
      <c r="BMV4" s="868" t="s">
        <v>2386</v>
      </c>
      <c r="BMW4" s="868" t="s">
        <v>2387</v>
      </c>
      <c r="BMX4" s="868" t="s">
        <v>2388</v>
      </c>
      <c r="BMY4" s="868" t="s">
        <v>2389</v>
      </c>
      <c r="BMZ4" s="868" t="s">
        <v>2390</v>
      </c>
      <c r="BNA4" s="868" t="s">
        <v>2391</v>
      </c>
      <c r="BNB4" s="868" t="s">
        <v>2392</v>
      </c>
      <c r="BNC4" s="868" t="s">
        <v>2393</v>
      </c>
      <c r="BND4" s="868" t="s">
        <v>2394</v>
      </c>
      <c r="BNE4" s="868" t="s">
        <v>2395</v>
      </c>
      <c r="BNF4" s="868" t="s">
        <v>2396</v>
      </c>
      <c r="BNG4" s="868" t="s">
        <v>2397</v>
      </c>
      <c r="BNH4" s="868" t="s">
        <v>2398</v>
      </c>
      <c r="BNI4" s="868" t="s">
        <v>2399</v>
      </c>
      <c r="BNJ4" s="868" t="s">
        <v>2400</v>
      </c>
      <c r="BNK4" s="868" t="s">
        <v>2401</v>
      </c>
      <c r="BNL4" s="854" t="s">
        <v>2402</v>
      </c>
      <c r="BNM4" s="854" t="s">
        <v>2403</v>
      </c>
      <c r="BNN4" s="854" t="s">
        <v>2404</v>
      </c>
      <c r="BNO4" s="854" t="s">
        <v>2405</v>
      </c>
      <c r="BNP4" s="854" t="s">
        <v>2406</v>
      </c>
      <c r="BNQ4" s="854" t="s">
        <v>2407</v>
      </c>
      <c r="BNR4" s="854" t="s">
        <v>2408</v>
      </c>
      <c r="BNS4" s="854" t="s">
        <v>2409</v>
      </c>
      <c r="BNT4" s="854" t="s">
        <v>2410</v>
      </c>
      <c r="BNU4" s="854" t="s">
        <v>2411</v>
      </c>
      <c r="BNV4" s="854" t="s">
        <v>2412</v>
      </c>
      <c r="BNW4" s="854" t="s">
        <v>2413</v>
      </c>
      <c r="BNX4" s="854" t="s">
        <v>2414</v>
      </c>
      <c r="BNY4" s="854" t="s">
        <v>2415</v>
      </c>
      <c r="BNZ4" s="854" t="s">
        <v>2416</v>
      </c>
      <c r="BOA4" s="854" t="s">
        <v>2417</v>
      </c>
      <c r="BOB4" s="854" t="s">
        <v>2418</v>
      </c>
      <c r="BOC4" s="854" t="s">
        <v>2419</v>
      </c>
      <c r="BOD4" s="854" t="s">
        <v>2420</v>
      </c>
      <c r="BOE4" s="854" t="s">
        <v>2421</v>
      </c>
      <c r="BOF4" s="854" t="s">
        <v>2422</v>
      </c>
      <c r="BOG4" s="854" t="s">
        <v>2423</v>
      </c>
      <c r="BOH4" s="854" t="s">
        <v>2424</v>
      </c>
      <c r="BOI4" s="854" t="s">
        <v>2425</v>
      </c>
      <c r="BOJ4" s="854" t="s">
        <v>2426</v>
      </c>
      <c r="BOK4" s="854" t="s">
        <v>2427</v>
      </c>
      <c r="BOL4" s="854" t="s">
        <v>2428</v>
      </c>
      <c r="BOM4" s="854" t="s">
        <v>2429</v>
      </c>
      <c r="BON4" s="854" t="s">
        <v>2430</v>
      </c>
      <c r="BOO4" s="854" t="s">
        <v>2431</v>
      </c>
      <c r="BOP4" s="854" t="s">
        <v>2432</v>
      </c>
      <c r="BOQ4" s="854" t="s">
        <v>2433</v>
      </c>
      <c r="BOR4" s="854" t="s">
        <v>2434</v>
      </c>
      <c r="BOS4" s="854" t="s">
        <v>2435</v>
      </c>
      <c r="BOT4" s="854" t="s">
        <v>2436</v>
      </c>
      <c r="BOU4" s="854" t="s">
        <v>2437</v>
      </c>
      <c r="BOV4" s="854" t="s">
        <v>2438</v>
      </c>
      <c r="BOW4" s="854" t="s">
        <v>2439</v>
      </c>
      <c r="BOX4" s="854" t="s">
        <v>2440</v>
      </c>
      <c r="BOY4" s="854" t="s">
        <v>2441</v>
      </c>
      <c r="BOZ4" s="854" t="s">
        <v>2442</v>
      </c>
      <c r="BPA4" s="854" t="s">
        <v>2443</v>
      </c>
      <c r="BPB4" s="854" t="s">
        <v>2444</v>
      </c>
      <c r="BPC4" s="854" t="s">
        <v>2445</v>
      </c>
      <c r="BPD4" s="854" t="s">
        <v>2446</v>
      </c>
      <c r="BPE4" s="854" t="s">
        <v>2447</v>
      </c>
      <c r="BPF4" s="854" t="s">
        <v>2448</v>
      </c>
      <c r="BPG4" s="854" t="s">
        <v>2449</v>
      </c>
      <c r="BPH4" s="854" t="s">
        <v>2450</v>
      </c>
      <c r="BPI4" s="854" t="s">
        <v>2451</v>
      </c>
      <c r="BPJ4" s="854" t="s">
        <v>2452</v>
      </c>
      <c r="BPK4" s="854" t="s">
        <v>2453</v>
      </c>
      <c r="BPL4" s="854" t="s">
        <v>2454</v>
      </c>
      <c r="BPM4" s="854" t="s">
        <v>2455</v>
      </c>
      <c r="BPN4" s="854" t="s">
        <v>2456</v>
      </c>
      <c r="BPO4" s="854" t="s">
        <v>2457</v>
      </c>
      <c r="BPP4" s="854" t="s">
        <v>2458</v>
      </c>
      <c r="BPQ4" s="854" t="s">
        <v>2459</v>
      </c>
      <c r="BPR4" s="854" t="s">
        <v>2460</v>
      </c>
      <c r="BPS4" s="854" t="s">
        <v>2461</v>
      </c>
      <c r="BPT4" s="854" t="s">
        <v>2462</v>
      </c>
      <c r="BPU4" s="854" t="s">
        <v>2463</v>
      </c>
      <c r="BPV4" s="854" t="s">
        <v>2464</v>
      </c>
      <c r="BPW4" s="854" t="s">
        <v>2465</v>
      </c>
      <c r="BPX4" s="854" t="s">
        <v>2466</v>
      </c>
      <c r="BPY4" s="854" t="s">
        <v>2467</v>
      </c>
      <c r="BPZ4" s="854" t="s">
        <v>2468</v>
      </c>
      <c r="BQA4" s="854" t="s">
        <v>2469</v>
      </c>
      <c r="BQB4" s="854" t="s">
        <v>2470</v>
      </c>
      <c r="BQC4" s="854" t="s">
        <v>2471</v>
      </c>
      <c r="BQD4" s="854" t="s">
        <v>2472</v>
      </c>
      <c r="BQE4" s="854" t="s">
        <v>2473</v>
      </c>
      <c r="BQF4" s="854" t="s">
        <v>2474</v>
      </c>
      <c r="BQG4" s="854" t="s">
        <v>2475</v>
      </c>
      <c r="BQH4" s="854" t="s">
        <v>2476</v>
      </c>
      <c r="BQI4" s="854" t="s">
        <v>2477</v>
      </c>
      <c r="BQJ4" s="854" t="s">
        <v>2478</v>
      </c>
      <c r="BQK4" s="854" t="s">
        <v>2479</v>
      </c>
      <c r="BQL4" s="854" t="s">
        <v>2480</v>
      </c>
      <c r="BQM4" s="854" t="s">
        <v>2481</v>
      </c>
      <c r="BQN4" s="854" t="s">
        <v>2482</v>
      </c>
      <c r="BQO4" s="854" t="s">
        <v>2483</v>
      </c>
      <c r="BQP4" s="854" t="s">
        <v>2484</v>
      </c>
      <c r="BQQ4" s="854" t="s">
        <v>2485</v>
      </c>
      <c r="BQR4" s="854" t="s">
        <v>2486</v>
      </c>
      <c r="BQS4" s="854" t="s">
        <v>2487</v>
      </c>
      <c r="BQT4" s="854" t="s">
        <v>2488</v>
      </c>
      <c r="BQU4" s="854" t="s">
        <v>2489</v>
      </c>
      <c r="BQV4" s="854" t="s">
        <v>2490</v>
      </c>
      <c r="BQW4" s="854" t="s">
        <v>2491</v>
      </c>
      <c r="BQX4" s="854" t="s">
        <v>2492</v>
      </c>
      <c r="BQY4" s="854" t="s">
        <v>2493</v>
      </c>
      <c r="BQZ4" s="854" t="s">
        <v>2494</v>
      </c>
      <c r="BRA4" s="854" t="s">
        <v>2495</v>
      </c>
      <c r="BRB4" s="854" t="s">
        <v>2496</v>
      </c>
      <c r="BRC4" s="854" t="s">
        <v>2497</v>
      </c>
      <c r="BRD4" s="854" t="s">
        <v>2498</v>
      </c>
      <c r="BRE4" s="854" t="s">
        <v>2499</v>
      </c>
      <c r="BRF4" s="854" t="s">
        <v>2500</v>
      </c>
      <c r="BRG4" s="854" t="s">
        <v>2501</v>
      </c>
      <c r="BRH4" s="854" t="s">
        <v>2502</v>
      </c>
      <c r="BRI4" s="854" t="s">
        <v>2503</v>
      </c>
      <c r="BRJ4" s="854" t="s">
        <v>2504</v>
      </c>
      <c r="BRK4" s="854" t="s">
        <v>2505</v>
      </c>
      <c r="BRL4" s="854" t="s">
        <v>2506</v>
      </c>
      <c r="BRM4" s="854" t="s">
        <v>2507</v>
      </c>
      <c r="BRN4" s="854" t="s">
        <v>2508</v>
      </c>
      <c r="BRO4" s="854" t="s">
        <v>2509</v>
      </c>
      <c r="BRP4" s="854" t="s">
        <v>2510</v>
      </c>
      <c r="BRQ4" s="854" t="s">
        <v>2511</v>
      </c>
      <c r="BRR4" s="854" t="s">
        <v>2512</v>
      </c>
      <c r="BRS4" s="854" t="s">
        <v>2513</v>
      </c>
      <c r="BRT4" s="854" t="s">
        <v>2514</v>
      </c>
      <c r="BRU4" s="854" t="s">
        <v>2515</v>
      </c>
      <c r="BRV4" s="854" t="s">
        <v>2516</v>
      </c>
      <c r="BRW4" s="854" t="s">
        <v>2517</v>
      </c>
      <c r="BRX4" s="854" t="s">
        <v>2518</v>
      </c>
      <c r="BRY4" s="854" t="s">
        <v>2519</v>
      </c>
      <c r="BRZ4" s="854" t="s">
        <v>2520</v>
      </c>
      <c r="BSA4" s="854" t="s">
        <v>2521</v>
      </c>
      <c r="BSB4" s="854" t="s">
        <v>2522</v>
      </c>
      <c r="BSC4" s="854" t="s">
        <v>2523</v>
      </c>
      <c r="BSD4" s="854" t="s">
        <v>2524</v>
      </c>
      <c r="BSE4" s="854" t="s">
        <v>2525</v>
      </c>
      <c r="BSF4" s="854" t="s">
        <v>2526</v>
      </c>
      <c r="BSG4" s="854" t="s">
        <v>2527</v>
      </c>
      <c r="BSH4" s="854" t="s">
        <v>2528</v>
      </c>
      <c r="BSI4" s="854" t="s">
        <v>2529</v>
      </c>
      <c r="BSJ4" s="854" t="s">
        <v>2530</v>
      </c>
      <c r="BSK4" s="854" t="s">
        <v>2531</v>
      </c>
      <c r="BSL4" s="854" t="s">
        <v>2532</v>
      </c>
      <c r="BSM4" s="854" t="s">
        <v>2533</v>
      </c>
      <c r="BSN4" s="854" t="s">
        <v>2534</v>
      </c>
      <c r="BSO4" s="854" t="s">
        <v>2535</v>
      </c>
      <c r="BSP4" s="854" t="s">
        <v>2536</v>
      </c>
      <c r="BSQ4" s="854" t="s">
        <v>2537</v>
      </c>
      <c r="BSR4" s="854" t="s">
        <v>2538</v>
      </c>
      <c r="BSS4" s="854" t="s">
        <v>2539</v>
      </c>
      <c r="BST4" s="854" t="s">
        <v>2540</v>
      </c>
      <c r="BSU4" s="854" t="s">
        <v>2541</v>
      </c>
      <c r="BSV4" s="854" t="s">
        <v>2542</v>
      </c>
      <c r="BSW4" s="854" t="s">
        <v>2543</v>
      </c>
      <c r="BSX4" s="854" t="s">
        <v>2544</v>
      </c>
      <c r="BSY4" s="854" t="s">
        <v>2545</v>
      </c>
      <c r="BSZ4" s="854" t="s">
        <v>2546</v>
      </c>
      <c r="BTA4" s="854" t="s">
        <v>2547</v>
      </c>
      <c r="BTB4" s="854" t="s">
        <v>2548</v>
      </c>
      <c r="BTC4" s="854" t="s">
        <v>2549</v>
      </c>
      <c r="BTD4" s="854" t="s">
        <v>2550</v>
      </c>
      <c r="BTE4" s="854" t="s">
        <v>2551</v>
      </c>
      <c r="BTF4" s="854" t="s">
        <v>2552</v>
      </c>
      <c r="BTG4" s="854" t="s">
        <v>2553</v>
      </c>
      <c r="BTH4" s="854" t="s">
        <v>2554</v>
      </c>
      <c r="BTI4" s="854" t="s">
        <v>2555</v>
      </c>
      <c r="BTJ4" s="854" t="s">
        <v>2556</v>
      </c>
      <c r="BTK4" s="854" t="s">
        <v>2557</v>
      </c>
      <c r="BTL4" s="854" t="s">
        <v>2558</v>
      </c>
      <c r="BTM4" s="854" t="s">
        <v>2559</v>
      </c>
      <c r="BTN4" s="854" t="s">
        <v>2560</v>
      </c>
      <c r="BTO4" s="854" t="s">
        <v>2561</v>
      </c>
      <c r="BTP4" s="854" t="s">
        <v>2562</v>
      </c>
      <c r="BTQ4" s="854" t="s">
        <v>2563</v>
      </c>
      <c r="BTR4" s="854" t="s">
        <v>2564</v>
      </c>
      <c r="BTS4" s="854" t="s">
        <v>2565</v>
      </c>
      <c r="BTT4" s="854" t="s">
        <v>2566</v>
      </c>
      <c r="BTU4" s="854" t="s">
        <v>2567</v>
      </c>
      <c r="BTV4" s="854" t="s">
        <v>2568</v>
      </c>
      <c r="BTW4" s="854" t="s">
        <v>2569</v>
      </c>
      <c r="BTX4" s="854" t="s">
        <v>2570</v>
      </c>
      <c r="BTY4" s="854" t="s">
        <v>2571</v>
      </c>
      <c r="BTZ4" s="854" t="s">
        <v>2572</v>
      </c>
      <c r="BUA4" s="854" t="s">
        <v>2573</v>
      </c>
      <c r="BUB4" s="854" t="s">
        <v>2574</v>
      </c>
      <c r="BUC4" s="854" t="s">
        <v>2575</v>
      </c>
      <c r="BUD4" s="854" t="s">
        <v>2576</v>
      </c>
      <c r="BUE4" s="854" t="s">
        <v>2577</v>
      </c>
      <c r="BUF4" s="854" t="s">
        <v>2578</v>
      </c>
      <c r="BUG4" s="854" t="s">
        <v>2579</v>
      </c>
      <c r="BUH4" s="854" t="s">
        <v>2580</v>
      </c>
      <c r="BUI4" s="854" t="s">
        <v>2581</v>
      </c>
      <c r="BUJ4" s="854" t="s">
        <v>2582</v>
      </c>
      <c r="BUK4" s="854" t="s">
        <v>2583</v>
      </c>
      <c r="BUL4" s="854" t="s">
        <v>2584</v>
      </c>
      <c r="BUM4" s="854" t="s">
        <v>2585</v>
      </c>
      <c r="BUN4" s="854" t="s">
        <v>2586</v>
      </c>
      <c r="BUO4" s="854" t="s">
        <v>2587</v>
      </c>
      <c r="BUP4" s="854" t="s">
        <v>2588</v>
      </c>
      <c r="BUQ4" s="854" t="s">
        <v>2589</v>
      </c>
      <c r="BUR4" s="854" t="s">
        <v>2590</v>
      </c>
      <c r="BUS4" s="854" t="s">
        <v>2591</v>
      </c>
      <c r="BUT4" s="854" t="s">
        <v>2592</v>
      </c>
      <c r="BUU4" s="854" t="s">
        <v>2593</v>
      </c>
      <c r="BUV4" s="854" t="s">
        <v>2594</v>
      </c>
      <c r="BUW4" s="854" t="s">
        <v>2595</v>
      </c>
      <c r="BUX4" s="854" t="s">
        <v>2596</v>
      </c>
      <c r="BUY4" s="854" t="s">
        <v>2597</v>
      </c>
      <c r="BUZ4" s="854" t="s">
        <v>2598</v>
      </c>
      <c r="BVA4" s="854" t="s">
        <v>2599</v>
      </c>
      <c r="BVB4" s="854" t="s">
        <v>2600</v>
      </c>
      <c r="BVC4" s="854" t="s">
        <v>2601</v>
      </c>
      <c r="BVD4" s="854" t="s">
        <v>2602</v>
      </c>
      <c r="BVE4" s="854" t="s">
        <v>2603</v>
      </c>
      <c r="BVF4" s="854" t="s">
        <v>2604</v>
      </c>
      <c r="BVG4" s="854" t="s">
        <v>2605</v>
      </c>
      <c r="BVH4" s="868" t="s">
        <v>2606</v>
      </c>
      <c r="BVI4" s="868" t="s">
        <v>2607</v>
      </c>
      <c r="BVJ4" s="868" t="s">
        <v>2608</v>
      </c>
      <c r="BVK4" s="868" t="s">
        <v>2609</v>
      </c>
      <c r="BVL4" s="868" t="s">
        <v>2610</v>
      </c>
      <c r="BVM4" s="868" t="s">
        <v>2611</v>
      </c>
      <c r="BVN4" s="868" t="s">
        <v>2612</v>
      </c>
      <c r="BVO4" s="868" t="s">
        <v>2613</v>
      </c>
      <c r="BVP4" s="868" t="s">
        <v>2614</v>
      </c>
      <c r="BVQ4" s="868" t="s">
        <v>2615</v>
      </c>
      <c r="BVR4" s="868" t="s">
        <v>2616</v>
      </c>
      <c r="BVS4" s="868" t="s">
        <v>2617</v>
      </c>
      <c r="BVT4" s="868" t="s">
        <v>2618</v>
      </c>
      <c r="BVU4" s="868" t="s">
        <v>2619</v>
      </c>
      <c r="BVV4" s="868" t="s">
        <v>2620</v>
      </c>
      <c r="BVW4" s="868" t="s">
        <v>2621</v>
      </c>
      <c r="BVX4" s="868" t="s">
        <v>2622</v>
      </c>
      <c r="BVY4" s="868" t="s">
        <v>2623</v>
      </c>
      <c r="BVZ4" s="868" t="s">
        <v>2624</v>
      </c>
      <c r="BWA4" s="868" t="s">
        <v>2625</v>
      </c>
      <c r="BWB4" s="868" t="s">
        <v>2626</v>
      </c>
      <c r="BWC4" s="868" t="s">
        <v>2627</v>
      </c>
      <c r="BWD4" s="868" t="s">
        <v>2628</v>
      </c>
      <c r="BWE4" s="868" t="s">
        <v>2629</v>
      </c>
      <c r="BWF4" s="868" t="s">
        <v>2630</v>
      </c>
      <c r="BWG4" s="868" t="s">
        <v>2631</v>
      </c>
      <c r="BWH4" s="868" t="s">
        <v>2632</v>
      </c>
      <c r="BWI4" s="868" t="s">
        <v>2633</v>
      </c>
      <c r="BWJ4" s="868" t="s">
        <v>2634</v>
      </c>
      <c r="BWK4" s="868" t="s">
        <v>2635</v>
      </c>
      <c r="BWL4" s="868" t="s">
        <v>2636</v>
      </c>
      <c r="BWM4" s="868" t="s">
        <v>2637</v>
      </c>
      <c r="BWN4" s="868" t="s">
        <v>2638</v>
      </c>
      <c r="BWO4" s="868" t="s">
        <v>2639</v>
      </c>
      <c r="BWP4" s="868" t="s">
        <v>2640</v>
      </c>
      <c r="BWQ4" s="868" t="s">
        <v>2641</v>
      </c>
      <c r="BWR4" s="868" t="s">
        <v>2642</v>
      </c>
      <c r="BWS4" s="868" t="s">
        <v>2643</v>
      </c>
      <c r="BWT4" s="868" t="s">
        <v>2644</v>
      </c>
      <c r="BWU4" s="868" t="s">
        <v>2645</v>
      </c>
      <c r="BWV4" s="868" t="s">
        <v>2646</v>
      </c>
      <c r="BWW4" s="868" t="s">
        <v>2647</v>
      </c>
      <c r="BWX4" s="868" t="s">
        <v>2648</v>
      </c>
      <c r="BWY4" s="868" t="s">
        <v>2649</v>
      </c>
      <c r="BWZ4" s="868" t="s">
        <v>2650</v>
      </c>
      <c r="BXA4" s="868" t="s">
        <v>2651</v>
      </c>
      <c r="BXB4" s="868" t="s">
        <v>2652</v>
      </c>
      <c r="BXC4" s="868" t="s">
        <v>2653</v>
      </c>
      <c r="BXD4" s="868" t="s">
        <v>2654</v>
      </c>
      <c r="BXE4" s="868" t="s">
        <v>2655</v>
      </c>
      <c r="BXF4" s="868" t="s">
        <v>2656</v>
      </c>
      <c r="BXG4" s="868" t="s">
        <v>2657</v>
      </c>
      <c r="BXH4" s="868" t="s">
        <v>2658</v>
      </c>
      <c r="BXI4" s="868" t="s">
        <v>2659</v>
      </c>
      <c r="BXJ4" s="868" t="s">
        <v>2660</v>
      </c>
      <c r="BXK4" s="868" t="s">
        <v>2661</v>
      </c>
      <c r="BXL4" s="868" t="s">
        <v>2662</v>
      </c>
      <c r="BXM4" s="868" t="s">
        <v>2663</v>
      </c>
      <c r="BXN4" s="868" t="s">
        <v>2664</v>
      </c>
      <c r="BXO4" s="868" t="s">
        <v>2665</v>
      </c>
      <c r="BXP4" s="868" t="s">
        <v>2666</v>
      </c>
      <c r="BXQ4" s="868" t="s">
        <v>2667</v>
      </c>
      <c r="BXR4" s="868" t="s">
        <v>2668</v>
      </c>
      <c r="BXS4" s="868" t="s">
        <v>2669</v>
      </c>
      <c r="BXT4" s="868" t="s">
        <v>2670</v>
      </c>
      <c r="BXU4" s="868" t="s">
        <v>2671</v>
      </c>
      <c r="BXV4" s="868" t="s">
        <v>2672</v>
      </c>
      <c r="BXW4" s="868" t="s">
        <v>2673</v>
      </c>
      <c r="BXX4" s="868" t="s">
        <v>2674</v>
      </c>
      <c r="BXY4" s="868" t="s">
        <v>2675</v>
      </c>
      <c r="BXZ4" s="868" t="s">
        <v>2676</v>
      </c>
      <c r="BYA4" s="868" t="s">
        <v>2677</v>
      </c>
      <c r="BYB4" s="868" t="s">
        <v>2678</v>
      </c>
      <c r="BYC4" s="868" t="s">
        <v>2679</v>
      </c>
      <c r="BYD4" s="868" t="s">
        <v>2680</v>
      </c>
      <c r="BYE4" s="868" t="s">
        <v>2681</v>
      </c>
      <c r="BYF4" s="868" t="s">
        <v>2682</v>
      </c>
      <c r="BYG4" s="868" t="s">
        <v>2683</v>
      </c>
      <c r="BYH4" s="868" t="s">
        <v>2684</v>
      </c>
      <c r="BYI4" s="868" t="s">
        <v>2685</v>
      </c>
      <c r="BYJ4" s="868" t="s">
        <v>2686</v>
      </c>
      <c r="BYK4" s="868" t="s">
        <v>2687</v>
      </c>
      <c r="BYL4" s="868" t="s">
        <v>2688</v>
      </c>
      <c r="BYM4" s="868" t="s">
        <v>2689</v>
      </c>
      <c r="BYN4" s="868" t="s">
        <v>2690</v>
      </c>
      <c r="BYO4" s="868" t="s">
        <v>2691</v>
      </c>
      <c r="BYP4" s="868" t="s">
        <v>2692</v>
      </c>
      <c r="BYQ4" s="868" t="s">
        <v>2693</v>
      </c>
      <c r="BYR4" s="868" t="s">
        <v>2694</v>
      </c>
      <c r="BYS4" s="868" t="s">
        <v>2695</v>
      </c>
      <c r="BYT4" s="868" t="s">
        <v>2696</v>
      </c>
      <c r="BYU4" s="868" t="s">
        <v>2697</v>
      </c>
      <c r="BYV4" s="868" t="s">
        <v>2698</v>
      </c>
      <c r="BYW4" s="868" t="s">
        <v>2699</v>
      </c>
      <c r="BYX4" s="868" t="s">
        <v>2700</v>
      </c>
      <c r="BYY4" s="868" t="s">
        <v>2701</v>
      </c>
      <c r="BYZ4" s="868" t="s">
        <v>2702</v>
      </c>
      <c r="BZA4" s="868" t="s">
        <v>2703</v>
      </c>
      <c r="BZB4" s="868" t="s">
        <v>2704</v>
      </c>
      <c r="BZC4" s="868" t="s">
        <v>2705</v>
      </c>
      <c r="BZD4" s="868" t="s">
        <v>2706</v>
      </c>
      <c r="BZE4" s="868" t="s">
        <v>2707</v>
      </c>
      <c r="BZF4" s="868" t="s">
        <v>2708</v>
      </c>
      <c r="BZG4" s="868" t="s">
        <v>2709</v>
      </c>
      <c r="BZH4" s="868" t="s">
        <v>2710</v>
      </c>
      <c r="BZI4" s="868" t="s">
        <v>2711</v>
      </c>
      <c r="BZJ4" s="868" t="s">
        <v>2712</v>
      </c>
      <c r="BZK4" s="868" t="s">
        <v>2713</v>
      </c>
      <c r="BZL4" s="868" t="s">
        <v>2714</v>
      </c>
      <c r="BZM4" s="868" t="s">
        <v>2715</v>
      </c>
      <c r="BZN4" s="868" t="s">
        <v>2716</v>
      </c>
      <c r="BZO4" s="868" t="s">
        <v>2717</v>
      </c>
      <c r="BZP4" s="868" t="s">
        <v>2718</v>
      </c>
      <c r="BZQ4" s="868" t="s">
        <v>2719</v>
      </c>
      <c r="BZR4" s="868" t="s">
        <v>2720</v>
      </c>
      <c r="BZS4" s="868" t="s">
        <v>2721</v>
      </c>
      <c r="BZT4" s="868" t="s">
        <v>2722</v>
      </c>
      <c r="BZU4" s="868" t="s">
        <v>2723</v>
      </c>
      <c r="BZV4" s="868" t="s">
        <v>2724</v>
      </c>
      <c r="BZW4" s="868" t="s">
        <v>2725</v>
      </c>
      <c r="BZX4" s="868" t="s">
        <v>2726</v>
      </c>
      <c r="BZY4" s="868" t="s">
        <v>2727</v>
      </c>
      <c r="BZZ4" s="868" t="s">
        <v>2728</v>
      </c>
      <c r="CAA4" s="868" t="s">
        <v>2729</v>
      </c>
      <c r="CAB4" s="868" t="s">
        <v>2730</v>
      </c>
      <c r="CAC4" s="868" t="s">
        <v>2731</v>
      </c>
      <c r="CAD4" s="868" t="s">
        <v>2732</v>
      </c>
      <c r="CAE4" s="868" t="s">
        <v>2733</v>
      </c>
      <c r="CAF4" s="868" t="s">
        <v>2734</v>
      </c>
      <c r="CAG4" s="868" t="s">
        <v>2735</v>
      </c>
      <c r="CAH4" s="868" t="s">
        <v>2736</v>
      </c>
      <c r="CAI4" s="868" t="s">
        <v>2737</v>
      </c>
      <c r="CAJ4" s="868" t="s">
        <v>2738</v>
      </c>
      <c r="CAK4" s="868" t="s">
        <v>2739</v>
      </c>
      <c r="CAL4" s="868" t="s">
        <v>2740</v>
      </c>
      <c r="CAM4" s="868" t="s">
        <v>2741</v>
      </c>
      <c r="CAN4" s="868" t="s">
        <v>2742</v>
      </c>
      <c r="CAO4" s="868" t="s">
        <v>2743</v>
      </c>
      <c r="CAP4" s="868" t="s">
        <v>2744</v>
      </c>
      <c r="CAQ4" s="868" t="s">
        <v>2745</v>
      </c>
      <c r="CAR4" s="868" t="s">
        <v>2746</v>
      </c>
      <c r="CAS4" s="868" t="s">
        <v>2747</v>
      </c>
      <c r="CAT4" s="868" t="s">
        <v>2748</v>
      </c>
      <c r="CAU4" s="868" t="s">
        <v>2749</v>
      </c>
      <c r="CAV4" s="868" t="s">
        <v>2750</v>
      </c>
      <c r="CAW4" s="868" t="s">
        <v>2751</v>
      </c>
      <c r="CAX4" s="868" t="s">
        <v>2752</v>
      </c>
      <c r="CAY4" s="868" t="s">
        <v>2753</v>
      </c>
      <c r="CAZ4" s="868" t="s">
        <v>2754</v>
      </c>
      <c r="CBA4" s="868" t="s">
        <v>2755</v>
      </c>
      <c r="CBB4" s="868" t="s">
        <v>2756</v>
      </c>
      <c r="CBC4" s="868" t="s">
        <v>2757</v>
      </c>
      <c r="CBD4" s="868" t="s">
        <v>2758</v>
      </c>
      <c r="CBE4" s="868" t="s">
        <v>2759</v>
      </c>
      <c r="CBF4" s="868" t="s">
        <v>2760</v>
      </c>
      <c r="CBG4" s="868" t="s">
        <v>2761</v>
      </c>
      <c r="CBH4" s="868" t="s">
        <v>2762</v>
      </c>
      <c r="CBI4" s="868" t="s">
        <v>2763</v>
      </c>
      <c r="CBJ4" s="868" t="s">
        <v>2764</v>
      </c>
      <c r="CBK4" s="868" t="s">
        <v>2765</v>
      </c>
      <c r="CBL4" s="868" t="s">
        <v>2766</v>
      </c>
      <c r="CBM4" s="868" t="s">
        <v>2767</v>
      </c>
      <c r="CBN4" s="868" t="s">
        <v>2768</v>
      </c>
      <c r="CBO4" s="868" t="s">
        <v>2769</v>
      </c>
      <c r="CBP4" s="868" t="s">
        <v>2770</v>
      </c>
      <c r="CBQ4" s="868" t="s">
        <v>2771</v>
      </c>
      <c r="CBR4" s="868" t="s">
        <v>2772</v>
      </c>
      <c r="CBS4" s="868" t="s">
        <v>2773</v>
      </c>
      <c r="CBT4" s="868" t="s">
        <v>2774</v>
      </c>
      <c r="CBU4" s="868" t="s">
        <v>2775</v>
      </c>
      <c r="CBV4" s="868" t="s">
        <v>2776</v>
      </c>
      <c r="CBW4" s="868" t="s">
        <v>2777</v>
      </c>
      <c r="CBX4" s="868" t="s">
        <v>2778</v>
      </c>
      <c r="CBY4" s="868" t="s">
        <v>2779</v>
      </c>
      <c r="CBZ4" s="868" t="s">
        <v>2780</v>
      </c>
      <c r="CCA4" s="868" t="s">
        <v>2781</v>
      </c>
      <c r="CCB4" s="868" t="s">
        <v>2782</v>
      </c>
      <c r="CCC4" s="868" t="s">
        <v>2783</v>
      </c>
      <c r="CCD4" s="868" t="s">
        <v>2784</v>
      </c>
      <c r="CCE4" s="868" t="s">
        <v>2785</v>
      </c>
      <c r="CCF4" s="868" t="s">
        <v>2786</v>
      </c>
      <c r="CCG4" s="868" t="s">
        <v>2787</v>
      </c>
      <c r="CCH4" s="868" t="s">
        <v>2788</v>
      </c>
      <c r="CCI4" s="868" t="s">
        <v>2789</v>
      </c>
      <c r="CCJ4" s="868" t="s">
        <v>2790</v>
      </c>
      <c r="CCK4" s="868" t="s">
        <v>2791</v>
      </c>
      <c r="CCL4" s="868" t="s">
        <v>2792</v>
      </c>
      <c r="CCM4" s="868" t="s">
        <v>2793</v>
      </c>
      <c r="CCN4" s="868" t="s">
        <v>2794</v>
      </c>
      <c r="CCO4" s="868" t="s">
        <v>2795</v>
      </c>
      <c r="CCP4" s="868" t="s">
        <v>2796</v>
      </c>
      <c r="CCQ4" s="868" t="s">
        <v>2797</v>
      </c>
      <c r="CCR4" s="868" t="s">
        <v>2798</v>
      </c>
      <c r="CCS4" s="868" t="s">
        <v>2799</v>
      </c>
      <c r="CCT4" s="868" t="s">
        <v>2800</v>
      </c>
      <c r="CCU4" s="868" t="s">
        <v>2801</v>
      </c>
      <c r="CCV4" s="868" t="s">
        <v>2802</v>
      </c>
      <c r="CCW4" s="868" t="s">
        <v>2803</v>
      </c>
      <c r="CCX4" s="868" t="s">
        <v>2804</v>
      </c>
      <c r="CCY4" s="868" t="s">
        <v>2805</v>
      </c>
      <c r="CCZ4" s="868" t="s">
        <v>2806</v>
      </c>
      <c r="CDA4" s="868" t="s">
        <v>2807</v>
      </c>
      <c r="CDB4" s="868" t="s">
        <v>2808</v>
      </c>
      <c r="CDC4" s="868" t="s">
        <v>2809</v>
      </c>
      <c r="CDD4" s="868" t="s">
        <v>2810</v>
      </c>
      <c r="CDE4" s="868" t="s">
        <v>2811</v>
      </c>
      <c r="CDF4" s="868" t="s">
        <v>2812</v>
      </c>
      <c r="CDG4" s="868" t="s">
        <v>2813</v>
      </c>
      <c r="CDH4" s="868" t="s">
        <v>2814</v>
      </c>
      <c r="CDI4" s="868" t="s">
        <v>2815</v>
      </c>
      <c r="CDJ4" s="868" t="s">
        <v>2816</v>
      </c>
      <c r="CDK4" s="868" t="s">
        <v>2817</v>
      </c>
      <c r="CDL4" s="868" t="s">
        <v>2818</v>
      </c>
      <c r="CDM4" s="868" t="s">
        <v>2819</v>
      </c>
      <c r="CDN4" s="868" t="s">
        <v>2820</v>
      </c>
      <c r="CDO4" s="868" t="s">
        <v>2821</v>
      </c>
      <c r="CDP4" s="868" t="s">
        <v>2822</v>
      </c>
      <c r="CDQ4" s="868" t="s">
        <v>2823</v>
      </c>
      <c r="CDR4" s="868" t="s">
        <v>2824</v>
      </c>
      <c r="CDS4" s="868" t="s">
        <v>2825</v>
      </c>
      <c r="CDT4" s="868" t="s">
        <v>2826</v>
      </c>
      <c r="CDU4" s="868" t="s">
        <v>2827</v>
      </c>
      <c r="CDV4" s="868" t="s">
        <v>2828</v>
      </c>
      <c r="CDW4" s="868" t="s">
        <v>2829</v>
      </c>
      <c r="CDX4" s="868" t="s">
        <v>2830</v>
      </c>
      <c r="CDY4" s="868" t="s">
        <v>2831</v>
      </c>
      <c r="CDZ4" s="868" t="s">
        <v>2832</v>
      </c>
      <c r="CEA4" s="868" t="s">
        <v>2833</v>
      </c>
      <c r="CEB4" s="868" t="s">
        <v>2834</v>
      </c>
      <c r="CEC4" s="868" t="s">
        <v>2835</v>
      </c>
      <c r="CED4" s="868" t="s">
        <v>2836</v>
      </c>
      <c r="CEE4" s="868" t="s">
        <v>2837</v>
      </c>
      <c r="CEF4" s="868" t="s">
        <v>2838</v>
      </c>
      <c r="CEG4" s="868" t="s">
        <v>2839</v>
      </c>
      <c r="CEH4" s="868" t="s">
        <v>2840</v>
      </c>
      <c r="CEI4" s="868" t="s">
        <v>2841</v>
      </c>
      <c r="CEJ4" s="868" t="s">
        <v>2842</v>
      </c>
      <c r="CEK4" s="868" t="s">
        <v>2843</v>
      </c>
      <c r="CEL4" s="868" t="s">
        <v>2844</v>
      </c>
      <c r="CEM4" s="868" t="s">
        <v>2845</v>
      </c>
      <c r="CEN4" s="868" t="s">
        <v>2846</v>
      </c>
      <c r="CEO4" s="868" t="s">
        <v>2847</v>
      </c>
      <c r="CEP4" s="868" t="s">
        <v>2848</v>
      </c>
      <c r="CEQ4" s="868" t="s">
        <v>2849</v>
      </c>
      <c r="CER4" s="868" t="s">
        <v>2850</v>
      </c>
      <c r="CES4" s="868" t="s">
        <v>2851</v>
      </c>
      <c r="CET4" s="868" t="s">
        <v>2852</v>
      </c>
      <c r="CEU4" s="868" t="s">
        <v>2853</v>
      </c>
      <c r="CEV4" s="868" t="s">
        <v>2854</v>
      </c>
      <c r="CEW4" s="868" t="s">
        <v>2855</v>
      </c>
      <c r="CEX4" s="868" t="s">
        <v>2856</v>
      </c>
      <c r="CEY4" s="868" t="s">
        <v>2857</v>
      </c>
      <c r="CEZ4" s="868" t="s">
        <v>2858</v>
      </c>
      <c r="CFA4" s="868" t="s">
        <v>2859</v>
      </c>
      <c r="CFB4" s="868" t="s">
        <v>2860</v>
      </c>
      <c r="CFC4" s="868" t="s">
        <v>2861</v>
      </c>
      <c r="CFD4" s="868" t="s">
        <v>2862</v>
      </c>
      <c r="CFE4" s="868" t="s">
        <v>2863</v>
      </c>
      <c r="CFF4" s="868" t="s">
        <v>2864</v>
      </c>
      <c r="CFG4" s="868" t="s">
        <v>2865</v>
      </c>
      <c r="CFH4" s="868" t="s">
        <v>2866</v>
      </c>
      <c r="CFI4" s="868" t="s">
        <v>2867</v>
      </c>
      <c r="CFJ4" s="868" t="s">
        <v>2868</v>
      </c>
      <c r="CFK4" s="868" t="s">
        <v>2869</v>
      </c>
      <c r="CFL4" s="868" t="s">
        <v>2870</v>
      </c>
      <c r="CFM4" s="868" t="s">
        <v>2871</v>
      </c>
      <c r="CFN4" s="868" t="s">
        <v>2872</v>
      </c>
      <c r="CFO4" s="868" t="s">
        <v>2873</v>
      </c>
      <c r="CFP4" s="868" t="s">
        <v>2874</v>
      </c>
      <c r="CFQ4" s="868" t="s">
        <v>2875</v>
      </c>
      <c r="CFR4" s="868" t="s">
        <v>2876</v>
      </c>
      <c r="CFS4" s="868" t="s">
        <v>2877</v>
      </c>
      <c r="CFT4" s="868" t="s">
        <v>2878</v>
      </c>
      <c r="CFU4" s="868" t="s">
        <v>2879</v>
      </c>
      <c r="CFV4" s="868" t="s">
        <v>2880</v>
      </c>
      <c r="CFW4" s="868" t="s">
        <v>2881</v>
      </c>
      <c r="CFX4" s="868" t="s">
        <v>2882</v>
      </c>
      <c r="CFY4" s="868" t="s">
        <v>2883</v>
      </c>
      <c r="CFZ4" s="868" t="s">
        <v>2884</v>
      </c>
      <c r="CGA4" s="868" t="s">
        <v>2885</v>
      </c>
      <c r="CGB4" s="868" t="s">
        <v>2886</v>
      </c>
      <c r="CGC4" s="868" t="s">
        <v>2887</v>
      </c>
      <c r="CGD4" s="868" t="s">
        <v>2888</v>
      </c>
      <c r="CGE4" s="868" t="s">
        <v>2889</v>
      </c>
      <c r="CGF4" s="868" t="s">
        <v>2890</v>
      </c>
      <c r="CGG4" s="868" t="s">
        <v>2891</v>
      </c>
      <c r="CGH4" s="868" t="s">
        <v>2892</v>
      </c>
      <c r="CGI4" s="868" t="s">
        <v>2893</v>
      </c>
      <c r="CGJ4" s="868" t="s">
        <v>2894</v>
      </c>
      <c r="CGK4" s="868" t="s">
        <v>2895</v>
      </c>
      <c r="CGL4" s="868" t="s">
        <v>2896</v>
      </c>
      <c r="CGM4" s="868" t="s">
        <v>2897</v>
      </c>
      <c r="CGN4" s="868" t="s">
        <v>2898</v>
      </c>
      <c r="CGO4" s="868" t="s">
        <v>2899</v>
      </c>
      <c r="CGP4" s="868" t="s">
        <v>2900</v>
      </c>
      <c r="CGQ4" s="868" t="s">
        <v>2901</v>
      </c>
      <c r="CGR4" s="868" t="s">
        <v>2902</v>
      </c>
      <c r="CGS4" s="868" t="s">
        <v>2903</v>
      </c>
      <c r="CGT4" s="868" t="s">
        <v>2904</v>
      </c>
      <c r="CGU4" s="868" t="s">
        <v>2905</v>
      </c>
      <c r="CGV4" s="868" t="s">
        <v>2906</v>
      </c>
      <c r="CGW4" s="868" t="s">
        <v>2907</v>
      </c>
      <c r="CGX4" s="868" t="s">
        <v>2908</v>
      </c>
      <c r="CGY4" s="868" t="s">
        <v>2909</v>
      </c>
      <c r="CGZ4" s="868" t="s">
        <v>2910</v>
      </c>
      <c r="CHA4" s="868" t="s">
        <v>2911</v>
      </c>
      <c r="CHB4" s="868" t="s">
        <v>2912</v>
      </c>
      <c r="CHC4" s="868" t="s">
        <v>2913</v>
      </c>
      <c r="CHD4" s="868" t="s">
        <v>2914</v>
      </c>
      <c r="CHE4" s="868" t="s">
        <v>2915</v>
      </c>
      <c r="CHF4" s="868" t="s">
        <v>2916</v>
      </c>
      <c r="CHG4" s="868" t="s">
        <v>2917</v>
      </c>
      <c r="CHH4" s="868" t="s">
        <v>2918</v>
      </c>
      <c r="CHI4" s="868" t="s">
        <v>2919</v>
      </c>
      <c r="CHJ4" s="868" t="s">
        <v>2920</v>
      </c>
      <c r="CHK4" s="868" t="s">
        <v>2921</v>
      </c>
      <c r="CHL4" s="868" t="s">
        <v>2922</v>
      </c>
      <c r="CHM4" s="868" t="s">
        <v>2923</v>
      </c>
      <c r="CHN4" s="868" t="s">
        <v>2924</v>
      </c>
      <c r="CHO4" s="868" t="s">
        <v>2925</v>
      </c>
      <c r="CHP4" s="868" t="s">
        <v>2926</v>
      </c>
      <c r="CHQ4" s="868" t="s">
        <v>2927</v>
      </c>
      <c r="CHR4" s="868" t="s">
        <v>2928</v>
      </c>
      <c r="CHS4" s="868" t="s">
        <v>2929</v>
      </c>
      <c r="CHT4" s="868" t="s">
        <v>2930</v>
      </c>
      <c r="CHU4" s="868" t="s">
        <v>2931</v>
      </c>
      <c r="CHV4" s="868" t="s">
        <v>2932</v>
      </c>
      <c r="CHW4" s="868" t="s">
        <v>2933</v>
      </c>
      <c r="CHX4" s="868" t="s">
        <v>2934</v>
      </c>
      <c r="CHY4" s="868" t="s">
        <v>2935</v>
      </c>
      <c r="CHZ4" s="868" t="s">
        <v>2936</v>
      </c>
      <c r="CIA4" s="868" t="s">
        <v>2937</v>
      </c>
      <c r="CIB4" s="868" t="s">
        <v>2938</v>
      </c>
      <c r="CIC4" s="868" t="s">
        <v>2939</v>
      </c>
      <c r="CID4" s="868" t="s">
        <v>2940</v>
      </c>
      <c r="CIE4" s="868" t="s">
        <v>2941</v>
      </c>
      <c r="CIF4" s="868" t="s">
        <v>2942</v>
      </c>
      <c r="CIG4" s="868" t="s">
        <v>2943</v>
      </c>
      <c r="CIH4" s="868" t="s">
        <v>2944</v>
      </c>
      <c r="CII4" s="868" t="s">
        <v>2945</v>
      </c>
      <c r="CIJ4" s="868" t="s">
        <v>2946</v>
      </c>
      <c r="CIK4" s="868" t="s">
        <v>2947</v>
      </c>
      <c r="CIL4" s="868" t="s">
        <v>2948</v>
      </c>
      <c r="CIM4" s="868" t="s">
        <v>2949</v>
      </c>
      <c r="CIN4" s="868" t="s">
        <v>2950</v>
      </c>
      <c r="CIO4" s="868" t="s">
        <v>2951</v>
      </c>
      <c r="CIP4" s="868" t="s">
        <v>2952</v>
      </c>
      <c r="CIQ4" s="868" t="s">
        <v>2953</v>
      </c>
      <c r="CIR4" s="868" t="s">
        <v>2954</v>
      </c>
      <c r="CIS4" s="868" t="s">
        <v>2955</v>
      </c>
      <c r="CIT4" s="868" t="s">
        <v>2956</v>
      </c>
      <c r="CIU4" s="868" t="s">
        <v>2957</v>
      </c>
      <c r="CIV4" s="868" t="s">
        <v>2958</v>
      </c>
      <c r="CIW4" s="868" t="s">
        <v>2959</v>
      </c>
      <c r="CIX4" s="868" t="s">
        <v>2960</v>
      </c>
      <c r="CIY4" s="868" t="s">
        <v>2961</v>
      </c>
      <c r="CIZ4" s="868" t="s">
        <v>2962</v>
      </c>
      <c r="CJA4" s="868" t="s">
        <v>2963</v>
      </c>
      <c r="CJB4" s="868" t="s">
        <v>2964</v>
      </c>
      <c r="CJC4" s="868" t="s">
        <v>2965</v>
      </c>
      <c r="CJD4" s="868" t="s">
        <v>2966</v>
      </c>
      <c r="CJE4" s="868" t="s">
        <v>2967</v>
      </c>
      <c r="CJF4" s="868" t="s">
        <v>2968</v>
      </c>
      <c r="CJG4" s="868" t="s">
        <v>2969</v>
      </c>
      <c r="CJH4" s="868" t="s">
        <v>2970</v>
      </c>
      <c r="CJI4" s="868" t="s">
        <v>2971</v>
      </c>
      <c r="CJJ4" s="868" t="s">
        <v>2972</v>
      </c>
      <c r="CJK4" s="868" t="s">
        <v>2973</v>
      </c>
      <c r="CJL4" s="868" t="s">
        <v>2974</v>
      </c>
      <c r="CJM4" s="868" t="s">
        <v>2975</v>
      </c>
      <c r="CJN4" s="868" t="s">
        <v>2976</v>
      </c>
      <c r="CJO4" s="868" t="s">
        <v>2977</v>
      </c>
      <c r="CJP4" s="868" t="s">
        <v>2978</v>
      </c>
      <c r="CJQ4" s="868" t="s">
        <v>2979</v>
      </c>
      <c r="CJR4" s="868" t="s">
        <v>2980</v>
      </c>
      <c r="CJS4" s="868" t="s">
        <v>2981</v>
      </c>
      <c r="CJT4" s="868" t="s">
        <v>2982</v>
      </c>
      <c r="CJU4" s="868" t="s">
        <v>2983</v>
      </c>
      <c r="CJV4" s="868" t="s">
        <v>2984</v>
      </c>
      <c r="CJW4" s="868" t="s">
        <v>2985</v>
      </c>
      <c r="CJX4" s="868" t="s">
        <v>2986</v>
      </c>
      <c r="CJY4" s="868" t="s">
        <v>2987</v>
      </c>
      <c r="CJZ4" s="868" t="s">
        <v>2988</v>
      </c>
      <c r="CKA4" s="868" t="s">
        <v>2989</v>
      </c>
      <c r="CKB4" s="868" t="s">
        <v>2990</v>
      </c>
      <c r="CKC4" s="868" t="s">
        <v>2991</v>
      </c>
      <c r="CKD4" s="868" t="s">
        <v>2992</v>
      </c>
      <c r="CKE4" s="868" t="s">
        <v>2993</v>
      </c>
      <c r="CKF4" s="868" t="s">
        <v>2994</v>
      </c>
      <c r="CKG4" s="868" t="s">
        <v>2995</v>
      </c>
      <c r="CKH4" s="868" t="s">
        <v>2996</v>
      </c>
      <c r="CKI4" s="868" t="s">
        <v>2997</v>
      </c>
      <c r="CKJ4" s="868" t="s">
        <v>2998</v>
      </c>
      <c r="CKK4" s="868" t="s">
        <v>2999</v>
      </c>
      <c r="CKL4" s="868" t="s">
        <v>3000</v>
      </c>
      <c r="CKM4" s="868" t="s">
        <v>3001</v>
      </c>
      <c r="CKN4" s="868" t="s">
        <v>3002</v>
      </c>
      <c r="CKO4" s="868" t="s">
        <v>3003</v>
      </c>
      <c r="CKP4" s="868" t="s">
        <v>3004</v>
      </c>
      <c r="CKQ4" s="868" t="s">
        <v>3005</v>
      </c>
      <c r="CKR4" s="868" t="s">
        <v>3006</v>
      </c>
      <c r="CKS4" s="868" t="s">
        <v>3007</v>
      </c>
      <c r="CKT4" s="868" t="s">
        <v>3008</v>
      </c>
      <c r="CKU4" s="868" t="s">
        <v>3009</v>
      </c>
      <c r="CKV4" s="868" t="s">
        <v>3010</v>
      </c>
      <c r="CKW4" s="868" t="s">
        <v>3011</v>
      </c>
      <c r="CKX4" s="868" t="s">
        <v>3012</v>
      </c>
      <c r="CKY4" s="868" t="s">
        <v>3013</v>
      </c>
      <c r="CKZ4" s="868" t="s">
        <v>3014</v>
      </c>
      <c r="CLA4" s="868" t="s">
        <v>3015</v>
      </c>
      <c r="CLB4" s="868" t="s">
        <v>3016</v>
      </c>
      <c r="CLC4" s="868" t="s">
        <v>3017</v>
      </c>
      <c r="CLD4" s="868" t="s">
        <v>3018</v>
      </c>
      <c r="CLE4" s="868" t="s">
        <v>3019</v>
      </c>
      <c r="CLF4" s="868" t="s">
        <v>3020</v>
      </c>
      <c r="CLG4" s="868" t="s">
        <v>3021</v>
      </c>
      <c r="CLH4" s="868" t="s">
        <v>3022</v>
      </c>
      <c r="CLI4" s="868" t="s">
        <v>3023</v>
      </c>
      <c r="CLJ4" s="868" t="s">
        <v>3024</v>
      </c>
      <c r="CLK4" s="868" t="s">
        <v>3025</v>
      </c>
      <c r="CLL4" s="868" t="s">
        <v>3026</v>
      </c>
      <c r="CLM4" s="868" t="s">
        <v>3027</v>
      </c>
      <c r="CLN4" s="868" t="s">
        <v>3028</v>
      </c>
      <c r="CLO4" s="868" t="s">
        <v>3029</v>
      </c>
      <c r="CLP4" s="868" t="s">
        <v>3030</v>
      </c>
      <c r="CLQ4" s="868" t="s">
        <v>3031</v>
      </c>
      <c r="CLR4" s="868" t="s">
        <v>3032</v>
      </c>
      <c r="CLS4" s="868" t="s">
        <v>3033</v>
      </c>
      <c r="CLT4" s="868" t="s">
        <v>3034</v>
      </c>
      <c r="CLU4" s="868" t="s">
        <v>3035</v>
      </c>
      <c r="CLV4" s="868" t="s">
        <v>3036</v>
      </c>
      <c r="CLW4" s="868" t="s">
        <v>3037</v>
      </c>
      <c r="CLX4" s="868" t="s">
        <v>3038</v>
      </c>
      <c r="CLY4" s="868" t="s">
        <v>3039</v>
      </c>
      <c r="CLZ4" s="868" t="s">
        <v>3040</v>
      </c>
      <c r="CMA4" s="868" t="s">
        <v>3041</v>
      </c>
      <c r="CMB4" s="868" t="s">
        <v>3042</v>
      </c>
      <c r="CMC4" s="868" t="s">
        <v>3043</v>
      </c>
      <c r="CMD4" s="868" t="s">
        <v>3044</v>
      </c>
      <c r="CME4" s="868" t="s">
        <v>3045</v>
      </c>
      <c r="CMF4" s="868" t="s">
        <v>3046</v>
      </c>
      <c r="CMG4" s="868" t="s">
        <v>3047</v>
      </c>
      <c r="CMH4" s="868" t="s">
        <v>3048</v>
      </c>
      <c r="CMI4" s="868" t="s">
        <v>3049</v>
      </c>
      <c r="CMJ4" s="868" t="s">
        <v>3050</v>
      </c>
      <c r="CMK4" s="868" t="s">
        <v>3051</v>
      </c>
      <c r="CML4" s="868" t="s">
        <v>3052</v>
      </c>
      <c r="CMM4" s="868" t="s">
        <v>3053</v>
      </c>
    </row>
    <row r="5" spans="1:2380" s="855" customFormat="1" ht="16">
      <c r="B5" s="856" t="b">
        <v>0</v>
      </c>
      <c r="C5" s="856" t="b">
        <v>0</v>
      </c>
      <c r="D5" s="856" t="b">
        <v>0</v>
      </c>
      <c r="E5" s="856" t="b">
        <v>0</v>
      </c>
      <c r="F5" s="856" cm="1">
        <f t="array" ref="F5:AK5">TRANSPOSE(General!C14:C45)</f>
        <v>0</v>
      </c>
      <c r="G5" s="869">
        <v>0</v>
      </c>
      <c r="H5" s="870">
        <v>0</v>
      </c>
      <c r="I5" s="856">
        <v>0</v>
      </c>
      <c r="J5" s="856">
        <v>0</v>
      </c>
      <c r="K5" s="856">
        <v>0</v>
      </c>
      <c r="L5" s="871">
        <v>0</v>
      </c>
      <c r="M5" s="872">
        <v>0</v>
      </c>
      <c r="N5" s="856">
        <v>0</v>
      </c>
      <c r="O5" s="856">
        <v>0</v>
      </c>
      <c r="P5" s="856">
        <v>0</v>
      </c>
      <c r="Q5" s="856">
        <v>0</v>
      </c>
      <c r="R5" s="856">
        <v>0</v>
      </c>
      <c r="S5" s="856">
        <v>0</v>
      </c>
      <c r="T5" s="856">
        <v>0</v>
      </c>
      <c r="U5" s="856">
        <v>0</v>
      </c>
      <c r="V5" s="856">
        <v>0</v>
      </c>
      <c r="W5" s="856">
        <v>0</v>
      </c>
      <c r="X5" s="856">
        <v>0</v>
      </c>
      <c r="Y5" s="856">
        <v>0</v>
      </c>
      <c r="Z5" s="870">
        <v>0</v>
      </c>
      <c r="AA5" s="856">
        <v>0</v>
      </c>
      <c r="AB5" s="856">
        <v>0</v>
      </c>
      <c r="AC5" s="856">
        <v>0</v>
      </c>
      <c r="AD5" s="856">
        <v>0</v>
      </c>
      <c r="AE5" s="856">
        <v>0</v>
      </c>
      <c r="AF5" s="856">
        <v>0</v>
      </c>
      <c r="AG5" s="856">
        <v>0</v>
      </c>
      <c r="AH5" s="856">
        <v>0</v>
      </c>
      <c r="AI5" s="856">
        <v>0</v>
      </c>
      <c r="AJ5" s="856">
        <v>0</v>
      </c>
      <c r="AK5" s="856">
        <v>0</v>
      </c>
      <c r="AL5" s="856" cm="1">
        <f t="array" ref="AL5:AT5">TRANSPOSE(General!C51:C59)</f>
        <v>0</v>
      </c>
      <c r="AM5" s="856">
        <v>0</v>
      </c>
      <c r="AN5" s="856">
        <v>0</v>
      </c>
      <c r="AO5" s="856">
        <v>0</v>
      </c>
      <c r="AP5" s="856">
        <v>0</v>
      </c>
      <c r="AQ5" s="856">
        <v>0</v>
      </c>
      <c r="AR5" s="871">
        <v>0</v>
      </c>
      <c r="AS5" s="872">
        <v>0</v>
      </c>
      <c r="AT5" s="856">
        <v>0</v>
      </c>
      <c r="AU5" s="856" t="b">
        <v>0</v>
      </c>
      <c r="AV5" s="856" cm="1">
        <f t="array" ref="AV5:BF5">TRANSPOSE(General!C67:C77)</f>
        <v>0</v>
      </c>
      <c r="AW5" s="856">
        <v>0</v>
      </c>
      <c r="AX5" s="856">
        <v>0</v>
      </c>
      <c r="AY5" s="856">
        <v>0</v>
      </c>
      <c r="AZ5" s="856">
        <v>0</v>
      </c>
      <c r="BA5" s="856">
        <v>0</v>
      </c>
      <c r="BB5" s="856">
        <v>0</v>
      </c>
      <c r="BC5" s="871">
        <v>0</v>
      </c>
      <c r="BD5" s="872">
        <v>0</v>
      </c>
      <c r="BE5" s="856">
        <v>0</v>
      </c>
      <c r="BF5" s="856">
        <v>0</v>
      </c>
      <c r="BG5" s="869">
        <f>General!G14</f>
        <v>0</v>
      </c>
      <c r="BH5" s="869">
        <f>General!G15</f>
        <v>0</v>
      </c>
      <c r="BI5" s="869">
        <f>General!G16</f>
        <v>0</v>
      </c>
      <c r="BJ5" s="869">
        <f>General!G17</f>
        <v>0</v>
      </c>
      <c r="BK5" s="869" t="str">
        <f>General!H17</f>
        <v xml:space="preserve">Explain: </v>
      </c>
      <c r="BL5" s="870">
        <f>General!F36</f>
        <v>0</v>
      </c>
      <c r="BM5" s="870">
        <f>General!F37</f>
        <v>0</v>
      </c>
      <c r="BN5" s="870">
        <f>General!F38</f>
        <v>0</v>
      </c>
      <c r="BO5" s="870">
        <f>General!G36</f>
        <v>0</v>
      </c>
      <c r="BP5" s="870">
        <f>General!G37</f>
        <v>0</v>
      </c>
      <c r="BQ5" s="870">
        <f>General!G38</f>
        <v>0</v>
      </c>
      <c r="BR5" s="856">
        <f>General!H36</f>
        <v>0</v>
      </c>
      <c r="BS5" s="856">
        <f>General!H37</f>
        <v>0</v>
      </c>
      <c r="BT5" s="856">
        <f>General!H38</f>
        <v>0</v>
      </c>
      <c r="BU5" s="881">
        <f>'Balance Sheet'!D9</f>
        <v>0</v>
      </c>
      <c r="BV5" s="881">
        <f>'Balance Sheet'!D10</f>
        <v>0</v>
      </c>
      <c r="BW5" s="881">
        <f>'Balance Sheet'!D11</f>
        <v>0</v>
      </c>
      <c r="BX5" s="881">
        <f>'Balance Sheet'!D12</f>
        <v>0</v>
      </c>
      <c r="BY5" s="861">
        <f>'Balance Sheet'!D13</f>
        <v>0</v>
      </c>
      <c r="BZ5" s="861">
        <f>'Balance Sheet'!D15</f>
        <v>0</v>
      </c>
      <c r="CA5" s="861">
        <f>'Balance Sheet'!D16</f>
        <v>0</v>
      </c>
      <c r="CB5" s="861">
        <f>'Balance Sheet'!D17</f>
        <v>0</v>
      </c>
      <c r="CC5" s="861">
        <f>'Balance Sheet'!D18</f>
        <v>0</v>
      </c>
      <c r="CD5" s="861">
        <f>'Balance Sheet'!D19</f>
        <v>0</v>
      </c>
      <c r="CE5" s="861">
        <f>'Balance Sheet'!D20</f>
        <v>0</v>
      </c>
      <c r="CF5" s="845">
        <f>'Balance Sheet'!D22</f>
        <v>0</v>
      </c>
      <c r="CG5" s="861">
        <f>'Balance Sheet'!D23</f>
        <v>0</v>
      </c>
      <c r="CH5" s="861">
        <f>'Balance Sheet'!D24</f>
        <v>0</v>
      </c>
      <c r="CI5" s="861">
        <f>'Balance Sheet'!D25</f>
        <v>0</v>
      </c>
      <c r="CJ5" s="861">
        <f>'Balance Sheet'!D26</f>
        <v>0</v>
      </c>
      <c r="CK5" s="861">
        <f>'Balance Sheet'!D27</f>
        <v>0</v>
      </c>
      <c r="CL5" s="861">
        <f>'Balance Sheet'!D28</f>
        <v>0</v>
      </c>
      <c r="CM5" s="861">
        <f>'Balance Sheet'!D30</f>
        <v>0</v>
      </c>
      <c r="CN5" s="861">
        <f>'Balance Sheet'!D31</f>
        <v>0</v>
      </c>
      <c r="CO5" s="861">
        <f>'Balance Sheet'!D32</f>
        <v>0</v>
      </c>
      <c r="CP5" s="861">
        <f>'Balance Sheet'!D33</f>
        <v>0</v>
      </c>
      <c r="CQ5" s="861">
        <f>'Balance Sheet'!D34</f>
        <v>0</v>
      </c>
      <c r="CR5" s="861">
        <f>'Balance Sheet'!D35</f>
        <v>0</v>
      </c>
      <c r="CS5" s="882">
        <f>'Balance Sheet'!D36</f>
        <v>0</v>
      </c>
      <c r="CT5" s="861">
        <f>'Balance Sheet'!D37</f>
        <v>0</v>
      </c>
      <c r="CU5" s="861">
        <f>'Balance Sheet'!D44</f>
        <v>0</v>
      </c>
      <c r="CV5" s="861">
        <f>'Balance Sheet'!D45</f>
        <v>0</v>
      </c>
      <c r="CW5" s="861">
        <f>'Balance Sheet'!D46</f>
        <v>0</v>
      </c>
      <c r="CX5" s="861">
        <f>'Balance Sheet'!D47</f>
        <v>0</v>
      </c>
      <c r="CY5" s="861">
        <f>'Balance Sheet'!D48</f>
        <v>0</v>
      </c>
      <c r="CZ5" s="861">
        <f>'Balance Sheet'!D49</f>
        <v>0</v>
      </c>
      <c r="DA5" s="861">
        <f>'Balance Sheet'!D50</f>
        <v>0</v>
      </c>
      <c r="DB5" s="845">
        <f>'Balance Sheet'!D51</f>
        <v>0</v>
      </c>
      <c r="DC5" s="882">
        <f>'Balance Sheet'!E45</f>
        <v>0</v>
      </c>
      <c r="DD5" s="882">
        <f>'Balance Sheet'!E46</f>
        <v>0</v>
      </c>
      <c r="DE5" s="882">
        <f>'Balance Sheet'!E47</f>
        <v>0</v>
      </c>
      <c r="DF5" s="882">
        <f>'Balance Sheet'!E48</f>
        <v>0</v>
      </c>
      <c r="DG5" s="882">
        <f>'Balance Sheet'!E49</f>
        <v>0</v>
      </c>
      <c r="DH5" s="882">
        <f>'Balance Sheet'!E50</f>
        <v>0</v>
      </c>
      <c r="DI5" s="882">
        <f>'Balance Sheet'!E51</f>
        <v>0</v>
      </c>
      <c r="DJ5" s="883">
        <f>'Balance Sheet'!F44</f>
        <v>0</v>
      </c>
      <c r="DK5" s="883">
        <f>'Balance Sheet'!F45</f>
        <v>0</v>
      </c>
      <c r="DL5" s="883">
        <f>'Balance Sheet'!F46</f>
        <v>0</v>
      </c>
      <c r="DM5" s="883">
        <f>'Balance Sheet'!F47</f>
        <v>0</v>
      </c>
      <c r="DN5" s="883">
        <f>'Balance Sheet'!F48</f>
        <v>0</v>
      </c>
      <c r="DO5" s="883">
        <f>'Balance Sheet'!F49</f>
        <v>0</v>
      </c>
      <c r="DP5" s="883">
        <f>'Balance Sheet'!F50</f>
        <v>0</v>
      </c>
      <c r="DQ5" s="883">
        <f>'Balance Sheet'!F51</f>
        <v>0</v>
      </c>
      <c r="DR5" s="883">
        <f>'Balance Sheet'!F52</f>
        <v>0</v>
      </c>
      <c r="DS5" s="861">
        <f>'Balance Sheet'!D58</f>
        <v>0</v>
      </c>
      <c r="DT5" s="861">
        <f>'Balance Sheet'!D59</f>
        <v>0</v>
      </c>
      <c r="DU5" s="861">
        <f>'Balance Sheet'!D60</f>
        <v>0</v>
      </c>
      <c r="DV5" s="861">
        <f>'Balance Sheet'!D61</f>
        <v>0</v>
      </c>
      <c r="DW5" s="861">
        <f>'Balance Sheet'!D62</f>
        <v>0</v>
      </c>
      <c r="DX5" s="861">
        <f>'Balance Sheet'!D63</f>
        <v>0</v>
      </c>
      <c r="DY5" s="861">
        <f>'Balance Sheet'!D64</f>
        <v>0</v>
      </c>
      <c r="DZ5" s="861">
        <f>'Balance Sheet'!D65</f>
        <v>0</v>
      </c>
      <c r="EA5" s="861">
        <f>'Balance Sheet'!D66</f>
        <v>0</v>
      </c>
      <c r="EB5" s="861">
        <f>'Balance Sheet'!D67</f>
        <v>0</v>
      </c>
      <c r="EC5" s="861">
        <f>'Balance Sheet'!D68</f>
        <v>0</v>
      </c>
      <c r="ED5" s="861">
        <f>'Balance Sheet'!D69</f>
        <v>0</v>
      </c>
      <c r="EE5" s="861">
        <f>'Balance Sheet'!D75</f>
        <v>0</v>
      </c>
      <c r="EF5" s="861">
        <f>'Balance Sheet'!D76</f>
        <v>0</v>
      </c>
      <c r="EG5" s="861">
        <f>'Balance Sheet'!D77</f>
        <v>0</v>
      </c>
      <c r="EH5" s="861">
        <f>'Balance Sheet'!D78</f>
        <v>0</v>
      </c>
      <c r="EI5" s="861">
        <f>'Balance Sheet'!D79</f>
        <v>0</v>
      </c>
      <c r="EJ5" s="861">
        <f>'Balance Sheet'!D81</f>
        <v>0</v>
      </c>
      <c r="EK5" s="861">
        <f>'Balance Sheet'!D82</f>
        <v>0</v>
      </c>
      <c r="EL5" s="861">
        <f>'Balance Sheet'!D83</f>
        <v>0</v>
      </c>
      <c r="EM5" s="861">
        <f>'Balance Sheet'!D84</f>
        <v>0</v>
      </c>
      <c r="EN5" s="861">
        <f>'Balance Sheet'!D85</f>
        <v>0</v>
      </c>
      <c r="EO5" s="861">
        <f>'Balance Sheet'!D86</f>
        <v>0</v>
      </c>
      <c r="EP5" s="861">
        <f>'Balance Sheet'!D87</f>
        <v>0</v>
      </c>
      <c r="EQ5" s="861">
        <f>'Balance Sheet'!D89</f>
        <v>0</v>
      </c>
      <c r="ER5" s="861">
        <f>'Balance Sheet'!D90</f>
        <v>0</v>
      </c>
      <c r="ES5" s="861">
        <f>'Balance Sheet'!D91</f>
        <v>0</v>
      </c>
      <c r="ET5" s="861">
        <f>'Balance Sheet'!D92</f>
        <v>0</v>
      </c>
      <c r="EU5" s="861">
        <f>'Balance Sheet'!D93</f>
        <v>0</v>
      </c>
      <c r="EV5" s="861">
        <f>'Balance Sheet'!D95</f>
        <v>0</v>
      </c>
      <c r="EW5" s="861">
        <f>'Balance Sheet'!D96</f>
        <v>0</v>
      </c>
      <c r="EX5" s="861">
        <f>'Balance Sheet'!D97</f>
        <v>0</v>
      </c>
      <c r="EY5" s="883">
        <f>'Balance Sheet'!D98</f>
        <v>0</v>
      </c>
      <c r="EZ5" s="883">
        <f>'Balance Sheet'!D99</f>
        <v>0</v>
      </c>
      <c r="FA5" s="882">
        <f>'Balance Sheet'!D105</f>
        <v>0</v>
      </c>
      <c r="FB5" s="882">
        <f>'Balance Sheet'!D106</f>
        <v>0</v>
      </c>
      <c r="FC5" s="882">
        <f>'Balance Sheet'!D107</f>
        <v>0</v>
      </c>
      <c r="FD5" s="882">
        <f>'Balance Sheet'!D108</f>
        <v>0</v>
      </c>
      <c r="FE5" s="883">
        <f>'Balance Sheet'!D115</f>
        <v>0</v>
      </c>
      <c r="FF5" s="883">
        <f>'Balance Sheet'!D116</f>
        <v>0</v>
      </c>
      <c r="FG5" s="883">
        <f>'Balance Sheet'!D117</f>
        <v>0</v>
      </c>
      <c r="FH5" s="883">
        <f>'Balance Sheet'!D118</f>
        <v>0</v>
      </c>
      <c r="FI5" s="883">
        <f>'Balance Sheet'!D119</f>
        <v>0</v>
      </c>
      <c r="FJ5" s="883">
        <f>'Balance Sheet'!D120</f>
        <v>0</v>
      </c>
      <c r="FK5" s="883">
        <f>'Balance Sheet'!D121</f>
        <v>0</v>
      </c>
      <c r="FL5" s="883">
        <f>'Balance Sheet'!D122</f>
        <v>0</v>
      </c>
      <c r="FM5" s="883">
        <f>'Balance Sheet'!D123</f>
        <v>0</v>
      </c>
      <c r="FN5" s="883">
        <f>'Balance Sheet'!D124</f>
        <v>0</v>
      </c>
      <c r="FO5" s="883">
        <f>'Balance Sheet'!D125</f>
        <v>0</v>
      </c>
      <c r="FP5" s="883">
        <f>'Balance Sheet'!D131</f>
        <v>0</v>
      </c>
      <c r="FQ5" s="883">
        <f>'Balance Sheet'!D132</f>
        <v>0</v>
      </c>
      <c r="FR5" s="883" t="str">
        <f>'Balance Sheet'!D133</f>
        <v>Balance Sheet Check Passed</v>
      </c>
      <c r="FS5" s="873">
        <f>Disclosures!B11</f>
        <v>0</v>
      </c>
      <c r="FT5" s="873">
        <f>Disclosures!B12</f>
        <v>0</v>
      </c>
      <c r="FU5" s="873">
        <f>Disclosures!B13</f>
        <v>0</v>
      </c>
      <c r="FV5" s="873">
        <f>Disclosures!B14</f>
        <v>0</v>
      </c>
      <c r="FW5" s="873">
        <f>Disclosures!B15</f>
        <v>0</v>
      </c>
      <c r="FX5" s="873">
        <f>Disclosures!B16</f>
        <v>0</v>
      </c>
      <c r="FY5" s="873">
        <f>Disclosures!C11</f>
        <v>0</v>
      </c>
      <c r="FZ5" s="873">
        <f>Disclosures!C12</f>
        <v>0</v>
      </c>
      <c r="GA5" s="873">
        <f>Disclosures!C13</f>
        <v>0</v>
      </c>
      <c r="GB5" s="873">
        <f>Disclosures!C14</f>
        <v>0</v>
      </c>
      <c r="GC5" s="873">
        <f>Disclosures!C15</f>
        <v>0</v>
      </c>
      <c r="GD5" s="873">
        <f>Disclosures!C16</f>
        <v>0</v>
      </c>
      <c r="GE5" s="874">
        <f>Disclosures!D11</f>
        <v>0</v>
      </c>
      <c r="GF5" s="874">
        <f>Disclosures!D12</f>
        <v>0</v>
      </c>
      <c r="GG5" s="874">
        <f>Disclosures!D13</f>
        <v>0</v>
      </c>
      <c r="GH5" s="874">
        <f>Disclosures!D14</f>
        <v>0</v>
      </c>
      <c r="GI5" s="874">
        <f>Disclosures!D15</f>
        <v>0</v>
      </c>
      <c r="GJ5" s="874">
        <f>Disclosures!D16</f>
        <v>0</v>
      </c>
      <c r="GK5" s="873">
        <f>Disclosures!E11</f>
        <v>0</v>
      </c>
      <c r="GL5" s="873">
        <f>Disclosures!E12</f>
        <v>0</v>
      </c>
      <c r="GM5" s="873">
        <f>Disclosures!E13</f>
        <v>0</v>
      </c>
      <c r="GN5" s="873">
        <f>Disclosures!E14</f>
        <v>0</v>
      </c>
      <c r="GO5" s="873">
        <f>Disclosures!E15</f>
        <v>0</v>
      </c>
      <c r="GP5" s="873">
        <f>Disclosures!E16</f>
        <v>0</v>
      </c>
      <c r="GQ5" s="873">
        <f>Disclosures!F11</f>
        <v>0</v>
      </c>
      <c r="GR5" s="873">
        <f>Disclosures!F12</f>
        <v>0</v>
      </c>
      <c r="GS5" s="873">
        <f>Disclosures!F13</f>
        <v>0</v>
      </c>
      <c r="GT5" s="873">
        <f>Disclosures!F14</f>
        <v>0</v>
      </c>
      <c r="GU5" s="873">
        <f>Disclosures!F15</f>
        <v>0</v>
      </c>
      <c r="GV5" s="873">
        <f>Disclosures!F16</f>
        <v>0</v>
      </c>
      <c r="GW5" s="873">
        <f>Disclosures!B22</f>
        <v>0</v>
      </c>
      <c r="GX5" s="873">
        <f>Disclosures!B23</f>
        <v>0</v>
      </c>
      <c r="GY5" s="873">
        <f>Disclosures!B24</f>
        <v>0</v>
      </c>
      <c r="GZ5" s="873">
        <f>Disclosures!B25</f>
        <v>0</v>
      </c>
      <c r="HA5" s="873">
        <f>Disclosures!B26</f>
        <v>0</v>
      </c>
      <c r="HB5" s="875">
        <f>Disclosures!$C22</f>
        <v>0</v>
      </c>
      <c r="HC5" s="875">
        <f>Disclosures!$C23</f>
        <v>0</v>
      </c>
      <c r="HD5" s="875">
        <f>Disclosures!$C24</f>
        <v>0</v>
      </c>
      <c r="HE5" s="875">
        <f>Disclosures!$C25</f>
        <v>0</v>
      </c>
      <c r="HF5" s="875">
        <f>Disclosures!$C26</f>
        <v>0</v>
      </c>
      <c r="HG5" s="873">
        <f>Disclosures!D22</f>
        <v>0</v>
      </c>
      <c r="HH5" s="873">
        <f>Disclosures!D23</f>
        <v>0</v>
      </c>
      <c r="HI5" s="873">
        <f>Disclosures!D24</f>
        <v>0</v>
      </c>
      <c r="HJ5" s="873">
        <f>Disclosures!D25</f>
        <v>0</v>
      </c>
      <c r="HK5" s="873">
        <f>Disclosures!D26</f>
        <v>0</v>
      </c>
      <c r="HL5" s="873">
        <f>Disclosures!E22</f>
        <v>0</v>
      </c>
      <c r="HM5" s="873">
        <f>Disclosures!E23</f>
        <v>0</v>
      </c>
      <c r="HN5" s="873">
        <f>Disclosures!E24</f>
        <v>0</v>
      </c>
      <c r="HO5" s="873">
        <f>Disclosures!E25</f>
        <v>0</v>
      </c>
      <c r="HP5" s="873">
        <f>Disclosures!E26</f>
        <v>0</v>
      </c>
      <c r="HQ5" s="876">
        <f>Disclosures!F22</f>
        <v>0</v>
      </c>
      <c r="HR5" s="876">
        <f>Disclosures!F23</f>
        <v>0</v>
      </c>
      <c r="HS5" s="876">
        <f>Disclosures!F24</f>
        <v>0</v>
      </c>
      <c r="HT5" s="876">
        <f>Disclosures!F25</f>
        <v>0</v>
      </c>
      <c r="HU5" s="876">
        <f>Disclosures!F26</f>
        <v>0</v>
      </c>
      <c r="HV5" s="873">
        <f>Disclosures!B32</f>
        <v>0</v>
      </c>
      <c r="HW5" s="873">
        <f>Disclosures!B33</f>
        <v>0</v>
      </c>
      <c r="HX5" s="873">
        <f>Disclosures!B34</f>
        <v>0</v>
      </c>
      <c r="HY5" s="873">
        <f>Disclosures!B35</f>
        <v>0</v>
      </c>
      <c r="HZ5" s="873">
        <f>Disclosures!B36</f>
        <v>0</v>
      </c>
      <c r="IA5" s="873">
        <f>Disclosures!C32</f>
        <v>0</v>
      </c>
      <c r="IB5" s="873">
        <f>Disclosures!C33</f>
        <v>0</v>
      </c>
      <c r="IC5" s="873">
        <f>Disclosures!C34</f>
        <v>0</v>
      </c>
      <c r="ID5" s="873">
        <f>Disclosures!C35</f>
        <v>0</v>
      </c>
      <c r="IE5" s="873">
        <f>Disclosures!C36</f>
        <v>0</v>
      </c>
      <c r="IF5" s="873">
        <f>Disclosures!D32</f>
        <v>0</v>
      </c>
      <c r="IG5" s="873">
        <f>Disclosures!D33</f>
        <v>0</v>
      </c>
      <c r="IH5" s="873">
        <f>Disclosures!D34</f>
        <v>0</v>
      </c>
      <c r="II5" s="873">
        <f>Disclosures!D35</f>
        <v>0</v>
      </c>
      <c r="IJ5" s="873">
        <f>Disclosures!D36</f>
        <v>0</v>
      </c>
      <c r="IK5" s="877">
        <f>Disclosures!E32</f>
        <v>0</v>
      </c>
      <c r="IL5" s="877">
        <f>Disclosures!E33</f>
        <v>0</v>
      </c>
      <c r="IM5" s="877">
        <f>Disclosures!E34</f>
        <v>0</v>
      </c>
      <c r="IN5" s="877">
        <f>Disclosures!E35</f>
        <v>0</v>
      </c>
      <c r="IO5" s="877">
        <f>Disclosures!E36</f>
        <v>0</v>
      </c>
      <c r="IP5" s="875">
        <f>Disclosures!F32</f>
        <v>0</v>
      </c>
      <c r="IQ5" s="875">
        <f>Disclosures!F33</f>
        <v>0</v>
      </c>
      <c r="IR5" s="875">
        <f>Disclosures!F34</f>
        <v>0</v>
      </c>
      <c r="IS5" s="875">
        <f>Disclosures!F35</f>
        <v>0</v>
      </c>
      <c r="IT5" s="875">
        <f>Disclosures!F36</f>
        <v>0</v>
      </c>
      <c r="IU5" s="873">
        <f>Disclosures!G32</f>
        <v>0</v>
      </c>
      <c r="IV5" s="873">
        <f>Disclosures!G33</f>
        <v>0</v>
      </c>
      <c r="IW5" s="873">
        <f>Disclosures!G34</f>
        <v>0</v>
      </c>
      <c r="IX5" s="873">
        <f>Disclosures!G35</f>
        <v>0</v>
      </c>
      <c r="IY5" s="873">
        <f>Disclosures!G36</f>
        <v>0</v>
      </c>
      <c r="IZ5" s="873">
        <f>Disclosures!H32</f>
        <v>0</v>
      </c>
      <c r="JA5" s="873">
        <f>Disclosures!H33</f>
        <v>0</v>
      </c>
      <c r="JB5" s="873">
        <f>Disclosures!H34</f>
        <v>0</v>
      </c>
      <c r="JC5" s="873">
        <f>Disclosures!H35</f>
        <v>0</v>
      </c>
      <c r="JD5" s="873">
        <f>Disclosures!H36</f>
        <v>0</v>
      </c>
      <c r="JE5" s="873">
        <f>Disclosures!B42</f>
        <v>0</v>
      </c>
      <c r="JF5" s="873">
        <f>Disclosures!B43</f>
        <v>0</v>
      </c>
      <c r="JG5" s="873">
        <f>Disclosures!B44</f>
        <v>0</v>
      </c>
      <c r="JH5" s="873">
        <f>Disclosures!B45</f>
        <v>0</v>
      </c>
      <c r="JI5" s="873">
        <f>Disclosures!B46</f>
        <v>0</v>
      </c>
      <c r="JJ5" s="873">
        <f>Disclosures!B47</f>
        <v>0</v>
      </c>
      <c r="JK5" s="873">
        <f>Disclosures!C42</f>
        <v>0</v>
      </c>
      <c r="JL5" s="873">
        <f>Disclosures!C43</f>
        <v>0</v>
      </c>
      <c r="JM5" s="873">
        <f>Disclosures!C44</f>
        <v>0</v>
      </c>
      <c r="JN5" s="873">
        <f>Disclosures!C45</f>
        <v>0</v>
      </c>
      <c r="JO5" s="873">
        <f>Disclosures!C46</f>
        <v>0</v>
      </c>
      <c r="JP5" s="873">
        <f>Disclosures!C47</f>
        <v>0</v>
      </c>
      <c r="JQ5" s="873">
        <f>Disclosures!D42</f>
        <v>0</v>
      </c>
      <c r="JR5" s="873">
        <f>Disclosures!D43</f>
        <v>0</v>
      </c>
      <c r="JS5" s="873">
        <f>Disclosures!D44</f>
        <v>0</v>
      </c>
      <c r="JT5" s="873">
        <f>Disclosures!D45</f>
        <v>0</v>
      </c>
      <c r="JU5" s="873">
        <f>Disclosures!D46</f>
        <v>0</v>
      </c>
      <c r="JV5" s="873">
        <f>Disclosures!D47</f>
        <v>0</v>
      </c>
      <c r="JW5" s="873">
        <f>Disclosures!E42</f>
        <v>0</v>
      </c>
      <c r="JX5" s="873">
        <f>Disclosures!E43</f>
        <v>0</v>
      </c>
      <c r="JY5" s="873">
        <f>Disclosures!E44</f>
        <v>0</v>
      </c>
      <c r="JZ5" s="873">
        <f>Disclosures!E45</f>
        <v>0</v>
      </c>
      <c r="KA5" s="873">
        <f>Disclosures!E46</f>
        <v>0</v>
      </c>
      <c r="KB5" s="873">
        <f>Disclosures!E47</f>
        <v>0</v>
      </c>
      <c r="KC5" s="875">
        <f>Disclosures!F42</f>
        <v>0</v>
      </c>
      <c r="KD5" s="875">
        <f>Disclosures!F43</f>
        <v>0</v>
      </c>
      <c r="KE5" s="875">
        <f>Disclosures!F44</f>
        <v>0</v>
      </c>
      <c r="KF5" s="875">
        <f>Disclosures!F45</f>
        <v>0</v>
      </c>
      <c r="KG5" s="875">
        <f>Disclosures!F46</f>
        <v>0</v>
      </c>
      <c r="KH5" s="875">
        <f>Disclosures!F47</f>
        <v>0</v>
      </c>
      <c r="KI5" s="878">
        <f>Disclosures!G42</f>
        <v>0</v>
      </c>
      <c r="KJ5" s="878">
        <f>Disclosures!G43</f>
        <v>0</v>
      </c>
      <c r="KK5" s="878">
        <f>Disclosures!G44</f>
        <v>0</v>
      </c>
      <c r="KL5" s="878">
        <f>Disclosures!G45</f>
        <v>0</v>
      </c>
      <c r="KM5" s="878">
        <f>Disclosures!G46</f>
        <v>0</v>
      </c>
      <c r="KN5" s="878">
        <f>Disclosures!G47</f>
        <v>0</v>
      </c>
      <c r="KO5" s="873">
        <f>Disclosures!H42</f>
        <v>0</v>
      </c>
      <c r="KP5" s="873">
        <f>Disclosures!H43</f>
        <v>0</v>
      </c>
      <c r="KQ5" s="873">
        <f>Disclosures!H44</f>
        <v>0</v>
      </c>
      <c r="KR5" s="873">
        <f>Disclosures!H45</f>
        <v>0</v>
      </c>
      <c r="KS5" s="873">
        <f>Disclosures!H46</f>
        <v>0</v>
      </c>
      <c r="KT5" s="873">
        <f>Disclosures!H47</f>
        <v>0</v>
      </c>
      <c r="KU5" s="879">
        <f>Disclosures!I42</f>
        <v>0</v>
      </c>
      <c r="KV5" s="879">
        <f>Disclosures!I43</f>
        <v>0</v>
      </c>
      <c r="KW5" s="879">
        <f>Disclosures!I44</f>
        <v>0</v>
      </c>
      <c r="KX5" s="879">
        <f>Disclosures!I45</f>
        <v>0</v>
      </c>
      <c r="KY5" s="879">
        <f>Disclosures!I46</f>
        <v>0</v>
      </c>
      <c r="KZ5" s="879">
        <f>Disclosures!I47</f>
        <v>0</v>
      </c>
      <c r="LA5" s="873">
        <f>Disclosures!B53</f>
        <v>0</v>
      </c>
      <c r="LB5" s="873">
        <f>Disclosures!B54</f>
        <v>0</v>
      </c>
      <c r="LC5" s="873">
        <f>Disclosures!B55</f>
        <v>0</v>
      </c>
      <c r="LD5" s="873">
        <f>Disclosures!B56</f>
        <v>0</v>
      </c>
      <c r="LE5" s="873">
        <f>Disclosures!B57</f>
        <v>0</v>
      </c>
      <c r="LF5" s="873">
        <f>Disclosures!B58</f>
        <v>0</v>
      </c>
      <c r="LG5" s="873">
        <f>Disclosures!B59</f>
        <v>0</v>
      </c>
      <c r="LH5" s="873">
        <f>Disclosures!B60</f>
        <v>0</v>
      </c>
      <c r="LI5" s="875">
        <f>Disclosures!C53</f>
        <v>0</v>
      </c>
      <c r="LJ5" s="875">
        <f>Disclosures!C54</f>
        <v>0</v>
      </c>
      <c r="LK5" s="875">
        <f>Disclosures!C55</f>
        <v>0</v>
      </c>
      <c r="LL5" s="875">
        <f>Disclosures!C56</f>
        <v>0</v>
      </c>
      <c r="LM5" s="875">
        <f>Disclosures!C57</f>
        <v>0</v>
      </c>
      <c r="LN5" s="875">
        <f>Disclosures!C58</f>
        <v>0</v>
      </c>
      <c r="LO5" s="875">
        <f>Disclosures!C59</f>
        <v>0</v>
      </c>
      <c r="LP5" s="875">
        <f>Disclosures!C60</f>
        <v>0</v>
      </c>
      <c r="LQ5" s="875">
        <f>Disclosures!D53</f>
        <v>0</v>
      </c>
      <c r="LR5" s="875">
        <f>Disclosures!D54</f>
        <v>0</v>
      </c>
      <c r="LS5" s="875">
        <f>Disclosures!D55</f>
        <v>0</v>
      </c>
      <c r="LT5" s="875">
        <f>Disclosures!D56</f>
        <v>0</v>
      </c>
      <c r="LU5" s="875">
        <f>Disclosures!D57</f>
        <v>0</v>
      </c>
      <c r="LV5" s="875">
        <f>Disclosures!D58</f>
        <v>0</v>
      </c>
      <c r="LW5" s="875">
        <f>Disclosures!D59</f>
        <v>0</v>
      </c>
      <c r="LX5" s="875">
        <f>Disclosures!D60</f>
        <v>0</v>
      </c>
      <c r="LY5" s="879">
        <f>Disclosures!E53</f>
        <v>0</v>
      </c>
      <c r="LZ5" s="879">
        <f>Disclosures!E54</f>
        <v>0</v>
      </c>
      <c r="MA5" s="879">
        <f>Disclosures!E55</f>
        <v>0</v>
      </c>
      <c r="MB5" s="879">
        <f>Disclosures!E56</f>
        <v>0</v>
      </c>
      <c r="MC5" s="879">
        <f>Disclosures!E57</f>
        <v>0</v>
      </c>
      <c r="MD5" s="879">
        <f>Disclosures!E58</f>
        <v>0</v>
      </c>
      <c r="ME5" s="879">
        <f>Disclosures!E59</f>
        <v>0</v>
      </c>
      <c r="MF5" s="879">
        <f>Disclosures!E60</f>
        <v>0</v>
      </c>
      <c r="MG5" s="875">
        <f>Disclosures!F53</f>
        <v>0</v>
      </c>
      <c r="MH5" s="875">
        <f>Disclosures!F54</f>
        <v>0</v>
      </c>
      <c r="MI5" s="875">
        <f>Disclosures!F55</f>
        <v>0</v>
      </c>
      <c r="MJ5" s="880">
        <f>Disclosures!F56</f>
        <v>0</v>
      </c>
      <c r="MK5" s="875">
        <f>Disclosures!F57</f>
        <v>0</v>
      </c>
      <c r="ML5" s="875">
        <f>Disclosures!F58</f>
        <v>0</v>
      </c>
      <c r="MM5" s="875">
        <f>Disclosures!F59</f>
        <v>0</v>
      </c>
      <c r="MN5" s="875">
        <f>Disclosures!F60</f>
        <v>0</v>
      </c>
      <c r="MO5" s="875">
        <f>Disclosures!G53</f>
        <v>0</v>
      </c>
      <c r="MP5" s="875">
        <f>Disclosures!G54</f>
        <v>0</v>
      </c>
      <c r="MQ5" s="875">
        <f>Disclosures!G55</f>
        <v>0</v>
      </c>
      <c r="MR5" s="875">
        <f>Disclosures!G56</f>
        <v>0</v>
      </c>
      <c r="MS5" s="875">
        <f>Disclosures!G57</f>
        <v>0</v>
      </c>
      <c r="MT5" s="875">
        <f>Disclosures!G58</f>
        <v>0</v>
      </c>
      <c r="MU5" s="875">
        <f>Disclosures!G59</f>
        <v>0</v>
      </c>
      <c r="MV5" s="875">
        <f>Disclosures!G60</f>
        <v>0</v>
      </c>
      <c r="MW5" s="875">
        <f>Disclosures!H53</f>
        <v>0</v>
      </c>
      <c r="MX5" s="875">
        <f>Disclosures!H54</f>
        <v>0</v>
      </c>
      <c r="MY5" s="875">
        <f>Disclosures!H55</f>
        <v>0</v>
      </c>
      <c r="MZ5" s="875">
        <f>Disclosures!H56</f>
        <v>0</v>
      </c>
      <c r="NA5" s="875">
        <f>Disclosures!H57</f>
        <v>0</v>
      </c>
      <c r="NB5" s="875">
        <f>Disclosures!H58</f>
        <v>0</v>
      </c>
      <c r="NC5" s="875">
        <f>Disclosures!H59</f>
        <v>0</v>
      </c>
      <c r="ND5" s="875">
        <f>Disclosures!H60</f>
        <v>0</v>
      </c>
      <c r="NE5" s="875">
        <f>Disclosures!I53</f>
        <v>0</v>
      </c>
      <c r="NF5" s="875">
        <f>Disclosures!I54</f>
        <v>0</v>
      </c>
      <c r="NG5" s="875">
        <f>Disclosures!I55</f>
        <v>0</v>
      </c>
      <c r="NH5" s="875">
        <f>Disclosures!I56</f>
        <v>0</v>
      </c>
      <c r="NI5" s="875">
        <f>Disclosures!I57</f>
        <v>0</v>
      </c>
      <c r="NJ5" s="875">
        <f>Disclosures!I58</f>
        <v>0</v>
      </c>
      <c r="NK5" s="875">
        <f>Disclosures!I59</f>
        <v>0</v>
      </c>
      <c r="NL5" s="875">
        <f>Disclosures!I60</f>
        <v>0</v>
      </c>
      <c r="NM5" s="875">
        <f>Disclosures!J53</f>
        <v>0</v>
      </c>
      <c r="NN5" s="875">
        <f>Disclosures!J54</f>
        <v>0</v>
      </c>
      <c r="NO5" s="875">
        <f>Disclosures!J55</f>
        <v>0</v>
      </c>
      <c r="NP5" s="875">
        <f>Disclosures!J56</f>
        <v>0</v>
      </c>
      <c r="NQ5" s="875">
        <f>Disclosures!J57</f>
        <v>0</v>
      </c>
      <c r="NR5" s="875">
        <f>Disclosures!J58</f>
        <v>0</v>
      </c>
      <c r="NS5" s="875">
        <f>Disclosures!J59</f>
        <v>0</v>
      </c>
      <c r="NT5" s="875">
        <f>Disclosures!J60</f>
        <v>0</v>
      </c>
      <c r="NU5" s="875">
        <f>Disclosures!K53</f>
        <v>0</v>
      </c>
      <c r="NV5" s="875">
        <f>Disclosures!K54</f>
        <v>0</v>
      </c>
      <c r="NW5" s="875">
        <f>Disclosures!K55</f>
        <v>0</v>
      </c>
      <c r="NX5" s="875">
        <f>Disclosures!K56</f>
        <v>0</v>
      </c>
      <c r="NY5" s="875">
        <f>Disclosures!K57</f>
        <v>0</v>
      </c>
      <c r="NZ5" s="875">
        <f>Disclosures!K58</f>
        <v>0</v>
      </c>
      <c r="OA5" s="875">
        <f>Disclosures!K59</f>
        <v>0</v>
      </c>
      <c r="OB5" s="875">
        <f>Disclosures!K60</f>
        <v>0</v>
      </c>
      <c r="OC5" s="875">
        <f>Disclosures!L53</f>
        <v>0</v>
      </c>
      <c r="OD5" s="875">
        <f>Disclosures!L54</f>
        <v>0</v>
      </c>
      <c r="OE5" s="875">
        <f>Disclosures!L55</f>
        <v>0</v>
      </c>
      <c r="OF5" s="875">
        <f>Disclosures!L56</f>
        <v>0</v>
      </c>
      <c r="OG5" s="875">
        <f>Disclosures!L57</f>
        <v>0</v>
      </c>
      <c r="OH5" s="875">
        <f>Disclosures!L58</f>
        <v>0</v>
      </c>
      <c r="OI5" s="875">
        <f>Disclosures!L59</f>
        <v>0</v>
      </c>
      <c r="OJ5" s="875">
        <f>Disclosures!L60</f>
        <v>0</v>
      </c>
      <c r="OK5" s="875">
        <f>Disclosures!M53</f>
        <v>0</v>
      </c>
      <c r="OL5" s="875">
        <f>Disclosures!M54</f>
        <v>0</v>
      </c>
      <c r="OM5" s="875">
        <f>Disclosures!M55</f>
        <v>0</v>
      </c>
      <c r="ON5" s="875">
        <f>Disclosures!M56</f>
        <v>0</v>
      </c>
      <c r="OO5" s="875">
        <f>Disclosures!M57</f>
        <v>0</v>
      </c>
      <c r="OP5" s="875">
        <f>Disclosures!M58</f>
        <v>0</v>
      </c>
      <c r="OQ5" s="875">
        <f>Disclosures!M59</f>
        <v>0</v>
      </c>
      <c r="OR5" s="875">
        <f>Disclosures!M60</f>
        <v>0</v>
      </c>
      <c r="OS5" s="875">
        <f>Disclosures!B66</f>
        <v>0</v>
      </c>
      <c r="OT5" s="875">
        <f>Disclosures!B67</f>
        <v>0</v>
      </c>
      <c r="OU5" s="875">
        <f>Disclosures!B68</f>
        <v>0</v>
      </c>
      <c r="OV5" s="875">
        <f>Disclosures!B69</f>
        <v>0</v>
      </c>
      <c r="OW5" s="875">
        <f>Disclosures!B70</f>
        <v>0</v>
      </c>
      <c r="OX5" s="875">
        <f>Disclosures!C66</f>
        <v>0</v>
      </c>
      <c r="OY5" s="875">
        <f>Disclosures!C67</f>
        <v>0</v>
      </c>
      <c r="OZ5" s="875">
        <f>Disclosures!C68</f>
        <v>0</v>
      </c>
      <c r="PA5" s="875">
        <f>Disclosures!C69</f>
        <v>0</v>
      </c>
      <c r="PB5" s="875">
        <f>Disclosures!C70</f>
        <v>0</v>
      </c>
      <c r="PC5" s="879">
        <f>Disclosures!D66</f>
        <v>0</v>
      </c>
      <c r="PD5" s="879">
        <f>Disclosures!D67</f>
        <v>0</v>
      </c>
      <c r="PE5" s="879">
        <f>Disclosures!D68</f>
        <v>0</v>
      </c>
      <c r="PF5" s="879">
        <f>Disclosures!D69</f>
        <v>0</v>
      </c>
      <c r="PG5" s="879">
        <f>Disclosures!D70</f>
        <v>0</v>
      </c>
      <c r="PH5" s="879">
        <f>Disclosures!E66</f>
        <v>0</v>
      </c>
      <c r="PI5" s="879">
        <f>Disclosures!E67</f>
        <v>0</v>
      </c>
      <c r="PJ5" s="879">
        <f>Disclosures!E68</f>
        <v>0</v>
      </c>
      <c r="PK5" s="879">
        <f>Disclosures!E69</f>
        <v>0</v>
      </c>
      <c r="PL5" s="879">
        <f>Disclosures!E70</f>
        <v>0</v>
      </c>
      <c r="PM5" s="879">
        <f>Disclosures!F66</f>
        <v>0</v>
      </c>
      <c r="PN5" s="879">
        <f>Disclosures!F67</f>
        <v>0</v>
      </c>
      <c r="PO5" s="879">
        <f>Disclosures!F68</f>
        <v>0</v>
      </c>
      <c r="PP5" s="879">
        <f>Disclosures!F69</f>
        <v>0</v>
      </c>
      <c r="PQ5" s="879">
        <f>Disclosures!F70</f>
        <v>0</v>
      </c>
      <c r="PR5" s="879">
        <f>Disclosures!G66</f>
        <v>0</v>
      </c>
      <c r="PS5" s="879">
        <f>Disclosures!G67</f>
        <v>0</v>
      </c>
      <c r="PT5" s="879">
        <f>Disclosures!G68</f>
        <v>0</v>
      </c>
      <c r="PU5" s="879">
        <f>Disclosures!G69</f>
        <v>0</v>
      </c>
      <c r="PV5" s="879">
        <f>Disclosures!G70</f>
        <v>0</v>
      </c>
      <c r="PW5" s="879">
        <f>Disclosures!H66</f>
        <v>0</v>
      </c>
      <c r="PX5" s="879">
        <f>Disclosures!H67</f>
        <v>0</v>
      </c>
      <c r="PY5" s="879">
        <f>Disclosures!H68</f>
        <v>0</v>
      </c>
      <c r="PZ5" s="879">
        <f>Disclosures!H69</f>
        <v>0</v>
      </c>
      <c r="QA5" s="879">
        <f>Disclosures!H70</f>
        <v>0</v>
      </c>
      <c r="QB5" s="875">
        <f>Disclosures!I66</f>
        <v>0</v>
      </c>
      <c r="QC5" s="875">
        <f>Disclosures!I67</f>
        <v>0</v>
      </c>
      <c r="QD5" s="875">
        <f>Disclosures!I68</f>
        <v>0</v>
      </c>
      <c r="QE5" s="875">
        <f>Disclosures!I69</f>
        <v>0</v>
      </c>
      <c r="QF5" s="875">
        <f>Disclosures!I70</f>
        <v>0</v>
      </c>
      <c r="QG5" s="875">
        <f>Disclosures!J66</f>
        <v>0</v>
      </c>
      <c r="QH5" s="875">
        <f>Disclosures!J67</f>
        <v>0</v>
      </c>
      <c r="QI5" s="875">
        <f>Disclosures!J68</f>
        <v>0</v>
      </c>
      <c r="QJ5" s="875">
        <f>Disclosures!J69</f>
        <v>0</v>
      </c>
      <c r="QK5" s="875">
        <f>Disclosures!J70</f>
        <v>0</v>
      </c>
      <c r="QL5" s="875">
        <f>Disclosures!K66</f>
        <v>0</v>
      </c>
      <c r="QM5" s="875">
        <f>Disclosures!K67</f>
        <v>0</v>
      </c>
      <c r="QN5" s="875">
        <f>Disclosures!K68</f>
        <v>0</v>
      </c>
      <c r="QO5" s="875">
        <f>Disclosures!K69</f>
        <v>0</v>
      </c>
      <c r="QP5" s="875">
        <f>Disclosures!K70</f>
        <v>0</v>
      </c>
      <c r="QQ5" s="875">
        <f>Disclosures!L66</f>
        <v>0</v>
      </c>
      <c r="QR5" s="875">
        <f>Disclosures!L67</f>
        <v>0</v>
      </c>
      <c r="QS5" s="875">
        <f>Disclosures!L68</f>
        <v>0</v>
      </c>
      <c r="QT5" s="875">
        <f>Disclosures!L69</f>
        <v>0</v>
      </c>
      <c r="QU5" s="875">
        <f>Disclosures!L70</f>
        <v>0</v>
      </c>
      <c r="QV5" s="875">
        <f>Disclosures!M66</f>
        <v>0</v>
      </c>
      <c r="QW5" s="875">
        <f>Disclosures!M67</f>
        <v>0</v>
      </c>
      <c r="QX5" s="875">
        <f>Disclosures!M68</f>
        <v>0</v>
      </c>
      <c r="QY5" s="875">
        <f>Disclosures!M69</f>
        <v>0</v>
      </c>
      <c r="QZ5" s="875">
        <f>Disclosures!M70</f>
        <v>0</v>
      </c>
      <c r="RA5" s="875">
        <f>Disclosures!N66</f>
        <v>0</v>
      </c>
      <c r="RB5" s="875">
        <f>Disclosures!N67</f>
        <v>0</v>
      </c>
      <c r="RC5" s="875">
        <f>Disclosures!N68</f>
        <v>0</v>
      </c>
      <c r="RD5" s="875">
        <f>Disclosures!N69</f>
        <v>0</v>
      </c>
      <c r="RE5" s="875">
        <f>Disclosures!N70</f>
        <v>0</v>
      </c>
      <c r="RF5" s="875">
        <f>Disclosures!O66</f>
        <v>0</v>
      </c>
      <c r="RG5" s="875">
        <f>Disclosures!O67</f>
        <v>0</v>
      </c>
      <c r="RH5" s="875">
        <f>Disclosures!O68</f>
        <v>0</v>
      </c>
      <c r="RI5" s="875">
        <f>Disclosures!O69</f>
        <v>0</v>
      </c>
      <c r="RJ5" s="875">
        <f>Disclosures!O70</f>
        <v>0</v>
      </c>
      <c r="RK5" s="875">
        <f>Disclosures!P66</f>
        <v>0</v>
      </c>
      <c r="RL5" s="875">
        <f>Disclosures!P67</f>
        <v>0</v>
      </c>
      <c r="RM5" s="875">
        <f>Disclosures!P68</f>
        <v>0</v>
      </c>
      <c r="RN5" s="875">
        <f>Disclosures!P69</f>
        <v>0</v>
      </c>
      <c r="RO5" s="875">
        <f>Disclosures!P70</f>
        <v>0</v>
      </c>
      <c r="RP5" s="900">
        <f>'Profit Loss'!$D$8</f>
        <v>0</v>
      </c>
      <c r="RQ5" s="900">
        <f>'Profit Loss'!$D$9</f>
        <v>0</v>
      </c>
      <c r="RR5" s="900">
        <f>'Profit Loss'!$D$10</f>
        <v>0</v>
      </c>
      <c r="RS5" s="900">
        <f>'Profit Loss'!$D$11</f>
        <v>0</v>
      </c>
      <c r="RT5" s="900">
        <f>'Profit Loss'!$D$12</f>
        <v>0</v>
      </c>
      <c r="RU5" s="900">
        <f>'Profit Loss'!$D$13</f>
        <v>0</v>
      </c>
      <c r="RV5" s="900">
        <f>'Profit Loss'!$D$14</f>
        <v>0</v>
      </c>
      <c r="RW5" s="900">
        <f>'Profit Loss'!$D$15</f>
        <v>0</v>
      </c>
      <c r="RX5" s="900">
        <f>'Profit Loss'!D16</f>
        <v>0</v>
      </c>
      <c r="RY5" s="900">
        <f>'Profit Loss'!D18</f>
        <v>0</v>
      </c>
      <c r="RZ5" s="900">
        <f>'Profit Loss'!D19</f>
        <v>0</v>
      </c>
      <c r="SA5" s="900">
        <f>'Profit Loss'!D20</f>
        <v>0</v>
      </c>
      <c r="SB5" s="900">
        <f>'Profit Loss'!D21</f>
        <v>0</v>
      </c>
      <c r="SC5" s="900">
        <f>'Profit Loss'!D22</f>
        <v>0</v>
      </c>
      <c r="SD5" s="900">
        <f>'Profit Loss'!D23</f>
        <v>0</v>
      </c>
      <c r="SE5" s="900">
        <f>'Profit Loss'!$D$25</f>
        <v>0</v>
      </c>
      <c r="SF5" s="900">
        <f>'Profit Loss'!$D$26</f>
        <v>0</v>
      </c>
      <c r="SG5" s="900">
        <f>'Profit Loss'!$D$27</f>
        <v>0</v>
      </c>
      <c r="SH5" s="900">
        <f>'Profit Loss'!$D$28</f>
        <v>0</v>
      </c>
      <c r="SI5" s="900">
        <f>'Profit Loss'!$D$29</f>
        <v>0</v>
      </c>
      <c r="SJ5" s="900">
        <f>'Profit Loss'!$D$30</f>
        <v>0</v>
      </c>
      <c r="SK5" s="900">
        <f>'Profit Loss'!$D$31</f>
        <v>0</v>
      </c>
      <c r="SL5" s="900">
        <f>'Profit Loss'!$D$32</f>
        <v>0</v>
      </c>
      <c r="SM5" s="900">
        <f>'Profit Loss'!$D$33</f>
        <v>0</v>
      </c>
      <c r="SN5" s="900">
        <f>'Profit Loss'!$D$34</f>
        <v>0</v>
      </c>
      <c r="SO5" s="900">
        <f>'Profit Loss'!D40</f>
        <v>0</v>
      </c>
      <c r="SP5" s="900">
        <f>'Profit Loss'!D41</f>
        <v>0</v>
      </c>
      <c r="SQ5" s="900">
        <f>'Profit Loss'!D43</f>
        <v>0</v>
      </c>
      <c r="SR5" s="900">
        <f>'Profit Loss'!D44</f>
        <v>0</v>
      </c>
      <c r="SS5" s="900">
        <f>'Profit Loss'!D45</f>
        <v>0</v>
      </c>
      <c r="ST5" s="900">
        <f>'Profit Loss'!D46</f>
        <v>0</v>
      </c>
      <c r="SU5" s="900">
        <f>'Profit Loss'!D47</f>
        <v>0</v>
      </c>
      <c r="SV5" s="900">
        <f>'Profit Loss'!D48</f>
        <v>0</v>
      </c>
      <c r="SW5" s="900">
        <f>'Profit Loss'!D50</f>
        <v>0</v>
      </c>
      <c r="SX5" s="900">
        <f>'Profit Loss'!D52</f>
        <v>0</v>
      </c>
      <c r="SY5" s="900">
        <f>'Profit Loss'!D53</f>
        <v>0</v>
      </c>
      <c r="SZ5" s="900">
        <f>'Profit Loss'!D54</f>
        <v>0</v>
      </c>
      <c r="TA5" s="900">
        <f>'Profit Loss'!D56</f>
        <v>0</v>
      </c>
      <c r="TB5" s="900">
        <f>'Profit Loss'!D57</f>
        <v>0</v>
      </c>
      <c r="TC5" s="900">
        <f>'Profit Loss'!D58</f>
        <v>0</v>
      </c>
      <c r="TD5" s="900">
        <f>'Profit Loss'!D60</f>
        <v>0</v>
      </c>
      <c r="TE5" s="900">
        <f>'Profit Loss'!D61</f>
        <v>0</v>
      </c>
      <c r="TF5" s="900">
        <f>'Profit Loss'!D62</f>
        <v>0</v>
      </c>
      <c r="TG5" s="900">
        <f>'Profit Loss'!D64</f>
        <v>0</v>
      </c>
      <c r="TH5" s="900">
        <f>'Profit Loss'!D65</f>
        <v>0</v>
      </c>
      <c r="TI5" s="900">
        <f>'Profit Loss'!D66</f>
        <v>0</v>
      </c>
      <c r="TJ5" s="900">
        <f>'Profit Loss'!D68</f>
        <v>0</v>
      </c>
      <c r="TK5" s="900">
        <f>'Profit Loss'!D69</f>
        <v>0</v>
      </c>
      <c r="TL5" s="900">
        <f>'Profit Loss'!D70</f>
        <v>0</v>
      </c>
      <c r="TM5" s="900">
        <f>'Profit Loss'!D71</f>
        <v>0</v>
      </c>
      <c r="TN5" s="900">
        <f>'Profit Loss'!D72</f>
        <v>0</v>
      </c>
      <c r="TO5" s="900">
        <f>'Profit Loss'!D74</f>
        <v>0</v>
      </c>
      <c r="TP5" s="900">
        <f>'Profit Loss'!D75</f>
        <v>0</v>
      </c>
      <c r="TQ5" s="900">
        <f>'Profit Loss'!D76</f>
        <v>0</v>
      </c>
      <c r="TR5" s="900">
        <f>'Profit Loss'!D77</f>
        <v>0</v>
      </c>
      <c r="TS5" s="900">
        <f>'Profit Loss'!D79</f>
        <v>0</v>
      </c>
      <c r="TT5" s="900">
        <f>'Profit Loss'!D80</f>
        <v>0</v>
      </c>
      <c r="TU5" s="900">
        <f>'Profit Loss'!D81</f>
        <v>0</v>
      </c>
      <c r="TV5" s="900">
        <f>'Profit Loss'!$D$83</f>
        <v>0</v>
      </c>
      <c r="TW5" s="900">
        <f>'Profit Loss'!$D$84</f>
        <v>0</v>
      </c>
      <c r="TX5" s="900">
        <f>'Profit Loss'!$D$85</f>
        <v>0</v>
      </c>
      <c r="TY5" s="900">
        <f>'Profit Loss'!$D$86</f>
        <v>0</v>
      </c>
      <c r="TZ5" s="900">
        <f>'Profit Loss'!D88</f>
        <v>0</v>
      </c>
      <c r="UA5" s="900">
        <f>'Profit Loss'!D89</f>
        <v>0</v>
      </c>
      <c r="UB5" s="900">
        <f>'Profit Loss'!D90</f>
        <v>0</v>
      </c>
      <c r="UC5" s="900">
        <f>'Profit Loss'!D92</f>
        <v>0</v>
      </c>
      <c r="UD5" s="900">
        <f>'Profit Loss'!D93</f>
        <v>0</v>
      </c>
      <c r="UE5" s="900">
        <f>'Profit Loss'!D94</f>
        <v>0</v>
      </c>
      <c r="UF5" s="900">
        <f>'Profit Loss'!D95</f>
        <v>0</v>
      </c>
      <c r="UG5" s="900">
        <f>'Profit Loss'!D96</f>
        <v>0</v>
      </c>
      <c r="UH5" s="900">
        <f>'Profit Loss'!D97</f>
        <v>0</v>
      </c>
      <c r="UI5" s="900">
        <f>'Profit Loss'!D98</f>
        <v>0</v>
      </c>
      <c r="UJ5" s="900">
        <f>'Profit Loss'!D99</f>
        <v>0</v>
      </c>
      <c r="UK5" s="900">
        <f>'Profit Loss'!D100</f>
        <v>0</v>
      </c>
      <c r="UL5" s="900">
        <f>'Profit Loss'!D101</f>
        <v>0</v>
      </c>
      <c r="UM5" s="900">
        <f>'Profit Loss'!D102</f>
        <v>0</v>
      </c>
      <c r="UN5" s="900">
        <f>'Profit Loss'!D103</f>
        <v>0</v>
      </c>
      <c r="UO5" s="900">
        <f>'Profit Loss'!D104</f>
        <v>0</v>
      </c>
      <c r="UP5" s="900">
        <f>'Profit Loss'!D105</f>
        <v>0</v>
      </c>
      <c r="UQ5" s="900">
        <f>'Profit Loss'!D106</f>
        <v>0</v>
      </c>
      <c r="UR5" s="900">
        <f>'Profit Loss'!D107</f>
        <v>0</v>
      </c>
      <c r="US5" s="900">
        <f>'Profit Loss'!D108</f>
        <v>0</v>
      </c>
      <c r="UT5" s="900">
        <f>'Profit Loss'!D109</f>
        <v>0</v>
      </c>
      <c r="UU5" s="900">
        <f>'Profit Loss'!D110</f>
        <v>0</v>
      </c>
      <c r="UV5" s="900">
        <f>'Profit Loss'!D111</f>
        <v>0</v>
      </c>
      <c r="UW5" s="900">
        <f>'Profit Loss'!D112</f>
        <v>0</v>
      </c>
      <c r="UX5" s="900">
        <f>'Profit Loss'!D113</f>
        <v>0</v>
      </c>
      <c r="UY5" s="900">
        <f>'Profit Loss'!D114</f>
        <v>0</v>
      </c>
      <c r="UZ5" s="900">
        <f>'Profit Loss'!D115</f>
        <v>0</v>
      </c>
      <c r="VA5" s="900">
        <f>'Profit Loss'!D116</f>
        <v>0</v>
      </c>
      <c r="VB5" s="900">
        <f>'Profit Loss'!D117</f>
        <v>0</v>
      </c>
      <c r="VC5" s="900">
        <f>'Profit Loss'!D119</f>
        <v>0</v>
      </c>
      <c r="VD5" s="900">
        <f>'Profit Loss'!D120</f>
        <v>0</v>
      </c>
      <c r="VE5" s="900">
        <f>'Profit Loss'!D121</f>
        <v>0</v>
      </c>
      <c r="VF5" s="900">
        <f>'Profit Loss'!D122</f>
        <v>0</v>
      </c>
      <c r="VG5" s="900">
        <f>'Profit Loss'!D123</f>
        <v>0</v>
      </c>
      <c r="VH5" s="900">
        <f>'Profit Loss'!D124</f>
        <v>0</v>
      </c>
      <c r="VI5" s="900">
        <f>'Profit Loss'!D126</f>
        <v>0</v>
      </c>
      <c r="VJ5" s="900">
        <f>'Profit Loss'!$D$127</f>
        <v>0</v>
      </c>
      <c r="VK5" s="900">
        <f>'Profit Loss'!$D$128</f>
        <v>0</v>
      </c>
      <c r="VL5" s="900">
        <f>'Profit Loss'!$D$129</f>
        <v>0</v>
      </c>
      <c r="VM5" s="900">
        <f>'Profit Loss'!$D$130</f>
        <v>0</v>
      </c>
      <c r="VN5" s="900">
        <f>'Profit Loss'!$D$131</f>
        <v>0</v>
      </c>
      <c r="VO5" s="900">
        <f>'Profit Loss'!$D$132</f>
        <v>0</v>
      </c>
      <c r="VP5" s="900">
        <f>'Profit Loss'!D134</f>
        <v>0</v>
      </c>
      <c r="VQ5" s="900">
        <f>'Profit Loss'!D135</f>
        <v>0</v>
      </c>
      <c r="VR5" s="900">
        <f>'Profit Loss'!D136</f>
        <v>0</v>
      </c>
      <c r="VS5" s="900">
        <f>'Profit Loss'!D137</f>
        <v>0</v>
      </c>
      <c r="VT5" s="900">
        <f>'Profit Loss'!D138</f>
        <v>0</v>
      </c>
      <c r="VU5" s="900">
        <f>'Profit Loss'!D140</f>
        <v>0</v>
      </c>
      <c r="VV5" s="900">
        <f>'Profit Loss'!D141</f>
        <v>0</v>
      </c>
      <c r="VW5" s="900">
        <f>'Profit Loss'!D142</f>
        <v>0</v>
      </c>
      <c r="VX5" s="900">
        <f>'Profit Loss'!D143</f>
        <v>0</v>
      </c>
      <c r="VY5" s="900">
        <f>'Profit Loss'!D146</f>
        <v>0</v>
      </c>
      <c r="VZ5" s="900">
        <f>'Profit Loss'!D147</f>
        <v>0</v>
      </c>
      <c r="WA5" s="900">
        <f>'Profit Loss'!D149</f>
        <v>0</v>
      </c>
      <c r="WB5" s="900">
        <f>'Profit Loss'!D150</f>
        <v>0</v>
      </c>
      <c r="WC5" s="900">
        <f>'Profit Loss'!D152</f>
        <v>0</v>
      </c>
      <c r="WD5" s="900">
        <f>'Profit Loss'!D153</f>
        <v>0</v>
      </c>
      <c r="WE5" s="900">
        <f>'Profit Loss'!D154</f>
        <v>0</v>
      </c>
      <c r="WF5" s="900">
        <f>'Profit Loss'!D156</f>
        <v>0</v>
      </c>
      <c r="WG5" s="900">
        <f>'Profit Loss'!D157</f>
        <v>0</v>
      </c>
      <c r="WH5" s="900">
        <f>'Profit Loss'!D159</f>
        <v>0</v>
      </c>
      <c r="WI5" s="900">
        <f>'Profit Loss'!D160</f>
        <v>0</v>
      </c>
      <c r="WJ5" s="900">
        <f>'Profit Loss'!D161</f>
        <v>0</v>
      </c>
      <c r="WK5" s="900">
        <f>'Profit Loss'!D163</f>
        <v>0</v>
      </c>
      <c r="WL5" s="900">
        <f>'Profit Loss'!D164</f>
        <v>0</v>
      </c>
      <c r="WM5" s="900">
        <f>'Profit Loss'!D165</f>
        <v>0</v>
      </c>
      <c r="WN5" s="900">
        <f>'Profit Loss'!D166</f>
        <v>0</v>
      </c>
      <c r="WO5" s="900">
        <f>'Profit Loss'!D167</f>
        <v>0</v>
      </c>
      <c r="WP5" s="900">
        <f>'Profit Loss'!D168</f>
        <v>0</v>
      </c>
      <c r="WQ5" s="900">
        <f>'Profit Loss'!D169</f>
        <v>0</v>
      </c>
      <c r="WR5" s="900">
        <f>'Profit Loss'!D172</f>
        <v>0</v>
      </c>
      <c r="WS5" s="900">
        <f>'Profit Loss'!D173</f>
        <v>0</v>
      </c>
      <c r="WT5" s="900">
        <f>'Profit Loss'!D174</f>
        <v>0</v>
      </c>
      <c r="WU5" s="900">
        <f>'Profit Loss'!D175</f>
        <v>0</v>
      </c>
      <c r="WV5" s="900">
        <f>'Profit Loss'!D176</f>
        <v>0</v>
      </c>
      <c r="WW5" s="900">
        <f>'Profit Loss'!D177</f>
        <v>0</v>
      </c>
      <c r="WX5" s="900">
        <f>'Profit Loss'!D179</f>
        <v>0</v>
      </c>
      <c r="WY5" s="900">
        <f>'Profit Loss'!D180</f>
        <v>0</v>
      </c>
      <c r="WZ5" s="900">
        <f>'Profit Loss'!D181</f>
        <v>0</v>
      </c>
      <c r="XA5" s="900">
        <f>'Profit Loss'!D182</f>
        <v>0</v>
      </c>
      <c r="XB5" s="900">
        <f>'Profit Loss'!D183</f>
        <v>0</v>
      </c>
      <c r="XC5" s="900">
        <f>'Profit Loss'!D184</f>
        <v>0</v>
      </c>
      <c r="XD5" s="900">
        <f>'Profit Loss'!D186</f>
        <v>0</v>
      </c>
      <c r="XE5" s="900">
        <f>'Profit Loss'!D187</f>
        <v>0</v>
      </c>
      <c r="XF5" s="900">
        <f>'Profit Loss'!D188</f>
        <v>0</v>
      </c>
      <c r="XG5" s="900">
        <f>'Profit Loss'!D189</f>
        <v>0</v>
      </c>
      <c r="XH5" s="900">
        <f>'Profit Loss'!D190</f>
        <v>0</v>
      </c>
      <c r="XI5" s="900">
        <f>'Profit Loss'!D191</f>
        <v>0</v>
      </c>
      <c r="XJ5" s="900">
        <f>'Profit Loss'!D192</f>
        <v>0</v>
      </c>
      <c r="XK5" s="900">
        <f>'Profit Loss'!D193</f>
        <v>0</v>
      </c>
      <c r="XL5" s="900">
        <f>'Profit Loss'!D194</f>
        <v>0</v>
      </c>
      <c r="XM5" s="900">
        <f>'Profit Loss'!E40</f>
        <v>0</v>
      </c>
      <c r="XN5" s="847">
        <f>'Profit Loss'!E43</f>
        <v>0</v>
      </c>
      <c r="XO5" s="847">
        <f>'Profit Loss'!E44</f>
        <v>0</v>
      </c>
      <c r="XP5" s="900">
        <f>'Profit Loss'!E47</f>
        <v>0</v>
      </c>
      <c r="XQ5" s="900">
        <f>'Profit Loss'!E48</f>
        <v>0</v>
      </c>
      <c r="XR5" s="847">
        <f>'Profit Loss'!E50</f>
        <v>0</v>
      </c>
      <c r="XS5" s="847">
        <f>'Profit Loss'!E52</f>
        <v>0</v>
      </c>
      <c r="XT5" s="900">
        <f>'Profit Loss'!E54</f>
        <v>0</v>
      </c>
      <c r="XU5" s="847">
        <f>'Profit Loss'!E56</f>
        <v>0</v>
      </c>
      <c r="XV5" s="847">
        <f>'Profit Loss'!E57</f>
        <v>0</v>
      </c>
      <c r="XW5" s="900">
        <f>'Profit Loss'!E58</f>
        <v>0</v>
      </c>
      <c r="XX5" s="847">
        <f>'Profit Loss'!E60</f>
        <v>0</v>
      </c>
      <c r="XY5" s="900">
        <f>'Profit Loss'!E62</f>
        <v>0</v>
      </c>
      <c r="XZ5" s="847">
        <f>'Profit Loss'!E64</f>
        <v>0</v>
      </c>
      <c r="YA5" s="900">
        <f>'Profit Loss'!E66</f>
        <v>0</v>
      </c>
      <c r="YB5" s="847">
        <f>'Profit Loss'!E68</f>
        <v>0</v>
      </c>
      <c r="YC5" s="847">
        <f>'Profit Loss'!E69</f>
        <v>0</v>
      </c>
      <c r="YD5" s="847">
        <f>'Profit Loss'!E70</f>
        <v>0</v>
      </c>
      <c r="YE5" s="847">
        <f>'Profit Loss'!E71</f>
        <v>0</v>
      </c>
      <c r="YF5" s="900">
        <f>'Profit Loss'!E72</f>
        <v>0</v>
      </c>
      <c r="YG5" s="847">
        <f>'Profit Loss'!E74</f>
        <v>0</v>
      </c>
      <c r="YH5" s="847">
        <f>'Profit Loss'!E75</f>
        <v>0</v>
      </c>
      <c r="YI5" s="900">
        <f>'Profit Loss'!E77</f>
        <v>0</v>
      </c>
      <c r="YJ5" s="847">
        <f>'Profit Loss'!E80</f>
        <v>0</v>
      </c>
      <c r="YK5" s="900">
        <f>'Profit Loss'!E81</f>
        <v>0</v>
      </c>
      <c r="YL5" s="847">
        <f>'Profit Loss'!E88</f>
        <v>0</v>
      </c>
      <c r="YM5" s="900">
        <f>'Profit Loss'!E90</f>
        <v>0</v>
      </c>
      <c r="YN5" s="847">
        <f>'Profit Loss'!E92</f>
        <v>0</v>
      </c>
      <c r="YO5" s="847">
        <f>'Profit Loss'!E93</f>
        <v>0</v>
      </c>
      <c r="YP5" s="847">
        <f>'Profit Loss'!E96</f>
        <v>0</v>
      </c>
      <c r="YQ5" s="847">
        <f>'Profit Loss'!E98</f>
        <v>0</v>
      </c>
      <c r="YR5" s="900">
        <f>'Profit Loss'!E100</f>
        <v>0</v>
      </c>
      <c r="YS5" s="847">
        <f>'Profit Loss'!E104</f>
        <v>0</v>
      </c>
      <c r="YT5" s="900">
        <f>'Profit Loss'!E105</f>
        <v>0</v>
      </c>
      <c r="YU5" s="847">
        <f>'Profit Loss'!E119</f>
        <v>0</v>
      </c>
      <c r="YV5" s="847">
        <f>'Profit Loss'!E120</f>
        <v>0</v>
      </c>
      <c r="YW5" s="847">
        <f>'Profit Loss'!E121</f>
        <v>0</v>
      </c>
      <c r="YX5" s="847">
        <f>'Profit Loss'!E122</f>
        <v>0</v>
      </c>
      <c r="YY5" s="847">
        <f>'Profit Loss'!E123</f>
        <v>0</v>
      </c>
      <c r="YZ5" s="900">
        <f>'Profit Loss'!E124</f>
        <v>0</v>
      </c>
      <c r="ZA5" s="847">
        <f>'Profit Loss'!E126</f>
        <v>0</v>
      </c>
      <c r="ZB5" s="847">
        <f>'Profit Loss'!E127</f>
        <v>0</v>
      </c>
      <c r="ZC5" s="847">
        <f>'Profit Loss'!E128</f>
        <v>0</v>
      </c>
      <c r="ZD5" s="847">
        <f>'Profit Loss'!E129</f>
        <v>0</v>
      </c>
      <c r="ZE5" s="847">
        <f>'Profit Loss'!E130</f>
        <v>0</v>
      </c>
      <c r="ZF5" s="847">
        <f>'Profit Loss'!E131</f>
        <v>0</v>
      </c>
      <c r="ZG5" s="900">
        <f>'Profit Loss'!E132</f>
        <v>0</v>
      </c>
      <c r="ZH5" s="847">
        <f>'Profit Loss'!E134</f>
        <v>0</v>
      </c>
      <c r="ZI5" s="847">
        <f>'Profit Loss'!E135</f>
        <v>0</v>
      </c>
      <c r="ZJ5" s="847">
        <f>'Profit Loss'!E136</f>
        <v>0</v>
      </c>
      <c r="ZK5" s="847">
        <f>'Profit Loss'!E137</f>
        <v>0</v>
      </c>
      <c r="ZL5" s="900">
        <f>'Profit Loss'!E138</f>
        <v>0</v>
      </c>
      <c r="ZM5" s="847">
        <f>'Profit Loss'!E140</f>
        <v>0</v>
      </c>
      <c r="ZN5" s="847">
        <f>'Profit Loss'!E141</f>
        <v>0</v>
      </c>
      <c r="ZO5" s="847">
        <f>'Profit Loss'!E142</f>
        <v>0</v>
      </c>
      <c r="ZP5" s="900">
        <f>'Profit Loss'!E143</f>
        <v>0</v>
      </c>
      <c r="ZQ5" s="900">
        <f>'Profit Loss'!E146</f>
        <v>0</v>
      </c>
      <c r="ZR5" s="900">
        <f>'Profit Loss'!E147</f>
        <v>0</v>
      </c>
      <c r="ZS5" s="900">
        <f>'Profit Loss'!E149</f>
        <v>0</v>
      </c>
      <c r="ZT5" s="900">
        <f>'Profit Loss'!E150</f>
        <v>0</v>
      </c>
      <c r="ZU5" s="900">
        <f>'Profit Loss'!E152</f>
        <v>0</v>
      </c>
      <c r="ZV5" s="900">
        <f>'Profit Loss'!E153</f>
        <v>0</v>
      </c>
      <c r="ZW5" s="900">
        <f>'Profit Loss'!E154</f>
        <v>0</v>
      </c>
      <c r="ZX5" s="900">
        <f>'Profit Loss'!E156</f>
        <v>0</v>
      </c>
      <c r="ZY5" s="900">
        <f>'Profit Loss'!E157</f>
        <v>0</v>
      </c>
      <c r="ZZ5" s="900">
        <f>'Profit Loss'!E159</f>
        <v>0</v>
      </c>
      <c r="AAA5" s="900">
        <f>'Profit Loss'!E160</f>
        <v>0</v>
      </c>
      <c r="AAB5" s="900">
        <f>'Profit Loss'!E161</f>
        <v>0</v>
      </c>
      <c r="AAC5" s="900">
        <f>'Profit Loss'!E164</f>
        <v>0</v>
      </c>
      <c r="AAD5" s="900">
        <f>'Profit Loss'!E166</f>
        <v>0</v>
      </c>
      <c r="AAE5" s="900">
        <f>'Profit Loss'!E167</f>
        <v>0</v>
      </c>
      <c r="AAF5" s="900">
        <f>'Profit Loss'!E168</f>
        <v>0</v>
      </c>
      <c r="AAG5" s="900">
        <f>'Profit Loss'!E169</f>
        <v>0</v>
      </c>
      <c r="AAH5" s="900">
        <f>'Profit Loss'!E172</f>
        <v>0</v>
      </c>
      <c r="AAI5" s="900">
        <f>'Profit Loss'!E175</f>
        <v>0</v>
      </c>
      <c r="AAJ5" s="900">
        <f>'Profit Loss'!E177</f>
        <v>0</v>
      </c>
      <c r="AAK5" s="900">
        <f>'Profit Loss'!E179</f>
        <v>0</v>
      </c>
      <c r="AAL5" s="900">
        <f>'Profit Loss'!E180</f>
        <v>0</v>
      </c>
      <c r="AAM5" s="900">
        <f>'Profit Loss'!E181</f>
        <v>0</v>
      </c>
      <c r="AAN5" s="900">
        <f>'Profit Loss'!E183</f>
        <v>0</v>
      </c>
      <c r="AAO5" s="900">
        <f>'Profit Loss'!E184</f>
        <v>0</v>
      </c>
      <c r="AAP5" s="900">
        <f>'Profit Loss'!E194</f>
        <v>0</v>
      </c>
      <c r="AAQ5" s="900">
        <f>'Profit Loss'!F41</f>
        <v>0</v>
      </c>
      <c r="AAR5" s="900">
        <f>'Profit Loss'!F45</f>
        <v>0</v>
      </c>
      <c r="AAS5" s="900">
        <f>'Profit Loss'!F46</f>
        <v>0</v>
      </c>
      <c r="AAT5" s="900">
        <f>'Profit Loss'!F47</f>
        <v>0</v>
      </c>
      <c r="AAU5" s="900">
        <f>'Profit Loss'!F48</f>
        <v>0</v>
      </c>
      <c r="AAV5" s="900">
        <f>'Profit Loss'!F53</f>
        <v>0</v>
      </c>
      <c r="AAW5" s="900">
        <f>'Profit Loss'!F54</f>
        <v>0</v>
      </c>
      <c r="AAX5" s="900">
        <f>'Profit Loss'!F61</f>
        <v>0</v>
      </c>
      <c r="AAY5" s="900">
        <f>'Profit Loss'!F62</f>
        <v>0</v>
      </c>
      <c r="AAZ5" s="900">
        <f>'Profit Loss'!F65</f>
        <v>0</v>
      </c>
      <c r="ABA5" s="900">
        <f>'Profit Loss'!F66</f>
        <v>0</v>
      </c>
      <c r="ABB5" s="900">
        <f>'Profit Loss'!F76</f>
        <v>0</v>
      </c>
      <c r="ABC5" s="900">
        <f>'Profit Loss'!F77</f>
        <v>0</v>
      </c>
      <c r="ABD5" s="900">
        <f>'Profit Loss'!F79</f>
        <v>0</v>
      </c>
      <c r="ABE5" s="900">
        <f>'Profit Loss'!F81</f>
        <v>0</v>
      </c>
      <c r="ABF5" s="900">
        <f>'Profit Loss'!F83</f>
        <v>0</v>
      </c>
      <c r="ABG5" s="900">
        <f>'Profit Loss'!F84</f>
        <v>0</v>
      </c>
      <c r="ABH5" s="900">
        <f>'Profit Loss'!F85</f>
        <v>0</v>
      </c>
      <c r="ABI5" s="900">
        <f>'Profit Loss'!F86</f>
        <v>0</v>
      </c>
      <c r="ABJ5" s="900">
        <f>'Profit Loss'!F89</f>
        <v>0</v>
      </c>
      <c r="ABK5" s="900">
        <f>'Profit Loss'!F90</f>
        <v>0</v>
      </c>
      <c r="ABL5" s="900">
        <f>'Profit Loss'!F94</f>
        <v>0</v>
      </c>
      <c r="ABM5" s="900">
        <f>'Profit Loss'!F95</f>
        <v>0</v>
      </c>
      <c r="ABN5" s="900">
        <f>'Profit Loss'!F97</f>
        <v>0</v>
      </c>
      <c r="ABO5" s="900">
        <f>'Profit Loss'!F99</f>
        <v>0</v>
      </c>
      <c r="ABP5" s="900">
        <f>'Profit Loss'!F100</f>
        <v>0</v>
      </c>
      <c r="ABQ5" s="900">
        <f>'Profit Loss'!F101</f>
        <v>0</v>
      </c>
      <c r="ABR5" s="900">
        <f>'Profit Loss'!F102</f>
        <v>0</v>
      </c>
      <c r="ABS5" s="900">
        <f>'Profit Loss'!F103</f>
        <v>0</v>
      </c>
      <c r="ABT5" s="900">
        <f>'Profit Loss'!F105</f>
        <v>0</v>
      </c>
      <c r="ABU5" s="900">
        <f>'Profit Loss'!F106</f>
        <v>0</v>
      </c>
      <c r="ABV5" s="900">
        <f>'Profit Loss'!F107</f>
        <v>0</v>
      </c>
      <c r="ABW5" s="900">
        <f>'Profit Loss'!F108</f>
        <v>0</v>
      </c>
      <c r="ABX5" s="900">
        <f>'Profit Loss'!F109</f>
        <v>0</v>
      </c>
      <c r="ABY5" s="900">
        <f>'Profit Loss'!F110</f>
        <v>0</v>
      </c>
      <c r="ABZ5" s="900">
        <f>'Profit Loss'!F111</f>
        <v>0</v>
      </c>
      <c r="ACA5" s="900">
        <f>'Profit Loss'!F112</f>
        <v>0</v>
      </c>
      <c r="ACB5" s="900">
        <f>'Profit Loss'!F113</f>
        <v>0</v>
      </c>
      <c r="ACC5" s="900">
        <f>'Profit Loss'!F114</f>
        <v>0</v>
      </c>
      <c r="ACD5" s="900">
        <f>'Profit Loss'!F115</f>
        <v>0</v>
      </c>
      <c r="ACE5" s="900">
        <f>'Profit Loss'!F116</f>
        <v>0</v>
      </c>
      <c r="ACF5" s="900">
        <f>'Profit Loss'!F117</f>
        <v>0</v>
      </c>
      <c r="ACG5" s="900">
        <f>'Profit Loss'!F163</f>
        <v>0</v>
      </c>
      <c r="ACH5" s="900">
        <f>'Profit Loss'!F165</f>
        <v>0</v>
      </c>
      <c r="ACI5" s="900">
        <f>'Profit Loss'!F166</f>
        <v>0</v>
      </c>
      <c r="ACJ5" s="900">
        <f>'Profit Loss'!F169</f>
        <v>0</v>
      </c>
      <c r="ACK5" s="900">
        <f>'Profit Loss'!F173</f>
        <v>0</v>
      </c>
      <c r="ACL5" s="900">
        <f>'Profit Loss'!F174</f>
        <v>0</v>
      </c>
      <c r="ACM5" s="900">
        <f>'Profit Loss'!F176</f>
        <v>0</v>
      </c>
      <c r="ACN5" s="900">
        <f>'Profit Loss'!F177</f>
        <v>0</v>
      </c>
      <c r="ACO5" s="900">
        <f>'Profit Loss'!F182</f>
        <v>0</v>
      </c>
      <c r="ACP5" s="900">
        <f>'Profit Loss'!F183</f>
        <v>0</v>
      </c>
      <c r="ACQ5" s="900">
        <f>'Profit Loss'!F184</f>
        <v>0</v>
      </c>
      <c r="ACR5" s="900">
        <f>'Profit Loss'!F186</f>
        <v>0</v>
      </c>
      <c r="ACS5" s="900">
        <f>'Profit Loss'!F187</f>
        <v>0</v>
      </c>
      <c r="ACT5" s="900">
        <f>'Profit Loss'!F188</f>
        <v>0</v>
      </c>
      <c r="ACU5" s="900">
        <f>'Profit Loss'!F189</f>
        <v>0</v>
      </c>
      <c r="ACV5" s="900">
        <f>'Profit Loss'!F190</f>
        <v>0</v>
      </c>
      <c r="ACW5" s="900">
        <f>'Profit Loss'!F191</f>
        <v>0</v>
      </c>
      <c r="ACX5" s="900">
        <f>'Profit Loss'!F192</f>
        <v>0</v>
      </c>
      <c r="ACY5" s="900">
        <f>'Profit Loss'!F193</f>
        <v>0</v>
      </c>
      <c r="ACZ5" s="900">
        <f>'Profit Loss'!F194</f>
        <v>0</v>
      </c>
      <c r="ADA5" s="900">
        <f>'Profit Loss'!G40</f>
        <v>0</v>
      </c>
      <c r="ADB5" s="900">
        <f>'Profit Loss'!G41</f>
        <v>0</v>
      </c>
      <c r="ADC5" s="900">
        <f>'Profit Loss'!G43</f>
        <v>0</v>
      </c>
      <c r="ADD5" s="900">
        <f>'Profit Loss'!G44</f>
        <v>0</v>
      </c>
      <c r="ADE5" s="900">
        <f>'Profit Loss'!G45</f>
        <v>0</v>
      </c>
      <c r="ADF5" s="900">
        <f>'Profit Loss'!G46</f>
        <v>0</v>
      </c>
      <c r="ADG5" s="900">
        <f>'Profit Loss'!G47</f>
        <v>0</v>
      </c>
      <c r="ADH5" s="900">
        <f>'Profit Loss'!G48</f>
        <v>0</v>
      </c>
      <c r="ADI5" s="900">
        <f>'Profit Loss'!G50</f>
        <v>0</v>
      </c>
      <c r="ADJ5" s="900">
        <f>'Profit Loss'!G52</f>
        <v>0</v>
      </c>
      <c r="ADK5" s="900">
        <f>'Profit Loss'!G53</f>
        <v>0</v>
      </c>
      <c r="ADL5" s="900">
        <f>'Profit Loss'!G54</f>
        <v>0</v>
      </c>
      <c r="ADM5" s="900">
        <f>'Profit Loss'!G56</f>
        <v>0</v>
      </c>
      <c r="ADN5" s="900">
        <f>'Profit Loss'!G57</f>
        <v>0</v>
      </c>
      <c r="ADO5" s="900">
        <f>'Profit Loss'!G58</f>
        <v>0</v>
      </c>
      <c r="ADP5" s="900">
        <f>'Profit Loss'!G60</f>
        <v>0</v>
      </c>
      <c r="ADQ5" s="900">
        <f>'Profit Loss'!G61</f>
        <v>0</v>
      </c>
      <c r="ADR5" s="900">
        <f>'Profit Loss'!G62</f>
        <v>0</v>
      </c>
      <c r="ADS5" s="900">
        <f>'Profit Loss'!G64</f>
        <v>0</v>
      </c>
      <c r="ADT5" s="900">
        <f>'Profit Loss'!G65</f>
        <v>0</v>
      </c>
      <c r="ADU5" s="900">
        <f>'Profit Loss'!G66</f>
        <v>0</v>
      </c>
      <c r="ADV5" s="900">
        <f>'Profit Loss'!G68</f>
        <v>0</v>
      </c>
      <c r="ADW5" s="900">
        <f>'Profit Loss'!G69</f>
        <v>0</v>
      </c>
      <c r="ADX5" s="900">
        <f>'Profit Loss'!G70</f>
        <v>0</v>
      </c>
      <c r="ADY5" s="900">
        <f>'Profit Loss'!G71</f>
        <v>0</v>
      </c>
      <c r="ADZ5" s="900">
        <f>'Profit Loss'!G72</f>
        <v>0</v>
      </c>
      <c r="AEA5" s="900">
        <f>'Profit Loss'!G74</f>
        <v>0</v>
      </c>
      <c r="AEB5" s="900">
        <f>'Profit Loss'!G75</f>
        <v>0</v>
      </c>
      <c r="AEC5" s="900">
        <f>'Profit Loss'!G76</f>
        <v>0</v>
      </c>
      <c r="AED5" s="900">
        <f>'Profit Loss'!G77</f>
        <v>0</v>
      </c>
      <c r="AEE5" s="900">
        <f>'Profit Loss'!G79</f>
        <v>0</v>
      </c>
      <c r="AEF5" s="900">
        <f>'Profit Loss'!G80</f>
        <v>0</v>
      </c>
      <c r="AEG5" s="900">
        <f>'Profit Loss'!G81</f>
        <v>0</v>
      </c>
      <c r="AEH5" s="900">
        <f>'Profit Loss'!G83</f>
        <v>0</v>
      </c>
      <c r="AEI5" s="900">
        <f>'Profit Loss'!G84</f>
        <v>0</v>
      </c>
      <c r="AEJ5" s="900">
        <f>'Profit Loss'!G85</f>
        <v>0</v>
      </c>
      <c r="AEK5" s="900">
        <f>'Profit Loss'!G86</f>
        <v>0</v>
      </c>
      <c r="AEL5" s="900">
        <f>'Profit Loss'!G88</f>
        <v>0</v>
      </c>
      <c r="AEM5" s="900">
        <f>'Profit Loss'!G89</f>
        <v>0</v>
      </c>
      <c r="AEN5" s="900">
        <f>'Profit Loss'!G90</f>
        <v>0</v>
      </c>
      <c r="AEO5" s="900">
        <f>'Profit Loss'!G92</f>
        <v>0</v>
      </c>
      <c r="AEP5" s="900">
        <f>'Profit Loss'!G93</f>
        <v>0</v>
      </c>
      <c r="AEQ5" s="900">
        <f>'Profit Loss'!G94</f>
        <v>0</v>
      </c>
      <c r="AER5" s="900">
        <f>'Profit Loss'!G95</f>
        <v>0</v>
      </c>
      <c r="AES5" s="900">
        <f>'Profit Loss'!G96</f>
        <v>0</v>
      </c>
      <c r="AET5" s="900">
        <f>'Profit Loss'!G97</f>
        <v>0</v>
      </c>
      <c r="AEU5" s="900">
        <f>'Profit Loss'!G98</f>
        <v>0</v>
      </c>
      <c r="AEV5" s="900">
        <f>'Profit Loss'!G99</f>
        <v>0</v>
      </c>
      <c r="AEW5" s="900">
        <f>'Profit Loss'!G100</f>
        <v>0</v>
      </c>
      <c r="AEX5" s="900">
        <f>'Profit Loss'!G101</f>
        <v>0</v>
      </c>
      <c r="AEY5" s="900">
        <f>'Profit Loss'!G102</f>
        <v>0</v>
      </c>
      <c r="AEZ5" s="900">
        <f>'Profit Loss'!G103</f>
        <v>0</v>
      </c>
      <c r="AFA5" s="900">
        <f>'Profit Loss'!G104</f>
        <v>0</v>
      </c>
      <c r="AFB5" s="900">
        <f>'Profit Loss'!G105</f>
        <v>0</v>
      </c>
      <c r="AFC5" s="900">
        <f>'Profit Loss'!G106</f>
        <v>0</v>
      </c>
      <c r="AFD5" s="900">
        <f>'Profit Loss'!G107</f>
        <v>0</v>
      </c>
      <c r="AFE5" s="900">
        <f>'Profit Loss'!G108</f>
        <v>0</v>
      </c>
      <c r="AFF5" s="900">
        <f>'Profit Loss'!G109</f>
        <v>0</v>
      </c>
      <c r="AFG5" s="900">
        <f>'Profit Loss'!G110</f>
        <v>0</v>
      </c>
      <c r="AFH5" s="900">
        <f>'Profit Loss'!G111</f>
        <v>0</v>
      </c>
      <c r="AFI5" s="900">
        <f>'Profit Loss'!G112</f>
        <v>0</v>
      </c>
      <c r="AFJ5" s="900">
        <f>'Profit Loss'!G113</f>
        <v>0</v>
      </c>
      <c r="AFK5" s="900">
        <f>'Profit Loss'!G114</f>
        <v>0</v>
      </c>
      <c r="AFL5" s="900">
        <f>'Profit Loss'!G115</f>
        <v>0</v>
      </c>
      <c r="AFM5" s="900">
        <f>'Profit Loss'!G116</f>
        <v>0</v>
      </c>
      <c r="AFN5" s="900">
        <f>'Profit Loss'!G117</f>
        <v>0</v>
      </c>
      <c r="AFO5" s="900">
        <f>'Profit Loss'!G119</f>
        <v>0</v>
      </c>
      <c r="AFP5" s="900">
        <f>'Profit Loss'!G120</f>
        <v>0</v>
      </c>
      <c r="AFQ5" s="900">
        <f>'Profit Loss'!G121</f>
        <v>0</v>
      </c>
      <c r="AFR5" s="900">
        <f>'Profit Loss'!G122</f>
        <v>0</v>
      </c>
      <c r="AFS5" s="900">
        <f>'Profit Loss'!G123</f>
        <v>0</v>
      </c>
      <c r="AFT5" s="900">
        <f>'Profit Loss'!G124</f>
        <v>0</v>
      </c>
      <c r="AFU5" s="900">
        <f>'Profit Loss'!G126</f>
        <v>0</v>
      </c>
      <c r="AFV5" s="900">
        <f>'Profit Loss'!G127</f>
        <v>0</v>
      </c>
      <c r="AFW5" s="900">
        <f>'Profit Loss'!G128</f>
        <v>0</v>
      </c>
      <c r="AFX5" s="900">
        <f>'Profit Loss'!G129</f>
        <v>0</v>
      </c>
      <c r="AFY5" s="900">
        <f>'Profit Loss'!G130</f>
        <v>0</v>
      </c>
      <c r="AFZ5" s="900">
        <f>'Profit Loss'!G131</f>
        <v>0</v>
      </c>
      <c r="AGA5" s="900">
        <f>'Profit Loss'!G132</f>
        <v>0</v>
      </c>
      <c r="AGB5" s="900">
        <f>'Profit Loss'!G134</f>
        <v>0</v>
      </c>
      <c r="AGC5" s="900">
        <f>'Profit Loss'!G135</f>
        <v>0</v>
      </c>
      <c r="AGD5" s="900">
        <f>'Profit Loss'!G136</f>
        <v>0</v>
      </c>
      <c r="AGE5" s="900">
        <f>'Profit Loss'!G137</f>
        <v>0</v>
      </c>
      <c r="AGF5" s="900">
        <f>'Profit Loss'!G138</f>
        <v>0</v>
      </c>
      <c r="AGG5" s="900">
        <f>'Profit Loss'!G140</f>
        <v>0</v>
      </c>
      <c r="AGH5" s="900">
        <f>'Profit Loss'!G141</f>
        <v>0</v>
      </c>
      <c r="AGI5" s="900">
        <f>'Profit Loss'!G142</f>
        <v>0</v>
      </c>
      <c r="AGJ5" s="900">
        <f>'Profit Loss'!G143</f>
        <v>0</v>
      </c>
      <c r="AGK5" s="900">
        <f>'Profit Loss'!G146</f>
        <v>0</v>
      </c>
      <c r="AGL5" s="900">
        <f>'Profit Loss'!G147</f>
        <v>0</v>
      </c>
      <c r="AGM5" s="900">
        <f>'Profit Loss'!G149</f>
        <v>0</v>
      </c>
      <c r="AGN5" s="900">
        <f>'Profit Loss'!G150</f>
        <v>0</v>
      </c>
      <c r="AGO5" s="900">
        <f>'Profit Loss'!G152</f>
        <v>0</v>
      </c>
      <c r="AGP5" s="900">
        <f>'Profit Loss'!G153</f>
        <v>0</v>
      </c>
      <c r="AGQ5" s="900">
        <f>'Profit Loss'!G154</f>
        <v>0</v>
      </c>
      <c r="AGR5" s="900">
        <f>'Profit Loss'!G156</f>
        <v>0</v>
      </c>
      <c r="AGS5" s="900">
        <f>'Profit Loss'!G157</f>
        <v>0</v>
      </c>
      <c r="AGT5" s="900">
        <f>'Profit Loss'!G159</f>
        <v>0</v>
      </c>
      <c r="AGU5" s="900">
        <f>'Profit Loss'!G160</f>
        <v>0</v>
      </c>
      <c r="AGV5" s="900">
        <f>'Profit Loss'!G161</f>
        <v>0</v>
      </c>
      <c r="AGW5" s="900">
        <f>'Profit Loss'!G163</f>
        <v>0</v>
      </c>
      <c r="AGX5" s="900">
        <f>'Profit Loss'!G164</f>
        <v>0</v>
      </c>
      <c r="AGY5" s="900">
        <f>'Profit Loss'!G165</f>
        <v>0</v>
      </c>
      <c r="AGZ5" s="900">
        <f>'Profit Loss'!G166</f>
        <v>0</v>
      </c>
      <c r="AHA5" s="900">
        <f>'Profit Loss'!G167</f>
        <v>0</v>
      </c>
      <c r="AHB5" s="900">
        <f>'Profit Loss'!G168</f>
        <v>0</v>
      </c>
      <c r="AHC5" s="900">
        <f>'Profit Loss'!G169</f>
        <v>0</v>
      </c>
      <c r="AHD5" s="900">
        <f>'Profit Loss'!G172</f>
        <v>0</v>
      </c>
      <c r="AHE5" s="900">
        <f>'Profit Loss'!G173</f>
        <v>0</v>
      </c>
      <c r="AHF5" s="900">
        <f>'Profit Loss'!G174</f>
        <v>0</v>
      </c>
      <c r="AHG5" s="900">
        <f>'Profit Loss'!G175</f>
        <v>0</v>
      </c>
      <c r="AHH5" s="900">
        <f>'Profit Loss'!G176</f>
        <v>0</v>
      </c>
      <c r="AHI5" s="900">
        <f>'Profit Loss'!G177</f>
        <v>0</v>
      </c>
      <c r="AHJ5" s="900">
        <f>'Profit Loss'!G179</f>
        <v>0</v>
      </c>
      <c r="AHK5" s="900">
        <f>'Profit Loss'!G180</f>
        <v>0</v>
      </c>
      <c r="AHL5" s="900">
        <f>'Profit Loss'!G181</f>
        <v>0</v>
      </c>
      <c r="AHM5" s="900">
        <f>'Profit Loss'!G182</f>
        <v>0</v>
      </c>
      <c r="AHN5" s="900">
        <f>'Profit Loss'!G183</f>
        <v>0</v>
      </c>
      <c r="AHO5" s="900">
        <f>'Profit Loss'!G184</f>
        <v>0</v>
      </c>
      <c r="AHP5" s="900">
        <f>'Profit Loss'!G186</f>
        <v>0</v>
      </c>
      <c r="AHQ5" s="900">
        <f>'Profit Loss'!G187</f>
        <v>0</v>
      </c>
      <c r="AHR5" s="900">
        <f>'Profit Loss'!G188</f>
        <v>0</v>
      </c>
      <c r="AHS5" s="900">
        <f>'Profit Loss'!G189</f>
        <v>0</v>
      </c>
      <c r="AHT5" s="900">
        <f>'Profit Loss'!G190</f>
        <v>0</v>
      </c>
      <c r="AHU5" s="900">
        <f>'Profit Loss'!G191</f>
        <v>0</v>
      </c>
      <c r="AHV5" s="900">
        <f>'Profit Loss'!G192</f>
        <v>0</v>
      </c>
      <c r="AHW5" s="900">
        <f>'Profit Loss'!G193</f>
        <v>0</v>
      </c>
      <c r="AHX5" s="900">
        <f>'Profit Loss'!G194</f>
        <v>0</v>
      </c>
      <c r="AHY5" s="900" cm="1">
        <f t="array" ref="AHY5:AIL5">TRANSPOSE('Profit Loss'!D200:D213)</f>
        <v>0</v>
      </c>
      <c r="AHZ5" s="847">
        <v>0</v>
      </c>
      <c r="AIA5" s="847">
        <v>0</v>
      </c>
      <c r="AIB5" s="847">
        <v>0</v>
      </c>
      <c r="AIC5" s="847">
        <v>0</v>
      </c>
      <c r="AID5" s="847">
        <v>0</v>
      </c>
      <c r="AIE5" s="847">
        <v>0</v>
      </c>
      <c r="AIF5" s="847">
        <v>0</v>
      </c>
      <c r="AIG5" s="847">
        <v>0</v>
      </c>
      <c r="AIH5" s="847">
        <v>0</v>
      </c>
      <c r="AII5" s="847">
        <v>0</v>
      </c>
      <c r="AIJ5" s="847">
        <v>0</v>
      </c>
      <c r="AIK5" s="847">
        <v>0</v>
      </c>
      <c r="AIL5" s="847">
        <v>0</v>
      </c>
      <c r="AIM5" s="847" cm="1">
        <f t="array" ref="AIM5:AIO5">TRANSPOSE('Profit Loss'!D220:D222)</f>
        <v>0</v>
      </c>
      <c r="AIN5" s="847">
        <v>0</v>
      </c>
      <c r="AIO5" s="847">
        <v>0</v>
      </c>
      <c r="AIP5" s="847">
        <f>'Profit Loss'!D224</f>
        <v>0</v>
      </c>
      <c r="AIQ5" s="847">
        <f>'Profit Loss'!D225</f>
        <v>0</v>
      </c>
      <c r="AIR5" s="900">
        <f>'Profit Loss'!D226</f>
        <v>0</v>
      </c>
      <c r="AIS5" s="900">
        <f>'Profit Loss'!D228</f>
        <v>0</v>
      </c>
      <c r="AIT5" s="900">
        <f>'Profit Loss'!D229</f>
        <v>0</v>
      </c>
      <c r="AIU5" s="900">
        <f>'Profit Loss'!D230</f>
        <v>0</v>
      </c>
      <c r="AIV5" s="847" cm="1">
        <f t="array" ref="AIV5:AJA5">TRANSPOSE('Profit Loss'!D232:D237)</f>
        <v>0</v>
      </c>
      <c r="AIW5" s="847">
        <v>0</v>
      </c>
      <c r="AIX5" s="847">
        <v>0</v>
      </c>
      <c r="AIY5" s="847">
        <v>0</v>
      </c>
      <c r="AIZ5" s="847">
        <v>0</v>
      </c>
      <c r="AJA5" s="847">
        <v>0</v>
      </c>
      <c r="AJB5" s="900">
        <f>'Profit Loss'!D239</f>
        <v>0</v>
      </c>
      <c r="AJC5" s="847" cm="1">
        <f t="array" ref="AJC5:AJG5">TRANSPOSE('Profit Loss'!G20:G24)</f>
        <v>0</v>
      </c>
      <c r="AJD5" s="847">
        <v>0</v>
      </c>
      <c r="AJE5" s="847">
        <v>0</v>
      </c>
      <c r="AJF5" s="847">
        <v>0</v>
      </c>
      <c r="AJG5" s="847">
        <v>0</v>
      </c>
      <c r="AJH5" s="847" cm="1">
        <f t="array" ref="AJH5:AJL5">TRANSPOSE('Profit Loss'!H20:H24)</f>
        <v>0</v>
      </c>
      <c r="AJI5" s="847">
        <v>0</v>
      </c>
      <c r="AJJ5" s="847">
        <v>0</v>
      </c>
      <c r="AJK5" s="847">
        <v>0</v>
      </c>
      <c r="AJL5" s="847">
        <v>0</v>
      </c>
      <c r="AJM5" s="847" cm="1">
        <f t="array" ref="AJM5:AJQ5">TRANSPOSE('Profit Loss'!I20:I24)</f>
        <v>0</v>
      </c>
      <c r="AJN5" s="847">
        <v>0</v>
      </c>
      <c r="AJO5" s="847">
        <v>0</v>
      </c>
      <c r="AJP5" s="847">
        <v>0</v>
      </c>
      <c r="AJQ5" s="847">
        <v>0</v>
      </c>
      <c r="AJR5" s="900">
        <f>'Profit Loss'!I25</f>
        <v>0</v>
      </c>
      <c r="AJS5" s="847" cm="1">
        <f t="array" ref="AJS5:AKH5">TRANSPOSE('Profit Loss'!J46:J61)</f>
        <v>0</v>
      </c>
      <c r="AJT5" s="847">
        <v>0</v>
      </c>
      <c r="AJU5" s="847">
        <v>0</v>
      </c>
      <c r="AJV5" s="847">
        <v>0</v>
      </c>
      <c r="AJW5" s="847">
        <v>0</v>
      </c>
      <c r="AJX5" s="847">
        <v>0</v>
      </c>
      <c r="AJY5" s="847">
        <v>0</v>
      </c>
      <c r="AJZ5" s="847">
        <v>0</v>
      </c>
      <c r="AKA5" s="847">
        <v>0</v>
      </c>
      <c r="AKB5" s="847">
        <v>0</v>
      </c>
      <c r="AKC5" s="847">
        <v>0</v>
      </c>
      <c r="AKD5" s="847">
        <v>0</v>
      </c>
      <c r="AKE5" s="847">
        <v>0</v>
      </c>
      <c r="AKF5" s="847">
        <v>0</v>
      </c>
      <c r="AKG5" s="847">
        <v>0</v>
      </c>
      <c r="AKH5" s="847">
        <v>0</v>
      </c>
      <c r="AKI5" s="847" cm="1">
        <f t="array" ref="AKI5:AKX5">TRANSPOSE('Profit Loss'!K46:K61)</f>
        <v>0</v>
      </c>
      <c r="AKJ5" s="847">
        <v>0</v>
      </c>
      <c r="AKK5" s="847">
        <v>0</v>
      </c>
      <c r="AKL5" s="847">
        <v>0</v>
      </c>
      <c r="AKM5" s="847">
        <v>0</v>
      </c>
      <c r="AKN5" s="847">
        <v>0</v>
      </c>
      <c r="AKO5" s="847">
        <v>0</v>
      </c>
      <c r="AKP5" s="847">
        <v>0</v>
      </c>
      <c r="AKQ5" s="847">
        <v>0</v>
      </c>
      <c r="AKR5" s="847">
        <v>0</v>
      </c>
      <c r="AKS5" s="847">
        <v>0</v>
      </c>
      <c r="AKT5" s="847">
        <v>0</v>
      </c>
      <c r="AKU5" s="847">
        <v>0</v>
      </c>
      <c r="AKV5" s="847">
        <v>0</v>
      </c>
      <c r="AKW5" s="847">
        <v>0</v>
      </c>
      <c r="AKX5" s="847">
        <v>0</v>
      </c>
      <c r="AKY5" s="847" cm="1">
        <f t="array" ref="AKY5:ALN5">TRANSPOSE('Profit Loss'!L46:L61)</f>
        <v>0</v>
      </c>
      <c r="AKZ5" s="847">
        <v>0</v>
      </c>
      <c r="ALA5" s="847">
        <v>0</v>
      </c>
      <c r="ALB5" s="847">
        <v>0</v>
      </c>
      <c r="ALC5" s="847">
        <v>0</v>
      </c>
      <c r="ALD5" s="847">
        <v>0</v>
      </c>
      <c r="ALE5" s="847">
        <v>0</v>
      </c>
      <c r="ALF5" s="847">
        <v>0</v>
      </c>
      <c r="ALG5" s="847">
        <v>0</v>
      </c>
      <c r="ALH5" s="847">
        <v>0</v>
      </c>
      <c r="ALI5" s="847">
        <v>0</v>
      </c>
      <c r="ALJ5" s="847">
        <v>0</v>
      </c>
      <c r="ALK5" s="847">
        <v>0</v>
      </c>
      <c r="ALL5" s="847">
        <v>0</v>
      </c>
      <c r="ALM5" s="847">
        <v>0</v>
      </c>
      <c r="ALN5" s="847">
        <v>0</v>
      </c>
      <c r="ALO5" s="847" cm="1">
        <f t="array" ref="ALO5:AMD5">TRANSPOSE('Profit Loss'!M46:M61)</f>
        <v>0</v>
      </c>
      <c r="ALP5" s="847">
        <v>0</v>
      </c>
      <c r="ALQ5" s="847">
        <v>0</v>
      </c>
      <c r="ALR5" s="847">
        <v>0</v>
      </c>
      <c r="ALS5" s="847">
        <v>0</v>
      </c>
      <c r="ALT5" s="847">
        <v>0</v>
      </c>
      <c r="ALU5" s="847">
        <v>0</v>
      </c>
      <c r="ALV5" s="847">
        <v>0</v>
      </c>
      <c r="ALW5" s="847">
        <v>0</v>
      </c>
      <c r="ALX5" s="847">
        <v>0</v>
      </c>
      <c r="ALY5" s="847">
        <v>0</v>
      </c>
      <c r="ALZ5" s="847">
        <v>0</v>
      </c>
      <c r="AMA5" s="847">
        <v>0</v>
      </c>
      <c r="AMB5" s="847">
        <v>0</v>
      </c>
      <c r="AMC5" s="847">
        <v>0</v>
      </c>
      <c r="AMD5" s="847">
        <v>0</v>
      </c>
      <c r="AME5" s="900">
        <f>'Profit Loss'!M62</f>
        <v>0</v>
      </c>
      <c r="AMF5" s="847" cm="1">
        <f t="array" ref="AMF5:AMJ5">TRANSPOSE('Profit Loss'!J83:J87)</f>
        <v>0</v>
      </c>
      <c r="AMG5" s="847">
        <v>0</v>
      </c>
      <c r="AMH5" s="847">
        <v>0</v>
      </c>
      <c r="AMI5" s="847">
        <v>0</v>
      </c>
      <c r="AMJ5" s="847">
        <v>0</v>
      </c>
      <c r="AMK5" s="901" cm="1">
        <f t="array" ref="AMK5:AMO5">TRANSPOSE('Profit Loss'!K83:K87)</f>
        <v>0</v>
      </c>
      <c r="AML5" s="901">
        <v>0</v>
      </c>
      <c r="AMM5" s="901">
        <v>0</v>
      </c>
      <c r="AMN5" s="901">
        <v>0</v>
      </c>
      <c r="AMO5" s="901">
        <v>0</v>
      </c>
      <c r="AMP5" s="847" cm="1">
        <f t="array" ref="AMP5:AMU5">TRANSPOSE('Profit Loss'!L83:L88)</f>
        <v>0</v>
      </c>
      <c r="AMQ5" s="847">
        <v>0</v>
      </c>
      <c r="AMR5" s="847">
        <v>0</v>
      </c>
      <c r="AMS5" s="847">
        <v>0</v>
      </c>
      <c r="AMT5" s="847">
        <v>0</v>
      </c>
      <c r="AMU5" s="847">
        <v>0</v>
      </c>
      <c r="AMV5" s="847" cm="1">
        <f t="array" ref="AMV5:AMZ5">TRANSPOSE('Profit Loss'!M83:M87)</f>
        <v>0</v>
      </c>
      <c r="AMW5" s="847">
        <v>0</v>
      </c>
      <c r="AMX5" s="847">
        <v>0</v>
      </c>
      <c r="AMY5" s="847">
        <v>0</v>
      </c>
      <c r="AMZ5" s="847">
        <v>0</v>
      </c>
      <c r="ANA5" s="847" cm="1">
        <f t="array" ref="ANA5:ANE5">TRANSPOSE('Profit Loss'!N83:N87)</f>
        <v>0</v>
      </c>
      <c r="ANB5" s="847">
        <v>0</v>
      </c>
      <c r="ANC5" s="847">
        <v>0</v>
      </c>
      <c r="AND5" s="847">
        <v>0</v>
      </c>
      <c r="ANE5" s="847">
        <v>0</v>
      </c>
      <c r="ANF5" s="847" cm="1">
        <f t="array" ref="ANF5:ANI5">TRANSPOSE('Profit Loss'!J91:J94)</f>
        <v>0</v>
      </c>
      <c r="ANG5" s="847">
        <v>0</v>
      </c>
      <c r="ANH5" s="847">
        <v>0</v>
      </c>
      <c r="ANI5" s="847">
        <v>0</v>
      </c>
      <c r="ANJ5" s="847" cm="1">
        <f t="array" ref="ANJ5:ANM5">TRANSPOSE('Profit Loss'!K91:K94)</f>
        <v>0</v>
      </c>
      <c r="ANK5" s="847">
        <v>0</v>
      </c>
      <c r="ANL5" s="847">
        <v>0</v>
      </c>
      <c r="ANM5" s="847">
        <v>0</v>
      </c>
      <c r="ANN5" s="847" cm="1">
        <f t="array" ref="ANN5:ANQ5">TRANSPOSE('Profit Loss'!L91:L94)</f>
        <v>0</v>
      </c>
      <c r="ANO5" s="847">
        <v>0</v>
      </c>
      <c r="ANP5" s="847">
        <v>0</v>
      </c>
      <c r="ANQ5" s="847">
        <v>0</v>
      </c>
      <c r="ANR5" s="900">
        <f>'Profit Loss'!L95</f>
        <v>0</v>
      </c>
      <c r="ANS5" s="900">
        <f>'Profit Loss'!L96</f>
        <v>0</v>
      </c>
      <c r="ANT5" s="847" cm="1">
        <f t="array" ref="ANT5:ANW5">TRANSPOSE('Profit Loss'!M91:M94)</f>
        <v>0</v>
      </c>
      <c r="ANU5" s="847">
        <v>0</v>
      </c>
      <c r="ANV5" s="847">
        <v>0</v>
      </c>
      <c r="ANW5" s="847">
        <v>0</v>
      </c>
      <c r="ANX5" s="847" cm="1">
        <f t="array" ref="ANX5:AOA5">TRANSPOSE('Profit Loss'!N91:N94)</f>
        <v>0</v>
      </c>
      <c r="ANY5" s="847">
        <v>0</v>
      </c>
      <c r="ANZ5" s="847">
        <v>0</v>
      </c>
      <c r="AOA5" s="847">
        <v>0</v>
      </c>
      <c r="AOB5" s="902" cm="1">
        <f t="array" ref="AOB5:AOE5">TRANSPOSE('Profit Loss'!O91:O94)</f>
        <v>0</v>
      </c>
      <c r="AOC5" s="902">
        <v>0</v>
      </c>
      <c r="AOD5" s="902">
        <v>0</v>
      </c>
      <c r="AOE5" s="902">
        <v>0</v>
      </c>
      <c r="AOF5" s="847" t="str">
        <f>_xlfn.CONCAT('Profit Loss'!K102:N102)</f>
        <v/>
      </c>
      <c r="AOG5" s="847" cm="1">
        <f t="array" ref="AOG5:AOI5">TRANSPOSE('Profit Loss'!J108:J110)</f>
        <v>0</v>
      </c>
      <c r="AOH5" s="847">
        <v>0</v>
      </c>
      <c r="AOI5" s="847">
        <v>0</v>
      </c>
      <c r="AOJ5" s="847" cm="1">
        <f t="array" ref="AOJ5:AOL5">TRANSPOSE('Profit Loss'!K108:K110)</f>
        <v>0</v>
      </c>
      <c r="AOK5" s="847">
        <v>0</v>
      </c>
      <c r="AOL5" s="847">
        <v>0</v>
      </c>
      <c r="AOM5" s="900">
        <f>'Profit Loss'!K111</f>
        <v>0</v>
      </c>
      <c r="AON5" s="847" t="str" cm="1">
        <f t="array" ref="AON5:AOQ5">TRANSPOSE('Profit Loss'!J115:J118)</f>
        <v>Equipment Rental</v>
      </c>
      <c r="AOO5" s="847">
        <v>0</v>
      </c>
      <c r="AOP5" s="847">
        <v>0</v>
      </c>
      <c r="AOQ5" s="847">
        <v>0</v>
      </c>
      <c r="AOR5" s="847" cm="1">
        <f t="array" ref="AOR5:AOV5">TRANSPOSE('Profit Loss'!K115:K119)</f>
        <v>0</v>
      </c>
      <c r="AOS5" s="847">
        <v>0</v>
      </c>
      <c r="AOT5" s="847">
        <v>0</v>
      </c>
      <c r="AOU5" s="847">
        <v>0</v>
      </c>
      <c r="AOV5" s="847">
        <v>0</v>
      </c>
      <c r="AOW5" s="847" cm="1">
        <f t="array" ref="AOW5:AOZ5">TRANSPOSE('Profit Loss'!J160:J163)</f>
        <v>0</v>
      </c>
      <c r="AOX5" s="847">
        <v>0</v>
      </c>
      <c r="AOY5" s="847">
        <v>0</v>
      </c>
      <c r="AOZ5" s="847">
        <v>0</v>
      </c>
      <c r="APA5" s="847" cm="1">
        <f t="array" ref="APA5:APE5">TRANSPOSE('Profit Loss'!K160:K164)</f>
        <v>0</v>
      </c>
      <c r="APB5" s="847">
        <v>0</v>
      </c>
      <c r="APC5" s="847">
        <v>0</v>
      </c>
      <c r="APD5" s="847">
        <v>0</v>
      </c>
      <c r="APE5" s="847">
        <v>0</v>
      </c>
      <c r="APF5" s="884" cm="1">
        <f t="array" ref="APF5:APL5">TRANSPOSE('Resident Days'!D10:D16)</f>
        <v>0</v>
      </c>
      <c r="APG5" s="862">
        <v>0</v>
      </c>
      <c r="APH5" s="862">
        <v>0</v>
      </c>
      <c r="API5" s="862">
        <v>0</v>
      </c>
      <c r="APJ5" s="862">
        <v>0</v>
      </c>
      <c r="APK5" s="862">
        <v>0</v>
      </c>
      <c r="APL5" s="862">
        <v>0</v>
      </c>
      <c r="APM5" s="862" cm="1">
        <f t="array" ref="APM5:APS5">TRANSPOSE('Resident Days'!D21:D27)</f>
        <v>0</v>
      </c>
      <c r="APN5" s="862">
        <v>0</v>
      </c>
      <c r="APO5" s="862">
        <v>0</v>
      </c>
      <c r="APP5" s="862">
        <v>0</v>
      </c>
      <c r="APQ5" s="862">
        <v>0</v>
      </c>
      <c r="APR5" s="862">
        <v>0</v>
      </c>
      <c r="APS5" s="862">
        <v>0</v>
      </c>
      <c r="APT5" s="862" cm="1">
        <f t="array" ref="APT5:APZ5">TRANSPOSE('Resident Days'!D32:D38)</f>
        <v>0</v>
      </c>
      <c r="APU5" s="862">
        <v>0</v>
      </c>
      <c r="APV5" s="862">
        <v>0</v>
      </c>
      <c r="APW5" s="862">
        <v>0</v>
      </c>
      <c r="APX5" s="862">
        <v>0</v>
      </c>
      <c r="APY5" s="862">
        <v>0</v>
      </c>
      <c r="APZ5" s="862">
        <v>0</v>
      </c>
      <c r="AQA5" s="862" cm="1">
        <f t="array" ref="AQA5:AQG5">TRANSPOSE('Resident Days'!D43:D49)</f>
        <v>0</v>
      </c>
      <c r="AQB5" s="862">
        <v>0</v>
      </c>
      <c r="AQC5" s="862">
        <v>0</v>
      </c>
      <c r="AQD5" s="862">
        <v>0</v>
      </c>
      <c r="AQE5" s="862">
        <v>0</v>
      </c>
      <c r="AQF5" s="862">
        <v>0</v>
      </c>
      <c r="AQG5" s="862">
        <v>0</v>
      </c>
      <c r="AQH5" s="862" cm="1">
        <f t="array" ref="AQH5:AQN5">TRANSPOSE('Resident Days'!D54:D60)</f>
        <v>0</v>
      </c>
      <c r="AQI5" s="862">
        <v>0</v>
      </c>
      <c r="AQJ5" s="862">
        <v>0</v>
      </c>
      <c r="AQK5" s="862">
        <v>0</v>
      </c>
      <c r="AQL5" s="862">
        <v>0</v>
      </c>
      <c r="AQM5" s="862">
        <v>0</v>
      </c>
      <c r="AQN5" s="862">
        <v>0</v>
      </c>
      <c r="AQO5" s="862" cm="1">
        <f t="array" ref="AQO5:AQU5">TRANSPOSE('Resident Days'!D65:D71)</f>
        <v>0</v>
      </c>
      <c r="AQP5" s="862">
        <v>0</v>
      </c>
      <c r="AQQ5" s="862">
        <v>0</v>
      </c>
      <c r="AQR5" s="862">
        <v>0</v>
      </c>
      <c r="AQS5" s="862">
        <v>0</v>
      </c>
      <c r="AQT5" s="862">
        <v>0</v>
      </c>
      <c r="AQU5" s="862">
        <v>0</v>
      </c>
      <c r="AQV5" s="863" cm="1">
        <f t="array" ref="AQV5:ARF5">TRANSPOSE('Claimed Fixed Assets'!C10:C20)</f>
        <v>0</v>
      </c>
      <c r="AQW5" s="863">
        <v>0</v>
      </c>
      <c r="AQX5" s="863">
        <v>0</v>
      </c>
      <c r="AQY5" s="863">
        <v>0</v>
      </c>
      <c r="AQZ5" s="863">
        <v>0</v>
      </c>
      <c r="ARA5" s="863">
        <v>0</v>
      </c>
      <c r="ARB5" s="863">
        <v>0</v>
      </c>
      <c r="ARC5" s="863">
        <v>0</v>
      </c>
      <c r="ARD5" s="863">
        <v>0</v>
      </c>
      <c r="ARE5" s="863">
        <v>0</v>
      </c>
      <c r="ARF5" s="863">
        <v>0</v>
      </c>
      <c r="ARG5" s="863" cm="1">
        <f t="array" ref="ARG5:ARQ5">TRANSPOSE('Claimed Fixed Assets'!D10:D20)</f>
        <v>0</v>
      </c>
      <c r="ARH5" s="863">
        <v>0</v>
      </c>
      <c r="ARI5" s="863">
        <v>0</v>
      </c>
      <c r="ARJ5" s="863">
        <v>0</v>
      </c>
      <c r="ARK5" s="863">
        <v>0</v>
      </c>
      <c r="ARL5" s="863">
        <v>0</v>
      </c>
      <c r="ARM5" s="863">
        <v>0</v>
      </c>
      <c r="ARN5" s="863">
        <v>0</v>
      </c>
      <c r="ARO5" s="863">
        <v>0</v>
      </c>
      <c r="ARP5" s="863">
        <v>0</v>
      </c>
      <c r="ARQ5" s="863">
        <v>0</v>
      </c>
      <c r="ARR5" s="863" cm="1">
        <f t="array" ref="ARR5:ASB5">TRANSPOSE('Claimed Fixed Assets'!E10:E20)</f>
        <v>0</v>
      </c>
      <c r="ARS5" s="863">
        <v>0</v>
      </c>
      <c r="ART5" s="863">
        <v>0</v>
      </c>
      <c r="ARU5" s="863">
        <v>0</v>
      </c>
      <c r="ARV5" s="863">
        <v>0</v>
      </c>
      <c r="ARW5" s="863">
        <v>0</v>
      </c>
      <c r="ARX5" s="863">
        <v>0</v>
      </c>
      <c r="ARY5" s="863">
        <v>0</v>
      </c>
      <c r="ARZ5" s="863">
        <v>0</v>
      </c>
      <c r="ASA5" s="863">
        <v>0</v>
      </c>
      <c r="ASB5" s="863">
        <v>0</v>
      </c>
      <c r="ASC5" s="863" cm="1">
        <f t="array" ref="ASC5:ASM5">TRANSPOSE('Claimed Fixed Assets'!F10:F20)</f>
        <v>0</v>
      </c>
      <c r="ASD5" s="863">
        <v>0</v>
      </c>
      <c r="ASE5" s="863">
        <v>0</v>
      </c>
      <c r="ASF5" s="863">
        <v>0</v>
      </c>
      <c r="ASG5" s="863">
        <v>0</v>
      </c>
      <c r="ASH5" s="863">
        <v>0</v>
      </c>
      <c r="ASI5" s="863">
        <v>0</v>
      </c>
      <c r="ASJ5" s="863">
        <v>0</v>
      </c>
      <c r="ASK5" s="863">
        <v>0</v>
      </c>
      <c r="ASL5" s="863">
        <v>0</v>
      </c>
      <c r="ASM5" s="863">
        <v>0</v>
      </c>
      <c r="ASN5" s="885">
        <f>'Claimed Fixed Assets'!G12</f>
        <v>0</v>
      </c>
      <c r="ASO5" s="885">
        <f>'Claimed Fixed Assets'!G13</f>
        <v>0</v>
      </c>
      <c r="ASP5" s="886" cm="1">
        <f t="array" ref="ASP5:ASU5">TRANSPOSE('Claimed Fixed Assets'!G14:G19)</f>
        <v>0.05</v>
      </c>
      <c r="ASQ5" s="886">
        <v>0.05</v>
      </c>
      <c r="ASR5" s="886">
        <v>0.1</v>
      </c>
      <c r="ASS5" s="886">
        <v>0.1</v>
      </c>
      <c r="AST5" s="886">
        <v>0.33329999999999999</v>
      </c>
      <c r="ASU5" s="886">
        <v>0.33329999999999999</v>
      </c>
      <c r="ASV5" s="887">
        <f>'Claimed Fixed Assets'!H12</f>
        <v>0</v>
      </c>
      <c r="ASW5" s="887">
        <f>'Claimed Fixed Assets'!H14</f>
        <v>0</v>
      </c>
      <c r="ASX5" s="887">
        <f>'Claimed Fixed Assets'!H16</f>
        <v>0</v>
      </c>
      <c r="ASY5" s="887">
        <f>'Claimed Fixed Assets'!H18</f>
        <v>0</v>
      </c>
      <c r="ASZ5" s="887">
        <f>'Claimed Fixed Assets'!H20</f>
        <v>0</v>
      </c>
      <c r="ATA5" s="888">
        <f>'Claimed Fixed Assets'!I12</f>
        <v>0</v>
      </c>
      <c r="ATB5" s="888">
        <f>'Claimed Fixed Assets'!I14</f>
        <v>0</v>
      </c>
      <c r="ATC5" s="888">
        <f>'Claimed Fixed Assets'!I16</f>
        <v>0</v>
      </c>
      <c r="ATD5" s="888">
        <f>'Claimed Fixed Assets'!I18</f>
        <v>0</v>
      </c>
      <c r="ATE5" s="888">
        <f>'Claimed Fixed Assets'!I20</f>
        <v>0</v>
      </c>
      <c r="ATF5" s="863">
        <f>'Claimed Fixed Assets'!J13</f>
        <v>0</v>
      </c>
      <c r="ATG5" s="863">
        <f>'Claimed Fixed Assets'!J15</f>
        <v>0</v>
      </c>
      <c r="ATH5" s="863">
        <f>'Claimed Fixed Assets'!J17</f>
        <v>0</v>
      </c>
      <c r="ATI5" s="863">
        <f>'Claimed Fixed Assets'!J19</f>
        <v>0</v>
      </c>
      <c r="ATJ5" s="888">
        <f>'Claimed Fixed Assets'!J20</f>
        <v>0</v>
      </c>
      <c r="ATK5" s="863" cm="1">
        <f t="array" ref="ATK5:ATS5">TRANSPOSE('Claimed Fixed Assets'!K12:K20)</f>
        <v>0</v>
      </c>
      <c r="ATL5" s="863">
        <v>0</v>
      </c>
      <c r="ATM5" s="863">
        <v>0</v>
      </c>
      <c r="ATN5" s="863">
        <v>0</v>
      </c>
      <c r="ATO5" s="863">
        <v>0</v>
      </c>
      <c r="ATP5" s="863">
        <v>0</v>
      </c>
      <c r="ATQ5" s="863">
        <v>0</v>
      </c>
      <c r="ATR5" s="863">
        <v>0</v>
      </c>
      <c r="ATS5" s="863">
        <v>0</v>
      </c>
      <c r="ATT5" s="863" cm="1">
        <f t="array" ref="ATT5:ATZ5">TRANSPOSE('Claimed Fixed Assets'!C26:C32)</f>
        <v>0</v>
      </c>
      <c r="ATU5" s="863">
        <v>0</v>
      </c>
      <c r="ATV5" s="863">
        <v>0</v>
      </c>
      <c r="ATW5" s="863">
        <v>0</v>
      </c>
      <c r="ATX5" s="863">
        <v>0</v>
      </c>
      <c r="ATY5" s="863">
        <v>0</v>
      </c>
      <c r="ATZ5" s="863">
        <v>0</v>
      </c>
      <c r="AUA5" s="863" cm="1">
        <f t="array" ref="AUA5:AUG5">TRANSPOSE('Claimed Fixed Assets'!D26:D32)</f>
        <v>0</v>
      </c>
      <c r="AUB5" s="863">
        <v>0</v>
      </c>
      <c r="AUC5" s="863">
        <v>0</v>
      </c>
      <c r="AUD5" s="863">
        <v>0</v>
      </c>
      <c r="AUE5" s="863">
        <v>0</v>
      </c>
      <c r="AUF5" s="863">
        <v>0</v>
      </c>
      <c r="AUG5" s="863">
        <v>0</v>
      </c>
      <c r="AUH5" s="863" cm="1">
        <f t="array" ref="AUH5:AUN5">TRANSPOSE('Claimed Fixed Assets'!E26:E32)</f>
        <v>0</v>
      </c>
      <c r="AUI5" s="863">
        <v>0</v>
      </c>
      <c r="AUJ5" s="863">
        <v>0</v>
      </c>
      <c r="AUK5" s="863">
        <v>0</v>
      </c>
      <c r="AUL5" s="863">
        <v>0</v>
      </c>
      <c r="AUM5" s="863">
        <v>0</v>
      </c>
      <c r="AUN5" s="863">
        <v>0</v>
      </c>
      <c r="AUO5" s="888">
        <f>'Claimed Fixed Assets'!C38</f>
        <v>0</v>
      </c>
      <c r="AUP5" s="863" cm="1">
        <f t="array" ref="AUP5:AUS5">TRANSPOSE('Claimed Fixed Assets'!C45:C48)</f>
        <v>0</v>
      </c>
      <c r="AUQ5" s="863">
        <v>0</v>
      </c>
      <c r="AUR5" s="863">
        <v>0</v>
      </c>
      <c r="AUS5" s="863">
        <v>0</v>
      </c>
      <c r="AUT5" s="887" t="str">
        <f>'Claimed Fixed Assets'!B53</f>
        <v>Sale of Residential Care Facility Between Current Owners (e.g. related parties)</v>
      </c>
      <c r="AUU5" s="887" t="str">
        <f>'Claimed Fixed Assets'!B54</f>
        <v>Sale of Residential Care Facility to Unrelated Third Party</v>
      </c>
      <c r="AUV5" s="887" t="str">
        <f>'Claimed Fixed Assets'!B55</f>
        <v>Sale of Realty Company</v>
      </c>
      <c r="AUW5" s="889">
        <f>'Claimed Fixed Assets'!C53</f>
        <v>0</v>
      </c>
      <c r="AUX5" s="889">
        <f>'Claimed Fixed Assets'!C54</f>
        <v>0</v>
      </c>
      <c r="AUY5" s="889">
        <f>'Claimed Fixed Assets'!C55</f>
        <v>0</v>
      </c>
      <c r="AUZ5" s="863">
        <f>'Claimed Fixed Assets'!D53</f>
        <v>0</v>
      </c>
      <c r="AVA5" s="863">
        <f>'Claimed Fixed Assets'!D54</f>
        <v>0</v>
      </c>
      <c r="AVB5" s="887">
        <f>'Claimed Fixed Assets'!D55</f>
        <v>0</v>
      </c>
      <c r="AVC5" s="887">
        <f>'Claimed Fixed Assets'!E53</f>
        <v>0</v>
      </c>
      <c r="AVD5" s="887">
        <f>'Claimed Fixed Assets'!E54</f>
        <v>0</v>
      </c>
      <c r="AVE5" s="887">
        <f>'Claimed Fixed Assets'!E55</f>
        <v>0</v>
      </c>
      <c r="AVF5" s="887">
        <f>'Claimed Fixed Assets'!F53</f>
        <v>0</v>
      </c>
      <c r="AVG5" s="887">
        <f>'Claimed Fixed Assets'!F54</f>
        <v>0</v>
      </c>
      <c r="AVH5" s="887">
        <f>'Claimed Fixed Assets'!F55</f>
        <v>0</v>
      </c>
      <c r="AVI5" s="863" cm="1">
        <f t="array" ref="AVI5:AVN5">TRANSPOSE('Claimed Fixed Assets'!C60:C65)</f>
        <v>0</v>
      </c>
      <c r="AVJ5" s="863">
        <v>0</v>
      </c>
      <c r="AVK5" s="889">
        <v>0</v>
      </c>
      <c r="AVL5" s="863">
        <v>0</v>
      </c>
      <c r="AVM5" s="863">
        <v>0</v>
      </c>
      <c r="AVN5" s="863">
        <v>0</v>
      </c>
      <c r="AVO5" s="863" cm="1">
        <f t="array" ref="AVO5:AVQ5">'Claimed Fixed Assets'!C67:E67</f>
        <v>0</v>
      </c>
      <c r="AVP5" s="863">
        <v>0</v>
      </c>
      <c r="AVQ5" s="863">
        <v>0</v>
      </c>
      <c r="AVR5" s="890">
        <f>'Claimed Fixed Assets'!C73</f>
        <v>0</v>
      </c>
      <c r="AVS5" s="887" t="str">
        <f>_xlfn.CONCAT('Claimed Fixed Assets'!C74:G74)</f>
        <v/>
      </c>
      <c r="AVT5" s="889" cm="1">
        <f t="array" ref="AVT5:AVW5">TRANSPOSE('Claimed Fixed Assets'!C75:C78)</f>
        <v>0</v>
      </c>
      <c r="AVU5" s="863">
        <v>0</v>
      </c>
      <c r="AVV5" s="863">
        <v>0</v>
      </c>
      <c r="AVW5" s="889">
        <v>0</v>
      </c>
      <c r="AVX5" s="863" cm="1">
        <f t="array" ref="AVX5:AVZ5">'Claimed Fixed Assets'!C80:E80</f>
        <v>0</v>
      </c>
      <c r="AVY5" s="863">
        <v>0</v>
      </c>
      <c r="AVZ5" s="863">
        <v>0</v>
      </c>
      <c r="AWA5" s="864" cm="1">
        <f t="array" ref="AWA5:AWH5">TRANSPOSE('Mortgages &amp; Notes'!B9:B16)</f>
        <v>0</v>
      </c>
      <c r="AWB5" s="864">
        <v>0</v>
      </c>
      <c r="AWC5" s="864">
        <v>0</v>
      </c>
      <c r="AWD5" s="864">
        <v>0</v>
      </c>
      <c r="AWE5" s="864">
        <v>0</v>
      </c>
      <c r="AWF5" s="864">
        <v>0</v>
      </c>
      <c r="AWG5" s="864">
        <v>0</v>
      </c>
      <c r="AWH5" s="864">
        <v>0</v>
      </c>
      <c r="AWI5" s="864" cm="1">
        <f t="array" ref="AWI5:AWP5">TRANSPOSE('Mortgages &amp; Notes'!C9:C16)</f>
        <v>0</v>
      </c>
      <c r="AWJ5" s="864">
        <v>0</v>
      </c>
      <c r="AWK5" s="864">
        <v>0</v>
      </c>
      <c r="AWL5" s="864">
        <v>0</v>
      </c>
      <c r="AWM5" s="864">
        <v>0</v>
      </c>
      <c r="AWN5" s="864">
        <v>0</v>
      </c>
      <c r="AWO5" s="864">
        <v>0</v>
      </c>
      <c r="AWP5" s="864">
        <v>0</v>
      </c>
      <c r="AWQ5" s="864" cm="1">
        <f t="array" ref="AWQ5:AWX5">TRANSPOSE('Mortgages &amp; Notes'!D9:D16)</f>
        <v>0</v>
      </c>
      <c r="AWR5" s="864">
        <v>0</v>
      </c>
      <c r="AWS5" s="864">
        <v>0</v>
      </c>
      <c r="AWT5" s="864">
        <v>0</v>
      </c>
      <c r="AWU5" s="864">
        <v>0</v>
      </c>
      <c r="AWV5" s="864">
        <v>0</v>
      </c>
      <c r="AWW5" s="864">
        <v>0</v>
      </c>
      <c r="AWX5" s="864">
        <v>0</v>
      </c>
      <c r="AWY5" s="891" cm="1">
        <f t="array" ref="AWY5:AXF5">TRANSPOSE('Mortgages &amp; Notes'!E9:E16)</f>
        <v>0</v>
      </c>
      <c r="AWZ5" s="891">
        <v>0</v>
      </c>
      <c r="AXA5" s="891">
        <v>0</v>
      </c>
      <c r="AXB5" s="891">
        <v>0</v>
      </c>
      <c r="AXC5" s="891">
        <v>0</v>
      </c>
      <c r="AXD5" s="891">
        <v>0</v>
      </c>
      <c r="AXE5" s="891">
        <v>0</v>
      </c>
      <c r="AXF5" s="891">
        <v>0</v>
      </c>
      <c r="AXG5" s="891" cm="1">
        <f t="array" ref="AXG5:AXN5">TRANSPOSE('Mortgages &amp; Notes'!F9:F16)</f>
        <v>0</v>
      </c>
      <c r="AXH5" s="891">
        <v>0</v>
      </c>
      <c r="AXI5" s="891">
        <v>0</v>
      </c>
      <c r="AXJ5" s="891">
        <v>0</v>
      </c>
      <c r="AXK5" s="891">
        <v>0</v>
      </c>
      <c r="AXL5" s="891">
        <v>0</v>
      </c>
      <c r="AXM5" s="891">
        <v>0</v>
      </c>
      <c r="AXN5" s="891">
        <v>0</v>
      </c>
      <c r="AXO5" s="864" cm="1">
        <f t="array" ref="AXO5:AXV5">TRANSPOSE('Mortgages &amp; Notes'!G9:G16)</f>
        <v>0</v>
      </c>
      <c r="AXP5" s="864">
        <v>0</v>
      </c>
      <c r="AXQ5" s="864">
        <v>0</v>
      </c>
      <c r="AXR5" s="864">
        <v>0</v>
      </c>
      <c r="AXS5" s="864">
        <v>0</v>
      </c>
      <c r="AXT5" s="864">
        <v>0</v>
      </c>
      <c r="AXU5" s="864">
        <v>0</v>
      </c>
      <c r="AXV5" s="864">
        <v>0</v>
      </c>
      <c r="AXW5" s="864" cm="1">
        <f t="array" ref="AXW5:AYD5">TRANSPOSE('Mortgages &amp; Notes'!H9:H16)</f>
        <v>0</v>
      </c>
      <c r="AXX5" s="864">
        <v>0</v>
      </c>
      <c r="AXY5" s="864">
        <v>0</v>
      </c>
      <c r="AXZ5" s="864">
        <v>0</v>
      </c>
      <c r="AYA5" s="864">
        <v>0</v>
      </c>
      <c r="AYB5" s="864">
        <v>0</v>
      </c>
      <c r="AYC5" s="864">
        <v>0</v>
      </c>
      <c r="AYD5" s="864">
        <v>0</v>
      </c>
      <c r="AYE5" s="864" cm="1">
        <f t="array" ref="AYE5:AYL5">TRANSPOSE('Mortgages &amp; Notes'!I9:I16)</f>
        <v>0</v>
      </c>
      <c r="AYF5" s="864">
        <v>0</v>
      </c>
      <c r="AYG5" s="864">
        <v>0</v>
      </c>
      <c r="AYH5" s="864">
        <v>0</v>
      </c>
      <c r="AYI5" s="864">
        <v>0</v>
      </c>
      <c r="AYJ5" s="864">
        <v>0</v>
      </c>
      <c r="AYK5" s="864">
        <v>0</v>
      </c>
      <c r="AYL5" s="864">
        <v>0</v>
      </c>
      <c r="AYM5" s="864" cm="1">
        <f t="array" ref="AYM5:AYT5">TRANSPOSE('Mortgages &amp; Notes'!J9:J16)</f>
        <v>0</v>
      </c>
      <c r="AYN5" s="864">
        <v>0</v>
      </c>
      <c r="AYO5" s="864">
        <v>0</v>
      </c>
      <c r="AYP5" s="864">
        <v>0</v>
      </c>
      <c r="AYQ5" s="864">
        <v>0</v>
      </c>
      <c r="AYR5" s="864">
        <v>0</v>
      </c>
      <c r="AYS5" s="864">
        <v>0</v>
      </c>
      <c r="AYT5" s="864">
        <v>0</v>
      </c>
      <c r="AYU5" s="864">
        <f>'Mortgages &amp; Notes'!J17</f>
        <v>0</v>
      </c>
      <c r="AYV5" s="864" cm="1">
        <f t="array" ref="AYV5:AZD5">TRANSPOSE('Mortgages &amp; Notes'!K9:K17)</f>
        <v>0</v>
      </c>
      <c r="AYW5" s="864">
        <v>0</v>
      </c>
      <c r="AYX5" s="864">
        <v>0</v>
      </c>
      <c r="AYY5" s="864">
        <v>0</v>
      </c>
      <c r="AYZ5" s="864">
        <v>0</v>
      </c>
      <c r="AZA5" s="864">
        <v>0</v>
      </c>
      <c r="AZB5" s="864">
        <v>0</v>
      </c>
      <c r="AZC5" s="864">
        <v>0</v>
      </c>
      <c r="AZD5" s="864">
        <v>0</v>
      </c>
      <c r="AZE5" s="864" cm="1">
        <f t="array" ref="AZE5:AZL5">TRANSPOSE('Mortgages &amp; Notes'!L9:L16)</f>
        <v>0</v>
      </c>
      <c r="AZF5" s="864">
        <v>0</v>
      </c>
      <c r="AZG5" s="864">
        <v>0</v>
      </c>
      <c r="AZH5" s="864">
        <v>0</v>
      </c>
      <c r="AZI5" s="864">
        <v>0</v>
      </c>
      <c r="AZJ5" s="864">
        <v>0</v>
      </c>
      <c r="AZK5" s="864">
        <v>0</v>
      </c>
      <c r="AZL5" s="864">
        <v>0</v>
      </c>
      <c r="AZM5" s="864" cm="1">
        <f t="array" ref="AZM5:AZT5">TRANSPOSE('Mortgages &amp; Notes'!M9:M16)</f>
        <v>0</v>
      </c>
      <c r="AZN5" s="864">
        <v>0</v>
      </c>
      <c r="AZO5" s="864">
        <v>0</v>
      </c>
      <c r="AZP5" s="864">
        <v>0</v>
      </c>
      <c r="AZQ5" s="864">
        <v>0</v>
      </c>
      <c r="AZR5" s="864">
        <v>0</v>
      </c>
      <c r="AZS5" s="864">
        <v>0</v>
      </c>
      <c r="AZT5" s="864">
        <v>0</v>
      </c>
      <c r="AZU5" s="864" cm="1">
        <f t="array" ref="AZU5:BAB5">TRANSPOSE('Mortgages &amp; Notes'!N9:N16)</f>
        <v>0</v>
      </c>
      <c r="AZV5" s="864">
        <v>0</v>
      </c>
      <c r="AZW5" s="864">
        <v>0</v>
      </c>
      <c r="AZX5" s="864">
        <v>0</v>
      </c>
      <c r="AZY5" s="864">
        <v>0</v>
      </c>
      <c r="AZZ5" s="864">
        <v>0</v>
      </c>
      <c r="BAA5" s="864">
        <v>0</v>
      </c>
      <c r="BAB5" s="864">
        <v>0</v>
      </c>
      <c r="BAC5" s="864" cm="1">
        <f t="array" ref="BAC5:BAJ5">TRANSPOSE('Mortgages &amp; Notes'!O9:O16)</f>
        <v>0</v>
      </c>
      <c r="BAD5" s="864">
        <v>0</v>
      </c>
      <c r="BAE5" s="864">
        <v>0</v>
      </c>
      <c r="BAF5" s="864">
        <v>0</v>
      </c>
      <c r="BAG5" s="864">
        <v>0</v>
      </c>
      <c r="BAH5" s="864">
        <v>0</v>
      </c>
      <c r="BAI5" s="864">
        <v>0</v>
      </c>
      <c r="BAJ5" s="864">
        <v>0</v>
      </c>
      <c r="BAK5" s="891" cm="1">
        <f t="array" ref="BAK5:BAR5">TRANSPOSE('Mortgages &amp; Notes'!P9:P16)</f>
        <v>0</v>
      </c>
      <c r="BAL5" s="891">
        <v>0</v>
      </c>
      <c r="BAM5" s="891">
        <v>0</v>
      </c>
      <c r="BAN5" s="891">
        <v>0</v>
      </c>
      <c r="BAO5" s="891">
        <v>0</v>
      </c>
      <c r="BAP5" s="891">
        <v>0</v>
      </c>
      <c r="BAQ5" s="891">
        <v>0</v>
      </c>
      <c r="BAR5" s="891">
        <v>0</v>
      </c>
      <c r="BAS5" s="864" cm="1">
        <f t="array" ref="BAS5:BBA5">TRANSPOSE('Mortgages &amp; Notes'!Q9:Q17)</f>
        <v>0</v>
      </c>
      <c r="BAT5" s="864">
        <v>0</v>
      </c>
      <c r="BAU5" s="864">
        <v>0</v>
      </c>
      <c r="BAV5" s="864">
        <v>0</v>
      </c>
      <c r="BAW5" s="864">
        <v>0</v>
      </c>
      <c r="BAX5" s="864">
        <v>0</v>
      </c>
      <c r="BAY5" s="864">
        <v>0</v>
      </c>
      <c r="BAZ5" s="864">
        <v>0</v>
      </c>
      <c r="BBA5" s="864">
        <v>0</v>
      </c>
      <c r="BBB5" s="892" cm="1">
        <f t="array" ref="BBB5:BBI5">TRANSPOSE('Mortgages &amp; Notes'!R9:R16)</f>
        <v>0</v>
      </c>
      <c r="BBC5" s="892">
        <v>0</v>
      </c>
      <c r="BBD5" s="892">
        <v>0</v>
      </c>
      <c r="BBE5" s="892">
        <v>0</v>
      </c>
      <c r="BBF5" s="892">
        <v>0</v>
      </c>
      <c r="BBG5" s="892">
        <v>0</v>
      </c>
      <c r="BBH5" s="892">
        <v>0</v>
      </c>
      <c r="BBI5" s="892">
        <v>0</v>
      </c>
      <c r="BBJ5" s="864" cm="1">
        <f t="array" ref="BBJ5:BBR5">TRANSPOSE('Mortgages &amp; Notes'!S9:S17)</f>
        <v>0</v>
      </c>
      <c r="BBK5" s="864">
        <v>0</v>
      </c>
      <c r="BBL5" s="864">
        <v>0</v>
      </c>
      <c r="BBM5" s="864">
        <v>0</v>
      </c>
      <c r="BBN5" s="864">
        <v>0</v>
      </c>
      <c r="BBO5" s="864">
        <v>0</v>
      </c>
      <c r="BBP5" s="864">
        <v>0</v>
      </c>
      <c r="BBQ5" s="864">
        <v>0</v>
      </c>
      <c r="BBR5" s="864">
        <v>0</v>
      </c>
      <c r="BBS5" s="864" cm="1">
        <f t="array" ref="BBS5:BCA5">TRANSPOSE('Mortgages &amp; Notes'!T9:T17)</f>
        <v>0</v>
      </c>
      <c r="BBT5" s="864">
        <v>0</v>
      </c>
      <c r="BBU5" s="864">
        <v>0</v>
      </c>
      <c r="BBV5" s="864">
        <v>0</v>
      </c>
      <c r="BBW5" s="864">
        <v>0</v>
      </c>
      <c r="BBX5" s="864">
        <v>0</v>
      </c>
      <c r="BBY5" s="864">
        <v>0</v>
      </c>
      <c r="BBZ5" s="864">
        <v>0</v>
      </c>
      <c r="BCA5" s="864">
        <v>0</v>
      </c>
      <c r="BCB5" s="864" cm="1">
        <f t="array" ref="BCB5:BCJ5">TRANSPOSE('Mortgages &amp; Notes'!U9:U17)</f>
        <v>0</v>
      </c>
      <c r="BCC5" s="864">
        <v>0</v>
      </c>
      <c r="BCD5" s="864">
        <v>0</v>
      </c>
      <c r="BCE5" s="864">
        <v>0</v>
      </c>
      <c r="BCF5" s="864">
        <v>0</v>
      </c>
      <c r="BCG5" s="864">
        <v>0</v>
      </c>
      <c r="BCH5" s="864">
        <v>0</v>
      </c>
      <c r="BCI5" s="864">
        <v>0</v>
      </c>
      <c r="BCJ5" s="864">
        <v>0</v>
      </c>
      <c r="BCK5" s="864" cm="1">
        <f t="array" ref="BCK5:BCP5">TRANSPOSE('Mortgages &amp; Notes'!B23:B28)</f>
        <v>0</v>
      </c>
      <c r="BCL5" s="864">
        <v>0</v>
      </c>
      <c r="BCM5" s="864">
        <v>0</v>
      </c>
      <c r="BCN5" s="864">
        <v>0</v>
      </c>
      <c r="BCO5" s="864">
        <v>0</v>
      </c>
      <c r="BCP5" s="864">
        <v>0</v>
      </c>
      <c r="BCQ5" s="864" cm="1">
        <f t="array" ref="BCQ5:BCV5">TRANSPOSE('Mortgages &amp; Notes'!C23:C28)</f>
        <v>0</v>
      </c>
      <c r="BCR5" s="864">
        <v>0</v>
      </c>
      <c r="BCS5" s="864">
        <v>0</v>
      </c>
      <c r="BCT5" s="864">
        <v>0</v>
      </c>
      <c r="BCU5" s="864">
        <v>0</v>
      </c>
      <c r="BCV5" s="864">
        <v>0</v>
      </c>
      <c r="BCW5" s="864" cm="1">
        <f t="array" ref="BCW5:BDB5">TRANSPOSE('Mortgages &amp; Notes'!D23:D28)</f>
        <v>0</v>
      </c>
      <c r="BCX5" s="864">
        <v>0</v>
      </c>
      <c r="BCY5" s="864">
        <v>0</v>
      </c>
      <c r="BCZ5" s="864">
        <v>0</v>
      </c>
      <c r="BDA5" s="864">
        <v>0</v>
      </c>
      <c r="BDB5" s="864">
        <v>0</v>
      </c>
      <c r="BDC5" s="864" cm="1">
        <f t="array" ref="BDC5:BDH5">TRANSPOSE('Mortgages &amp; Notes'!E23:E28)</f>
        <v>0</v>
      </c>
      <c r="BDD5" s="864">
        <v>0</v>
      </c>
      <c r="BDE5" s="864">
        <v>0</v>
      </c>
      <c r="BDF5" s="864">
        <v>0</v>
      </c>
      <c r="BDG5" s="864">
        <v>0</v>
      </c>
      <c r="BDH5" s="864">
        <v>0</v>
      </c>
      <c r="BDI5" s="891" cm="1">
        <f t="array" ref="BDI5:BDN5">TRANSPOSE('Mortgages &amp; Notes'!F23:F28)</f>
        <v>0</v>
      </c>
      <c r="BDJ5" s="891">
        <v>0</v>
      </c>
      <c r="BDK5" s="891">
        <v>0</v>
      </c>
      <c r="BDL5" s="891">
        <v>0</v>
      </c>
      <c r="BDM5" s="891">
        <v>0</v>
      </c>
      <c r="BDN5" s="891">
        <v>0</v>
      </c>
      <c r="BDO5" s="864" cm="1">
        <f t="array" ref="BDO5:BDT5">TRANSPOSE('Mortgages &amp; Notes'!G23:G28)</f>
        <v>0</v>
      </c>
      <c r="BDP5" s="864">
        <v>0</v>
      </c>
      <c r="BDQ5" s="864">
        <v>0</v>
      </c>
      <c r="BDR5" s="864">
        <v>0</v>
      </c>
      <c r="BDS5" s="864">
        <v>0</v>
      </c>
      <c r="BDT5" s="864">
        <v>0</v>
      </c>
      <c r="BDU5" s="864" cm="1">
        <f t="array" ref="BDU5:BEA5">TRANSPOSE('Mortgages &amp; Notes'!H23:H29)</f>
        <v>0</v>
      </c>
      <c r="BDV5" s="864">
        <v>0</v>
      </c>
      <c r="BDW5" s="864">
        <v>0</v>
      </c>
      <c r="BDX5" s="864">
        <v>0</v>
      </c>
      <c r="BDY5" s="864">
        <v>0</v>
      </c>
      <c r="BDZ5" s="864">
        <v>0</v>
      </c>
      <c r="BEA5" s="864">
        <v>0</v>
      </c>
      <c r="BEB5" s="892" cm="1">
        <f t="array" ref="BEB5:BEG5">TRANSPOSE('Mortgages &amp; Notes'!I23:I28)</f>
        <v>0</v>
      </c>
      <c r="BEC5" s="892">
        <v>0</v>
      </c>
      <c r="BED5" s="892">
        <v>0</v>
      </c>
      <c r="BEE5" s="892">
        <v>0</v>
      </c>
      <c r="BEF5" s="892">
        <v>0</v>
      </c>
      <c r="BEG5" s="892">
        <v>0</v>
      </c>
      <c r="BEH5" s="893" cm="1">
        <f t="array" ref="BEH5:BEN5">TRANSPOSE('Mortgages &amp; Notes'!J23:J29)</f>
        <v>0</v>
      </c>
      <c r="BEI5" s="893">
        <v>0</v>
      </c>
      <c r="BEJ5" s="893">
        <v>0</v>
      </c>
      <c r="BEK5" s="893">
        <v>0</v>
      </c>
      <c r="BEL5" s="893">
        <v>0</v>
      </c>
      <c r="BEM5" s="893">
        <v>0</v>
      </c>
      <c r="BEN5" s="893">
        <v>0</v>
      </c>
      <c r="BEO5" s="865">
        <f>'Wages &amp; Benefits'!$C$10</f>
        <v>0</v>
      </c>
      <c r="BEP5" s="865">
        <f>'Wages &amp; Benefits'!$C$12</f>
        <v>0</v>
      </c>
      <c r="BEQ5" s="865">
        <f>'Wages &amp; Benefits'!$C$14</f>
        <v>0</v>
      </c>
      <c r="BER5" s="865">
        <f>'Wages &amp; Benefits'!$C$16</f>
        <v>0</v>
      </c>
      <c r="BES5" s="865">
        <f>'Wages &amp; Benefits'!$C$18</f>
        <v>0</v>
      </c>
      <c r="BET5" s="865">
        <f>'Wages &amp; Benefits'!$C$20</f>
        <v>0</v>
      </c>
      <c r="BEU5" s="865">
        <f>'Wages &amp; Benefits'!$C$22</f>
        <v>0</v>
      </c>
      <c r="BEV5" s="865">
        <f>'Wages &amp; Benefits'!$C$24</f>
        <v>0</v>
      </c>
      <c r="BEW5" s="865">
        <f>'Wages &amp; Benefits'!$C$26</f>
        <v>0</v>
      </c>
      <c r="BEX5" s="865">
        <f>'Wages &amp; Benefits'!$C$28</f>
        <v>0</v>
      </c>
      <c r="BEY5" s="865">
        <f>'Wages &amp; Benefits'!$C$30</f>
        <v>0</v>
      </c>
      <c r="BEZ5" s="865">
        <f>'Wages &amp; Benefits'!$C$32</f>
        <v>0</v>
      </c>
      <c r="BFA5" s="865">
        <f>'Wages &amp; Benefits'!$C$34</f>
        <v>0</v>
      </c>
      <c r="BFB5" s="865">
        <f>'Wages &amp; Benefits'!$C$36</f>
        <v>0</v>
      </c>
      <c r="BFC5" s="865">
        <f>'Wages &amp; Benefits'!$C$38</f>
        <v>0</v>
      </c>
      <c r="BFD5" s="865">
        <f>'Wages &amp; Benefits'!$C$40</f>
        <v>0</v>
      </c>
      <c r="BFE5" s="865">
        <f>'Wages &amp; Benefits'!$C$42</f>
        <v>0</v>
      </c>
      <c r="BFF5" s="865">
        <f>'Wages &amp; Benefits'!$C$44</f>
        <v>0</v>
      </c>
      <c r="BFG5" s="865">
        <f>'Wages &amp; Benefits'!$D$10</f>
        <v>0</v>
      </c>
      <c r="BFH5" s="865">
        <f>'Wages &amp; Benefits'!$D$12</f>
        <v>0</v>
      </c>
      <c r="BFI5" s="865">
        <f>'Wages &amp; Benefits'!$D$14</f>
        <v>0</v>
      </c>
      <c r="BFJ5" s="865">
        <f>'Wages &amp; Benefits'!$D$16</f>
        <v>0</v>
      </c>
      <c r="BFK5" s="865">
        <f>'Wages &amp; Benefits'!$D$18</f>
        <v>0</v>
      </c>
      <c r="BFL5" s="865">
        <f>'Wages &amp; Benefits'!$D$20</f>
        <v>0</v>
      </c>
      <c r="BFM5" s="865">
        <f>'Wages &amp; Benefits'!$D$22</f>
        <v>0</v>
      </c>
      <c r="BFN5" s="865">
        <f>'Wages &amp; Benefits'!$D$24</f>
        <v>0</v>
      </c>
      <c r="BFO5" s="865">
        <f>'Wages &amp; Benefits'!$D$26</f>
        <v>0</v>
      </c>
      <c r="BFP5" s="865">
        <f>'Wages &amp; Benefits'!$D$28</f>
        <v>0</v>
      </c>
      <c r="BFQ5" s="865">
        <f>'Wages &amp; Benefits'!$D$30</f>
        <v>0</v>
      </c>
      <c r="BFR5" s="865">
        <f>'Wages &amp; Benefits'!$D$32</f>
        <v>0</v>
      </c>
      <c r="BFS5" s="865">
        <f>'Wages &amp; Benefits'!$D$34</f>
        <v>0</v>
      </c>
      <c r="BFT5" s="865">
        <f>'Wages &amp; Benefits'!$D$36</f>
        <v>0</v>
      </c>
      <c r="BFU5" s="865">
        <f>'Wages &amp; Benefits'!$D$38</f>
        <v>0</v>
      </c>
      <c r="BFV5" s="865">
        <f>'Wages &amp; Benefits'!$D$40</f>
        <v>0</v>
      </c>
      <c r="BFW5" s="865">
        <f>'Wages &amp; Benefits'!$D$42</f>
        <v>0</v>
      </c>
      <c r="BFX5" s="865">
        <f>'Wages &amp; Benefits'!$D$44</f>
        <v>0</v>
      </c>
      <c r="BFY5" s="865">
        <f>'Wages &amp; Benefits'!$E$10</f>
        <v>0</v>
      </c>
      <c r="BFZ5" s="865">
        <f>'Wages &amp; Benefits'!$E$12</f>
        <v>0</v>
      </c>
      <c r="BGA5" s="865">
        <f>'Wages &amp; Benefits'!$E$14</f>
        <v>0</v>
      </c>
      <c r="BGB5" s="865">
        <f>'Wages &amp; Benefits'!$E$16</f>
        <v>0</v>
      </c>
      <c r="BGC5" s="865">
        <f>'Wages &amp; Benefits'!$E$18</f>
        <v>0</v>
      </c>
      <c r="BGD5" s="865">
        <f>'Wages &amp; Benefits'!$E$20</f>
        <v>0</v>
      </c>
      <c r="BGE5" s="865">
        <f>'Wages &amp; Benefits'!$E$22</f>
        <v>0</v>
      </c>
      <c r="BGF5" s="865">
        <f>'Wages &amp; Benefits'!$E$24</f>
        <v>0</v>
      </c>
      <c r="BGG5" s="865">
        <f>'Wages &amp; Benefits'!$E$26</f>
        <v>0</v>
      </c>
      <c r="BGH5" s="865">
        <f>'Wages &amp; Benefits'!$E$28</f>
        <v>0</v>
      </c>
      <c r="BGI5" s="865">
        <f>'Wages &amp; Benefits'!$E$30</f>
        <v>0</v>
      </c>
      <c r="BGJ5" s="865">
        <f>'Wages &amp; Benefits'!$E$32</f>
        <v>0</v>
      </c>
      <c r="BGK5" s="865">
        <f>'Wages &amp; Benefits'!$E$34</f>
        <v>0</v>
      </c>
      <c r="BGL5" s="865">
        <f>'Wages &amp; Benefits'!$E$36</f>
        <v>0</v>
      </c>
      <c r="BGM5" s="865">
        <f>'Wages &amp; Benefits'!$E$38</f>
        <v>0</v>
      </c>
      <c r="BGN5" s="865">
        <f>'Wages &amp; Benefits'!$E$40</f>
        <v>0</v>
      </c>
      <c r="BGO5" s="865">
        <f>'Wages &amp; Benefits'!$E$42</f>
        <v>0</v>
      </c>
      <c r="BGP5" s="865">
        <f>'Wages &amp; Benefits'!$E$44</f>
        <v>0</v>
      </c>
      <c r="BGQ5" s="865">
        <f>'Wages &amp; Benefits'!$F$10</f>
        <v>0</v>
      </c>
      <c r="BGR5" s="865">
        <f>'Wages &amp; Benefits'!$F$12</f>
        <v>0</v>
      </c>
      <c r="BGS5" s="865">
        <f>'Wages &amp; Benefits'!$F$14</f>
        <v>0</v>
      </c>
      <c r="BGT5" s="865">
        <f>'Wages &amp; Benefits'!$F$16</f>
        <v>0</v>
      </c>
      <c r="BGU5" s="865">
        <f>'Wages &amp; Benefits'!$F$18</f>
        <v>0</v>
      </c>
      <c r="BGV5" s="865">
        <f>'Wages &amp; Benefits'!$F$20</f>
        <v>0</v>
      </c>
      <c r="BGW5" s="865">
        <f>'Wages &amp; Benefits'!$F$22</f>
        <v>0</v>
      </c>
      <c r="BGX5" s="865">
        <f>'Wages &amp; Benefits'!$F$24</f>
        <v>0</v>
      </c>
      <c r="BGY5" s="865">
        <f>'Wages &amp; Benefits'!$F$26</f>
        <v>0</v>
      </c>
      <c r="BGZ5" s="865">
        <f>'Wages &amp; Benefits'!$F$28</f>
        <v>0</v>
      </c>
      <c r="BHA5" s="865">
        <f>'Wages &amp; Benefits'!$F$30</f>
        <v>0</v>
      </c>
      <c r="BHB5" s="865">
        <f>'Wages &amp; Benefits'!$F$32</f>
        <v>0</v>
      </c>
      <c r="BHC5" s="865">
        <f>'Wages &amp; Benefits'!$F$34</f>
        <v>0</v>
      </c>
      <c r="BHD5" s="865">
        <f>'Wages &amp; Benefits'!$F$36</f>
        <v>0</v>
      </c>
      <c r="BHE5" s="865">
        <f>'Wages &amp; Benefits'!$F$38</f>
        <v>0</v>
      </c>
      <c r="BHF5" s="865">
        <f>'Wages &amp; Benefits'!$F$40</f>
        <v>0</v>
      </c>
      <c r="BHG5" s="865">
        <f>'Wages &amp; Benefits'!$F$42</f>
        <v>0</v>
      </c>
      <c r="BHH5" s="865">
        <f>'Wages &amp; Benefits'!$F$44</f>
        <v>0</v>
      </c>
      <c r="BHI5" s="865">
        <f>'Wages &amp; Benefits'!$G$10</f>
        <v>0</v>
      </c>
      <c r="BHJ5" s="865">
        <f>'Wages &amp; Benefits'!$G$12</f>
        <v>0</v>
      </c>
      <c r="BHK5" s="865">
        <f>'Wages &amp; Benefits'!$G$14</f>
        <v>0</v>
      </c>
      <c r="BHL5" s="865">
        <f>'Wages &amp; Benefits'!$G$16</f>
        <v>0</v>
      </c>
      <c r="BHM5" s="865">
        <f>'Wages &amp; Benefits'!$G$18</f>
        <v>0</v>
      </c>
      <c r="BHN5" s="865">
        <f>'Wages &amp; Benefits'!$G$20</f>
        <v>0</v>
      </c>
      <c r="BHO5" s="865">
        <f>'Wages &amp; Benefits'!$G$22</f>
        <v>0</v>
      </c>
      <c r="BHP5" s="865">
        <f>'Wages &amp; Benefits'!$G$24</f>
        <v>0</v>
      </c>
      <c r="BHQ5" s="865">
        <f>'Wages &amp; Benefits'!$G$26</f>
        <v>0</v>
      </c>
      <c r="BHR5" s="865">
        <f>'Wages &amp; Benefits'!$G$28</f>
        <v>0</v>
      </c>
      <c r="BHS5" s="865">
        <f>'Wages &amp; Benefits'!$G$30</f>
        <v>0</v>
      </c>
      <c r="BHT5" s="865">
        <f>'Wages &amp; Benefits'!$G$32</f>
        <v>0</v>
      </c>
      <c r="BHU5" s="865">
        <f>'Wages &amp; Benefits'!$G$34</f>
        <v>0</v>
      </c>
      <c r="BHV5" s="865">
        <f>'Wages &amp; Benefits'!$G$36</f>
        <v>0</v>
      </c>
      <c r="BHW5" s="865">
        <f>'Wages &amp; Benefits'!$G$38</f>
        <v>0</v>
      </c>
      <c r="BHX5" s="865">
        <f>'Wages &amp; Benefits'!$G$40</f>
        <v>0</v>
      </c>
      <c r="BHY5" s="865">
        <f>'Wages &amp; Benefits'!$G$42</f>
        <v>0</v>
      </c>
      <c r="BHZ5" s="865">
        <f>'Wages &amp; Benefits'!$G$44</f>
        <v>0</v>
      </c>
      <c r="BIA5" s="865">
        <f>'Wages &amp; Benefits'!$H$10</f>
        <v>0</v>
      </c>
      <c r="BIB5" s="865">
        <f>'Wages &amp; Benefits'!$H$12</f>
        <v>0</v>
      </c>
      <c r="BIC5" s="865">
        <f>'Wages &amp; Benefits'!$H$14</f>
        <v>0</v>
      </c>
      <c r="BID5" s="865">
        <f>'Wages &amp; Benefits'!$H$16</f>
        <v>0</v>
      </c>
      <c r="BIE5" s="865">
        <f>'Wages &amp; Benefits'!$H$18</f>
        <v>0</v>
      </c>
      <c r="BIF5" s="865">
        <f>'Wages &amp; Benefits'!$H$20</f>
        <v>0</v>
      </c>
      <c r="BIG5" s="865">
        <f>'Wages &amp; Benefits'!$H$22</f>
        <v>0</v>
      </c>
      <c r="BIH5" s="865">
        <f>'Wages &amp; Benefits'!$H$24</f>
        <v>0</v>
      </c>
      <c r="BII5" s="865">
        <f>'Wages &amp; Benefits'!$H$26</f>
        <v>0</v>
      </c>
      <c r="BIJ5" s="865">
        <f>'Wages &amp; Benefits'!$H$28</f>
        <v>0</v>
      </c>
      <c r="BIK5" s="865">
        <f>'Wages &amp; Benefits'!$H$30</f>
        <v>0</v>
      </c>
      <c r="BIL5" s="865">
        <f>'Wages &amp; Benefits'!$H$32</f>
        <v>0</v>
      </c>
      <c r="BIM5" s="865">
        <f>'Wages &amp; Benefits'!$H$34</f>
        <v>0</v>
      </c>
      <c r="BIN5" s="865">
        <f>'Wages &amp; Benefits'!$H$36</f>
        <v>0</v>
      </c>
      <c r="BIO5" s="865">
        <f>'Wages &amp; Benefits'!$H$38</f>
        <v>0</v>
      </c>
      <c r="BIP5" s="865">
        <f>'Wages &amp; Benefits'!$H$40</f>
        <v>0</v>
      </c>
      <c r="BIQ5" s="865">
        <f>'Wages &amp; Benefits'!$H$42</f>
        <v>0</v>
      </c>
      <c r="BIR5" s="865">
        <f>'Wages &amp; Benefits'!$H$44</f>
        <v>0</v>
      </c>
      <c r="BIS5" s="865">
        <f>'Wages &amp; Benefits'!$I$10</f>
        <v>0</v>
      </c>
      <c r="BIT5" s="865">
        <f>'Wages &amp; Benefits'!$I$12</f>
        <v>0</v>
      </c>
      <c r="BIU5" s="865">
        <f>'Wages &amp; Benefits'!$I$14</f>
        <v>0</v>
      </c>
      <c r="BIV5" s="865">
        <f>'Wages &amp; Benefits'!$I$16</f>
        <v>0</v>
      </c>
      <c r="BIW5" s="865">
        <f>'Wages &amp; Benefits'!$I$18</f>
        <v>0</v>
      </c>
      <c r="BIX5" s="865">
        <f>'Wages &amp; Benefits'!$I$20</f>
        <v>0</v>
      </c>
      <c r="BIY5" s="865">
        <f>'Wages &amp; Benefits'!$I$22</f>
        <v>0</v>
      </c>
      <c r="BIZ5" s="865">
        <f>'Wages &amp; Benefits'!$I$24</f>
        <v>0</v>
      </c>
      <c r="BJA5" s="865">
        <f>'Wages &amp; Benefits'!$I$26</f>
        <v>0</v>
      </c>
      <c r="BJB5" s="865">
        <f>'Wages &amp; Benefits'!$I$28</f>
        <v>0</v>
      </c>
      <c r="BJC5" s="865">
        <f>'Wages &amp; Benefits'!$I$30</f>
        <v>0</v>
      </c>
      <c r="BJD5" s="865">
        <f>'Wages &amp; Benefits'!$I$32</f>
        <v>0</v>
      </c>
      <c r="BJE5" s="865">
        <f>'Wages &amp; Benefits'!$I$34</f>
        <v>0</v>
      </c>
      <c r="BJF5" s="865">
        <f>'Wages &amp; Benefits'!$I$36</f>
        <v>0</v>
      </c>
      <c r="BJG5" s="865">
        <f>'Wages &amp; Benefits'!$I$38</f>
        <v>0</v>
      </c>
      <c r="BJH5" s="865">
        <f>'Wages &amp; Benefits'!$I$40</f>
        <v>0</v>
      </c>
      <c r="BJI5" s="865">
        <f>'Wages &amp; Benefits'!$I$42</f>
        <v>0</v>
      </c>
      <c r="BJJ5" s="865">
        <f>'Wages &amp; Benefits'!$I$44</f>
        <v>0</v>
      </c>
      <c r="BJK5" s="866">
        <f>Footnotes!D8</f>
        <v>0</v>
      </c>
      <c r="BJL5" s="866" cm="1">
        <f t="array" ref="BJL5:BJY5">TRANSPOSE(Footnotes!D9:D22)</f>
        <v>0</v>
      </c>
      <c r="BJM5" s="866">
        <v>0</v>
      </c>
      <c r="BJN5" s="866">
        <v>0</v>
      </c>
      <c r="BJO5" s="866">
        <v>0</v>
      </c>
      <c r="BJP5" s="866">
        <v>0</v>
      </c>
      <c r="BJQ5" s="866">
        <v>0</v>
      </c>
      <c r="BJR5" s="866">
        <v>0</v>
      </c>
      <c r="BJS5" s="866">
        <v>0</v>
      </c>
      <c r="BJT5" s="866">
        <v>0</v>
      </c>
      <c r="BJU5" s="866">
        <v>0</v>
      </c>
      <c r="BJV5" s="866">
        <v>0</v>
      </c>
      <c r="BJW5" s="866">
        <v>0</v>
      </c>
      <c r="BJX5" s="866">
        <v>0</v>
      </c>
      <c r="BJY5" s="866">
        <v>0</v>
      </c>
      <c r="BJZ5" s="852">
        <f>Footnotes!$D$23</f>
        <v>0</v>
      </c>
      <c r="BKA5" s="852">
        <f>Footnotes!$D$24</f>
        <v>0</v>
      </c>
      <c r="BKB5" s="852">
        <f>Footnotes!$D$25</f>
        <v>0</v>
      </c>
      <c r="BKC5" s="852">
        <f>Footnotes!$D$26</f>
        <v>0</v>
      </c>
      <c r="BKD5" s="852">
        <f>Footnotes!$D$27</f>
        <v>0</v>
      </c>
      <c r="BKE5" s="852">
        <f>Footnotes!$D$28</f>
        <v>0</v>
      </c>
      <c r="BKF5" s="852">
        <f>Footnotes!$D$29</f>
        <v>0</v>
      </c>
      <c r="BKG5" s="852">
        <f>Footnotes!$D$30</f>
        <v>0</v>
      </c>
      <c r="BKH5" s="852">
        <f>Footnotes!$D$31</f>
        <v>0</v>
      </c>
      <c r="BKI5" s="852">
        <f>Footnotes!$D$32</f>
        <v>0</v>
      </c>
      <c r="BKJ5" s="852">
        <f>Footnotes!$D$33</f>
        <v>0</v>
      </c>
      <c r="BKK5" s="852">
        <f>Footnotes!$D$34</f>
        <v>0</v>
      </c>
      <c r="BKL5" s="852">
        <f>Footnotes!$D$35</f>
        <v>0</v>
      </c>
      <c r="BKM5" s="852">
        <f>Footnotes!$D$36</f>
        <v>0</v>
      </c>
      <c r="BKN5" s="852">
        <f>Footnotes!$D$37</f>
        <v>0</v>
      </c>
      <c r="BKO5" s="852">
        <f>Footnotes!$D$38</f>
        <v>0</v>
      </c>
      <c r="BKP5" s="852">
        <f>Footnotes!$D$39</f>
        <v>0</v>
      </c>
      <c r="BKQ5" s="852">
        <f>Footnotes!$D$40</f>
        <v>0</v>
      </c>
      <c r="BKR5" s="852">
        <f>Footnotes!$D$41</f>
        <v>0</v>
      </c>
      <c r="BKS5" s="852">
        <f>Footnotes!$D$42</f>
        <v>0</v>
      </c>
      <c r="BKT5" s="852">
        <f>Footnotes!$D$43</f>
        <v>0</v>
      </c>
      <c r="BKU5" s="852">
        <f>Footnotes!$D$44</f>
        <v>0</v>
      </c>
      <c r="BKV5" s="852">
        <f>Footnotes!$D$45</f>
        <v>0</v>
      </c>
      <c r="BKW5" s="852">
        <f>Footnotes!$D$46</f>
        <v>0</v>
      </c>
      <c r="BKX5" s="852">
        <f>Footnotes!$D$47</f>
        <v>0</v>
      </c>
      <c r="BKY5" s="852">
        <f>Footnotes!$D$48</f>
        <v>0</v>
      </c>
      <c r="BKZ5" s="852">
        <f>Footnotes!$D$49</f>
        <v>0</v>
      </c>
      <c r="BLA5" s="852">
        <f>Footnotes!$D$50</f>
        <v>0</v>
      </c>
      <c r="BLB5" s="852">
        <f>Footnotes!$D$51</f>
        <v>0</v>
      </c>
      <c r="BLC5" s="852">
        <f>Footnotes!$D$52</f>
        <v>0</v>
      </c>
      <c r="BLD5" s="852">
        <f>Footnotes!$D$53</f>
        <v>0</v>
      </c>
      <c r="BLE5" s="852">
        <f>Footnotes!$D$54</f>
        <v>0</v>
      </c>
      <c r="BLF5" s="852">
        <f>Footnotes!$D$55</f>
        <v>0</v>
      </c>
      <c r="BLG5" s="867" cm="1">
        <f t="array" ref="BLG5:BLQ5">TRANSPOSE(Certification!C8:C18)</f>
        <v>0</v>
      </c>
      <c r="BLH5" s="867">
        <v>0</v>
      </c>
      <c r="BLI5" s="867">
        <v>0</v>
      </c>
      <c r="BLJ5" s="867">
        <v>0</v>
      </c>
      <c r="BLK5" s="867">
        <v>0</v>
      </c>
      <c r="BLL5" s="867">
        <v>0</v>
      </c>
      <c r="BLM5" s="867">
        <v>0</v>
      </c>
      <c r="BLN5" s="867">
        <v>0</v>
      </c>
      <c r="BLO5" s="867">
        <v>0</v>
      </c>
      <c r="BLP5" s="867">
        <v>0</v>
      </c>
      <c r="BLQ5" s="867">
        <v>0</v>
      </c>
      <c r="BLR5" s="867" t="b">
        <v>0</v>
      </c>
      <c r="BLS5" s="894">
        <f>Certification!C20</f>
        <v>0</v>
      </c>
      <c r="BLT5" s="867" cm="1">
        <f t="array" ref="BLT5:BLW5">TRANSPOSE(Certification!C26:C29)</f>
        <v>0</v>
      </c>
      <c r="BLU5" s="867">
        <v>0</v>
      </c>
      <c r="BLV5" s="867">
        <v>0</v>
      </c>
      <c r="BLW5" s="867">
        <v>0</v>
      </c>
      <c r="BLX5" s="867" t="b">
        <v>0</v>
      </c>
      <c r="BLY5" s="894">
        <f>Certification!C31</f>
        <v>0</v>
      </c>
      <c r="BLZ5" s="868" cm="1">
        <f t="array" ref="BLZ5:BMG5">TRANSPOSE('HCF-2 RH'!C11:C18)</f>
        <v>0</v>
      </c>
      <c r="BMA5" s="868">
        <v>0</v>
      </c>
      <c r="BMB5" s="868">
        <v>0</v>
      </c>
      <c r="BMC5" s="868">
        <v>0</v>
      </c>
      <c r="BMD5" s="868">
        <v>0</v>
      </c>
      <c r="BME5" s="868">
        <v>0</v>
      </c>
      <c r="BMF5" s="868">
        <v>0</v>
      </c>
      <c r="BMG5" s="868">
        <v>0</v>
      </c>
      <c r="BMH5" s="868" cm="1">
        <f t="array" ref="BMH5:BMM5">TRANSPOSE('HCF-2 RH'!B26:B31)</f>
        <v>0</v>
      </c>
      <c r="BMI5" s="868">
        <v>0</v>
      </c>
      <c r="BMJ5" s="868">
        <v>0</v>
      </c>
      <c r="BMK5" s="868">
        <v>0</v>
      </c>
      <c r="BML5" s="868">
        <v>0</v>
      </c>
      <c r="BMM5" s="868">
        <v>0</v>
      </c>
      <c r="BMN5" s="868" cm="1">
        <f t="array" ref="BMN5:BMS5">TRANSPOSE('HCF-2 RH'!C26:C31)</f>
        <v>0</v>
      </c>
      <c r="BMO5" s="868">
        <v>0</v>
      </c>
      <c r="BMP5" s="868">
        <v>0</v>
      </c>
      <c r="BMQ5" s="868">
        <v>0</v>
      </c>
      <c r="BMR5" s="868">
        <v>0</v>
      </c>
      <c r="BMS5" s="868">
        <v>0</v>
      </c>
      <c r="BMT5" s="895" cm="1">
        <f t="array" ref="BMT5:BMY5">TRANSPOSE('HCF-2 RH'!D26:D31)</f>
        <v>0</v>
      </c>
      <c r="BMU5" s="895">
        <v>0</v>
      </c>
      <c r="BMV5" s="895">
        <v>0</v>
      </c>
      <c r="BMW5" s="895">
        <v>0</v>
      </c>
      <c r="BMX5" s="895">
        <v>0</v>
      </c>
      <c r="BMY5" s="895">
        <v>0</v>
      </c>
      <c r="BMZ5" s="868" cm="1">
        <f t="array" ref="BMZ5:BNE5">TRANSPOSE('HCF-2 RH'!E26:E31)</f>
        <v>0</v>
      </c>
      <c r="BNA5" s="868">
        <v>0</v>
      </c>
      <c r="BNB5" s="868">
        <v>0</v>
      </c>
      <c r="BNC5" s="868">
        <v>0</v>
      </c>
      <c r="BND5" s="868">
        <v>0</v>
      </c>
      <c r="BNE5" s="868">
        <v>0</v>
      </c>
      <c r="BNF5" s="868" cm="1">
        <f t="array" ref="BNF5:BNK5">TRANSPOSE('HCF-2 RH'!F26:F31)</f>
        <v>0</v>
      </c>
      <c r="BNG5" s="868">
        <v>0</v>
      </c>
      <c r="BNH5" s="868">
        <v>0</v>
      </c>
      <c r="BNI5" s="868">
        <v>0</v>
      </c>
      <c r="BNJ5" s="868">
        <v>0</v>
      </c>
      <c r="BNK5" s="868">
        <v>0</v>
      </c>
      <c r="BNL5" s="868" cm="1">
        <f t="array" ref="BNL5:BNP5">TRANSPOSE('HCF-2 RH'!B37:B41)</f>
        <v>0</v>
      </c>
      <c r="BNM5" s="868">
        <v>0</v>
      </c>
      <c r="BNN5" s="868">
        <v>0</v>
      </c>
      <c r="BNO5" s="868">
        <v>0</v>
      </c>
      <c r="BNP5" s="868">
        <v>0</v>
      </c>
      <c r="BNQ5" s="868" cm="1">
        <f t="array" ref="BNQ5:BNU5">TRANSPOSE('HCF-2 RH'!C37:C41)</f>
        <v>0</v>
      </c>
      <c r="BNR5" s="868">
        <v>0</v>
      </c>
      <c r="BNS5" s="868">
        <v>0</v>
      </c>
      <c r="BNT5" s="868">
        <v>0</v>
      </c>
      <c r="BNU5" s="868">
        <v>0</v>
      </c>
      <c r="BNV5" s="868" cm="1">
        <f t="array" ref="BNV5:BNZ5">TRANSPOSE('HCF-2 RH'!D37:D41)</f>
        <v>0</v>
      </c>
      <c r="BNW5" s="868">
        <v>0</v>
      </c>
      <c r="BNX5" s="868">
        <v>0</v>
      </c>
      <c r="BNY5" s="868">
        <v>0</v>
      </c>
      <c r="BNZ5" s="868">
        <v>0</v>
      </c>
      <c r="BOA5" s="868" cm="1">
        <f t="array" ref="BOA5:BOE5">TRANSPOSE('HCF-2 RH'!E37:E41)</f>
        <v>0</v>
      </c>
      <c r="BOB5" s="868">
        <v>0</v>
      </c>
      <c r="BOC5" s="868">
        <v>0</v>
      </c>
      <c r="BOD5" s="868">
        <v>0</v>
      </c>
      <c r="BOE5" s="868">
        <v>0</v>
      </c>
      <c r="BOF5" s="895" cm="1">
        <f t="array" ref="BOF5:BOJ5">TRANSPOSE('HCF-2 RH'!F37:F41)</f>
        <v>0</v>
      </c>
      <c r="BOG5" s="895">
        <v>0</v>
      </c>
      <c r="BOH5" s="895">
        <v>0</v>
      </c>
      <c r="BOI5" s="895">
        <v>0</v>
      </c>
      <c r="BOJ5" s="895">
        <v>0</v>
      </c>
      <c r="BOK5" s="868" cm="1">
        <f t="array" ref="BOK5:BOO5">TRANSPOSE('HCF-2 RH'!B47:B51)</f>
        <v>0</v>
      </c>
      <c r="BOL5" s="868">
        <v>0</v>
      </c>
      <c r="BOM5" s="868">
        <v>0</v>
      </c>
      <c r="BON5" s="868">
        <v>0</v>
      </c>
      <c r="BOO5" s="868">
        <v>0</v>
      </c>
      <c r="BOP5" s="868" cm="1">
        <f t="array" ref="BOP5:BOT5">TRANSPOSE('HCF-2 RH'!C47:C51)</f>
        <v>0</v>
      </c>
      <c r="BOQ5" s="868">
        <v>0</v>
      </c>
      <c r="BOR5" s="868">
        <v>0</v>
      </c>
      <c r="BOS5" s="868">
        <v>0</v>
      </c>
      <c r="BOT5" s="868">
        <v>0</v>
      </c>
      <c r="BOU5" s="868" cm="1">
        <f t="array" ref="BOU5:BOY5">TRANSPOSE('HCF-2 RH'!D47:D51)</f>
        <v>0</v>
      </c>
      <c r="BOV5" s="868">
        <v>0</v>
      </c>
      <c r="BOW5" s="868">
        <v>0</v>
      </c>
      <c r="BOX5" s="868">
        <v>0</v>
      </c>
      <c r="BOY5" s="868">
        <v>0</v>
      </c>
      <c r="BOZ5" s="896" cm="1">
        <f t="array" ref="BOZ5:BPD5">TRANSPOSE('HCF-2 RH'!E47:E51)</f>
        <v>0</v>
      </c>
      <c r="BPA5" s="896">
        <v>0</v>
      </c>
      <c r="BPB5" s="896">
        <v>0</v>
      </c>
      <c r="BPC5" s="896">
        <v>0</v>
      </c>
      <c r="BPD5" s="896">
        <v>0</v>
      </c>
      <c r="BPE5" s="868" cm="1">
        <f t="array" ref="BPE5:BPI5">TRANSPOSE('HCF-2 RH'!F47:F51)</f>
        <v>0</v>
      </c>
      <c r="BPF5" s="868">
        <v>0</v>
      </c>
      <c r="BPG5" s="868">
        <v>0</v>
      </c>
      <c r="BPH5" s="868">
        <v>0</v>
      </c>
      <c r="BPI5" s="868">
        <v>0</v>
      </c>
      <c r="BPJ5" s="868" cm="1">
        <f t="array" ref="BPJ5:BPN5">TRANSPOSE('HCF-2 RH'!G47:G51)</f>
        <v>0</v>
      </c>
      <c r="BPK5" s="868">
        <v>0</v>
      </c>
      <c r="BPL5" s="868">
        <v>0</v>
      </c>
      <c r="BPM5" s="868">
        <v>0</v>
      </c>
      <c r="BPN5" s="868">
        <v>0</v>
      </c>
      <c r="BPO5" s="868" cm="1">
        <f t="array" ref="BPO5:BPS5">TRANSPOSE('HCF-2 RH'!H47:H51)</f>
        <v>0</v>
      </c>
      <c r="BPP5" s="868">
        <v>0</v>
      </c>
      <c r="BPQ5" s="868">
        <v>0</v>
      </c>
      <c r="BPR5" s="868">
        <v>0</v>
      </c>
      <c r="BPS5" s="868">
        <v>0</v>
      </c>
      <c r="BPT5" s="868" cm="1">
        <f t="array" ref="BPT5:BPY5">TRANSPOSE('HCF-2 RH'!B57:B62)</f>
        <v>0</v>
      </c>
      <c r="BPU5" s="868">
        <v>0</v>
      </c>
      <c r="BPV5" s="868">
        <v>0</v>
      </c>
      <c r="BPW5" s="868">
        <v>0</v>
      </c>
      <c r="BPX5" s="868">
        <v>0</v>
      </c>
      <c r="BPY5" s="868">
        <v>0</v>
      </c>
      <c r="BPZ5" s="868" cm="1">
        <f t="array" ref="BPZ5:BQE5">TRANSPOSE('HCF-2 RH'!C57:C62)</f>
        <v>0</v>
      </c>
      <c r="BQA5" s="868">
        <v>0</v>
      </c>
      <c r="BQB5" s="868">
        <v>0</v>
      </c>
      <c r="BQC5" s="868">
        <v>0</v>
      </c>
      <c r="BQD5" s="868">
        <v>0</v>
      </c>
      <c r="BQE5" s="868">
        <v>0</v>
      </c>
      <c r="BQF5" s="868" cm="1">
        <f t="array" ref="BQF5:BQK5">TRANSPOSE('HCF-2 RH'!D57:D62)</f>
        <v>0</v>
      </c>
      <c r="BQG5" s="868">
        <v>0</v>
      </c>
      <c r="BQH5" s="868">
        <v>0</v>
      </c>
      <c r="BQI5" s="868">
        <v>0</v>
      </c>
      <c r="BQJ5" s="868">
        <v>0</v>
      </c>
      <c r="BQK5" s="868">
        <v>0</v>
      </c>
      <c r="BQL5" s="868" cm="1">
        <f t="array" ref="BQL5:BQQ5">TRANSPOSE('HCF-2 RH'!E57:E62)</f>
        <v>0</v>
      </c>
      <c r="BQM5" s="868">
        <v>0</v>
      </c>
      <c r="BQN5" s="868">
        <v>0</v>
      </c>
      <c r="BQO5" s="868">
        <v>0</v>
      </c>
      <c r="BQP5" s="868">
        <v>0</v>
      </c>
      <c r="BQQ5" s="868">
        <v>0</v>
      </c>
      <c r="BQR5" s="868" cm="1">
        <f t="array" ref="BQR5:BQW5">TRANSPOSE('HCF-2 RH'!F57:F62)</f>
        <v>0</v>
      </c>
      <c r="BQS5" s="868">
        <v>0</v>
      </c>
      <c r="BQT5" s="868">
        <v>0</v>
      </c>
      <c r="BQU5" s="868">
        <v>0</v>
      </c>
      <c r="BQV5" s="868">
        <v>0</v>
      </c>
      <c r="BQW5" s="868">
        <v>0</v>
      </c>
      <c r="BQX5" s="868" cm="1">
        <f t="array" ref="BQX5:BRC5">TRANSPOSE('HCF-2 RH'!G57:G62)</f>
        <v>0</v>
      </c>
      <c r="BQY5" s="868">
        <v>0</v>
      </c>
      <c r="BQZ5" s="868">
        <v>0</v>
      </c>
      <c r="BRA5" s="868">
        <v>0</v>
      </c>
      <c r="BRB5" s="868">
        <v>0</v>
      </c>
      <c r="BRC5" s="868">
        <v>0</v>
      </c>
      <c r="BRD5" s="868" cm="1">
        <f t="array" ref="BRD5:BRI5">TRANSPOSE('HCF-2 RH'!H57:H62)</f>
        <v>0</v>
      </c>
      <c r="BRE5" s="868">
        <v>0</v>
      </c>
      <c r="BRF5" s="868">
        <v>0</v>
      </c>
      <c r="BRG5" s="868">
        <v>0</v>
      </c>
      <c r="BRH5" s="868">
        <v>0</v>
      </c>
      <c r="BRI5" s="868">
        <v>0</v>
      </c>
      <c r="BRJ5" s="895" cm="1">
        <f t="array" ref="BRJ5:BRO5">TRANSPOSE('HCF-2 RH'!I57:I62)</f>
        <v>0</v>
      </c>
      <c r="BRK5" s="895">
        <v>0</v>
      </c>
      <c r="BRL5" s="895">
        <v>0</v>
      </c>
      <c r="BRM5" s="895">
        <v>0</v>
      </c>
      <c r="BRN5" s="895">
        <v>0</v>
      </c>
      <c r="BRO5" s="895">
        <v>0</v>
      </c>
      <c r="BRP5" s="868" cm="1">
        <f t="array" ref="BRP5:BRW5">TRANSPOSE('HCF-2 RH'!B68:B75)</f>
        <v>0</v>
      </c>
      <c r="BRQ5" s="868">
        <v>0</v>
      </c>
      <c r="BRR5" s="868">
        <v>0</v>
      </c>
      <c r="BRS5" s="868">
        <v>0</v>
      </c>
      <c r="BRT5" s="868">
        <v>0</v>
      </c>
      <c r="BRU5" s="868">
        <v>0</v>
      </c>
      <c r="BRV5" s="868">
        <v>0</v>
      </c>
      <c r="BRW5" s="868">
        <v>0</v>
      </c>
      <c r="BRX5" s="868" t="str" cm="1">
        <f t="array" ref="BRX5:BSE5">TRANSPOSE('HCF-2 RH'!C68:C75)</f>
        <v xml:space="preserve"> </v>
      </c>
      <c r="BRY5" s="868" t="str">
        <v xml:space="preserve"> </v>
      </c>
      <c r="BRZ5" s="868">
        <v>0</v>
      </c>
      <c r="BSA5" s="868">
        <v>0</v>
      </c>
      <c r="BSB5" s="868">
        <v>0</v>
      </c>
      <c r="BSC5" s="868">
        <v>0</v>
      </c>
      <c r="BSD5" s="868">
        <v>0</v>
      </c>
      <c r="BSE5" s="868">
        <v>0</v>
      </c>
      <c r="BSF5" s="868" t="str" cm="1">
        <f t="array" ref="BSF5:BSM5">TRANSPOSE('HCF-2 RH'!D68:D75)</f>
        <v xml:space="preserve"> </v>
      </c>
      <c r="BSG5" s="868" t="str">
        <v xml:space="preserve"> </v>
      </c>
      <c r="BSH5" s="868">
        <v>0</v>
      </c>
      <c r="BSI5" s="868">
        <v>0</v>
      </c>
      <c r="BSJ5" s="868">
        <v>0</v>
      </c>
      <c r="BSK5" s="868">
        <v>0</v>
      </c>
      <c r="BSL5" s="868">
        <v>0</v>
      </c>
      <c r="BSM5" s="868">
        <v>0</v>
      </c>
      <c r="BSN5" s="895" t="str" cm="1">
        <f t="array" ref="BSN5:BSU5">TRANSPOSE('HCF-2 RH'!E68:E75)</f>
        <v xml:space="preserve"> </v>
      </c>
      <c r="BSO5" s="895" t="str">
        <v xml:space="preserve"> </v>
      </c>
      <c r="BSP5" s="895">
        <v>0</v>
      </c>
      <c r="BSQ5" s="895">
        <v>0</v>
      </c>
      <c r="BSR5" s="895">
        <v>0</v>
      </c>
      <c r="BSS5" s="895">
        <v>0</v>
      </c>
      <c r="BST5" s="895">
        <v>0</v>
      </c>
      <c r="BSU5" s="895">
        <v>0</v>
      </c>
      <c r="BSV5" s="868" t="str" cm="1">
        <f t="array" ref="BSV5:BTC5">TRANSPOSE('HCF-2 RH'!F68:F75)</f>
        <v xml:space="preserve"> </v>
      </c>
      <c r="BSW5" s="868" t="str">
        <v xml:space="preserve"> </v>
      </c>
      <c r="BSX5" s="868">
        <v>0</v>
      </c>
      <c r="BSY5" s="868">
        <v>0</v>
      </c>
      <c r="BSZ5" s="868">
        <v>0</v>
      </c>
      <c r="BTA5" s="868">
        <v>0</v>
      </c>
      <c r="BTB5" s="868">
        <v>0</v>
      </c>
      <c r="BTC5" s="868">
        <v>0</v>
      </c>
      <c r="BTD5" s="868" t="str" cm="1">
        <f t="array" ref="BTD5:BTK5">TRANSPOSE('HCF-2 RH'!G68:G75)</f>
        <v xml:space="preserve"> </v>
      </c>
      <c r="BTE5" s="868" t="str">
        <v xml:space="preserve"> </v>
      </c>
      <c r="BTF5" s="868">
        <v>0</v>
      </c>
      <c r="BTG5" s="868">
        <v>0</v>
      </c>
      <c r="BTH5" s="868">
        <v>0</v>
      </c>
      <c r="BTI5" s="868">
        <v>0</v>
      </c>
      <c r="BTJ5" s="868">
        <v>0</v>
      </c>
      <c r="BTK5" s="868">
        <v>0</v>
      </c>
      <c r="BTL5" s="868" t="str" cm="1">
        <f t="array" ref="BTL5:BTS5">TRANSPOSE('HCF-2 RH'!H68:H75)</f>
        <v xml:space="preserve"> </v>
      </c>
      <c r="BTM5" s="868" t="str">
        <v xml:space="preserve"> </v>
      </c>
      <c r="BTN5" s="868" t="str">
        <v xml:space="preserve"> </v>
      </c>
      <c r="BTO5" s="868">
        <v>0</v>
      </c>
      <c r="BTP5" s="868">
        <v>0</v>
      </c>
      <c r="BTQ5" s="868">
        <v>0</v>
      </c>
      <c r="BTR5" s="868">
        <v>0</v>
      </c>
      <c r="BTS5" s="868">
        <v>0</v>
      </c>
      <c r="BTT5" s="868" t="str" cm="1">
        <f t="array" ref="BTT5:BUA5">TRANSPOSE('HCF-2 RH'!I68:I75)</f>
        <v xml:space="preserve"> </v>
      </c>
      <c r="BTU5" s="868" t="str">
        <v xml:space="preserve"> </v>
      </c>
      <c r="BTV5" s="868">
        <v>0</v>
      </c>
      <c r="BTW5" s="868">
        <v>0</v>
      </c>
      <c r="BTX5" s="868">
        <v>0</v>
      </c>
      <c r="BTY5" s="868">
        <v>0</v>
      </c>
      <c r="BTZ5" s="868">
        <v>0</v>
      </c>
      <c r="BUA5" s="868">
        <v>0</v>
      </c>
      <c r="BUB5" s="868" t="str" cm="1">
        <f t="array" ref="BUB5:BUI5">TRANSPOSE('HCF-2 RH'!J68:J75)</f>
        <v xml:space="preserve"> </v>
      </c>
      <c r="BUC5" s="868">
        <v>0</v>
      </c>
      <c r="BUD5" s="868">
        <v>0</v>
      </c>
      <c r="BUE5" s="868">
        <v>0</v>
      </c>
      <c r="BUF5" s="868">
        <v>0</v>
      </c>
      <c r="BUG5" s="868">
        <v>0</v>
      </c>
      <c r="BUH5" s="868">
        <v>0</v>
      </c>
      <c r="BUI5" s="868">
        <v>0</v>
      </c>
      <c r="BUJ5" s="868" t="str" cm="1">
        <f t="array" ref="BUJ5:BUQ5">TRANSPOSE('HCF-2 RH'!K68:K75)</f>
        <v xml:space="preserve"> </v>
      </c>
      <c r="BUK5" s="868" t="str">
        <v xml:space="preserve"> </v>
      </c>
      <c r="BUL5" s="868">
        <v>0</v>
      </c>
      <c r="BUM5" s="868">
        <v>0</v>
      </c>
      <c r="BUN5" s="868">
        <v>0</v>
      </c>
      <c r="BUO5" s="868">
        <v>0</v>
      </c>
      <c r="BUP5" s="868">
        <v>0</v>
      </c>
      <c r="BUQ5" s="868">
        <v>0</v>
      </c>
      <c r="BUR5" s="868" t="str" cm="1">
        <f t="array" ref="BUR5:BUY5">TRANSPOSE('HCF-2 RH'!L68:L75)</f>
        <v xml:space="preserve"> </v>
      </c>
      <c r="BUS5" s="868" t="str">
        <v xml:space="preserve"> </v>
      </c>
      <c r="BUT5" s="868">
        <v>0</v>
      </c>
      <c r="BUU5" s="868">
        <v>0</v>
      </c>
      <c r="BUV5" s="868">
        <v>0</v>
      </c>
      <c r="BUW5" s="868">
        <v>0</v>
      </c>
      <c r="BUX5" s="868">
        <v>0</v>
      </c>
      <c r="BUY5" s="868">
        <v>0</v>
      </c>
      <c r="BUZ5" s="868" cm="1">
        <f t="array" ref="BUZ5:BVG5">TRANSPOSE('HCF-2 RH'!M68:M75)</f>
        <v>0</v>
      </c>
      <c r="BVA5" s="868">
        <v>0</v>
      </c>
      <c r="BVB5" s="868">
        <v>0</v>
      </c>
      <c r="BVC5" s="868">
        <v>0</v>
      </c>
      <c r="BVD5" s="868">
        <v>0</v>
      </c>
      <c r="BVE5" s="868">
        <v>0</v>
      </c>
      <c r="BVF5" s="868">
        <v>0</v>
      </c>
      <c r="BVG5" s="868">
        <v>0</v>
      </c>
      <c r="BVH5" s="868" cm="1">
        <f t="array" ref="BVH5:BVL5">TRANSPOSE('HCF-2 RH'!B81:B85)</f>
        <v>0</v>
      </c>
      <c r="BVI5" s="868">
        <v>0</v>
      </c>
      <c r="BVJ5" s="868">
        <v>0</v>
      </c>
      <c r="BVK5" s="868">
        <v>0</v>
      </c>
      <c r="BVL5" s="868">
        <v>0</v>
      </c>
      <c r="BVM5" s="868" cm="1">
        <f t="array" ref="BVM5:BVQ5">TRANSPOSE('HCF-2 RH'!C81:C85)</f>
        <v>0</v>
      </c>
      <c r="BVN5" s="868">
        <v>0</v>
      </c>
      <c r="BVO5" s="868">
        <v>0</v>
      </c>
      <c r="BVP5" s="868">
        <v>0</v>
      </c>
      <c r="BVQ5" s="868">
        <v>0</v>
      </c>
      <c r="BVR5" s="895" cm="1">
        <f t="array" ref="BVR5:BVV5">TRANSPOSE('HCF-2 RH'!D81:D85)</f>
        <v>0</v>
      </c>
      <c r="BVS5" s="895">
        <v>0</v>
      </c>
      <c r="BVT5" s="895">
        <v>0</v>
      </c>
      <c r="BVU5" s="895">
        <v>0</v>
      </c>
      <c r="BVV5" s="895">
        <v>0</v>
      </c>
      <c r="BVW5" s="895" cm="1">
        <f t="array" ref="BVW5:BWA5">TRANSPOSE('HCF-2 RH'!E81:E85)</f>
        <v>0</v>
      </c>
      <c r="BVX5" s="895">
        <v>0</v>
      </c>
      <c r="BVY5" s="895">
        <v>0</v>
      </c>
      <c r="BVZ5" s="895">
        <v>0</v>
      </c>
      <c r="BWA5" s="895">
        <v>0</v>
      </c>
      <c r="BWB5" s="895" cm="1">
        <f t="array" ref="BWB5:BWF5">TRANSPOSE('HCF-2 RH'!F81:F85)</f>
        <v>0</v>
      </c>
      <c r="BWC5" s="895">
        <v>0</v>
      </c>
      <c r="BWD5" s="895">
        <v>0</v>
      </c>
      <c r="BWE5" s="895">
        <v>0</v>
      </c>
      <c r="BWF5" s="895">
        <v>0</v>
      </c>
      <c r="BWG5" s="895" cm="1">
        <f t="array" ref="BWG5:BWK5">TRANSPOSE('HCF-2 RH'!G81:G85)</f>
        <v>0</v>
      </c>
      <c r="BWH5" s="895">
        <v>0</v>
      </c>
      <c r="BWI5" s="895">
        <v>0</v>
      </c>
      <c r="BWJ5" s="895">
        <v>0</v>
      </c>
      <c r="BWK5" s="895">
        <v>0</v>
      </c>
      <c r="BWL5" s="895" cm="1">
        <f t="array" ref="BWL5:BWP5">TRANSPOSE('HCF-2 RH'!H81:H85)</f>
        <v>0</v>
      </c>
      <c r="BWM5" s="895">
        <v>0</v>
      </c>
      <c r="BWN5" s="895">
        <v>0</v>
      </c>
      <c r="BWO5" s="895">
        <v>0</v>
      </c>
      <c r="BWP5" s="895">
        <v>0</v>
      </c>
      <c r="BWQ5" s="868" cm="1">
        <f t="array" ref="BWQ5:BWU5">TRANSPOSE('HCF-2 RH'!I81:I85)</f>
        <v>0</v>
      </c>
      <c r="BWR5" s="868">
        <v>0</v>
      </c>
      <c r="BWS5" s="868">
        <v>0</v>
      </c>
      <c r="BWT5" s="868">
        <v>0</v>
      </c>
      <c r="BWU5" s="868">
        <v>0</v>
      </c>
      <c r="BWV5" s="868" cm="1">
        <f t="array" ref="BWV5:BWZ5">TRANSPOSE('HCF-2 RH'!J81:J85)</f>
        <v>0</v>
      </c>
      <c r="BWW5" s="868">
        <v>0</v>
      </c>
      <c r="BWX5" s="868">
        <v>0</v>
      </c>
      <c r="BWY5" s="868">
        <v>0</v>
      </c>
      <c r="BWZ5" s="868">
        <v>0</v>
      </c>
      <c r="BXA5" s="868" cm="1">
        <f t="array" ref="BXA5:BXE5">TRANSPOSE('HCF-2 RH'!K81:K85)</f>
        <v>0</v>
      </c>
      <c r="BXB5" s="868">
        <v>0</v>
      </c>
      <c r="BXC5" s="868">
        <v>0</v>
      </c>
      <c r="BXD5" s="868">
        <v>0</v>
      </c>
      <c r="BXE5" s="868">
        <v>0</v>
      </c>
      <c r="BXF5" s="868" cm="1">
        <f t="array" ref="BXF5:BXJ5">TRANSPOSE('HCF-2 RH'!L81:L85)</f>
        <v>0</v>
      </c>
      <c r="BXG5" s="868">
        <v>0</v>
      </c>
      <c r="BXH5" s="868">
        <v>0</v>
      </c>
      <c r="BXI5" s="868">
        <v>0</v>
      </c>
      <c r="BXJ5" s="868">
        <v>0</v>
      </c>
      <c r="BXK5" s="868" cm="1">
        <f t="array" ref="BXK5:BXO5">TRANSPOSE('HCF-2 RH'!M81:M85)</f>
        <v>0</v>
      </c>
      <c r="BXL5" s="868">
        <v>0</v>
      </c>
      <c r="BXM5" s="868">
        <v>0</v>
      </c>
      <c r="BXN5" s="868">
        <v>0</v>
      </c>
      <c r="BXO5" s="868">
        <v>0</v>
      </c>
      <c r="BXP5" s="868" cm="1">
        <f t="array" ref="BXP5:BXT5">TRANSPOSE('HCF-2 RH'!N81:N85)</f>
        <v>0</v>
      </c>
      <c r="BXQ5" s="868">
        <v>0</v>
      </c>
      <c r="BXR5" s="868">
        <v>0</v>
      </c>
      <c r="BXS5" s="868">
        <v>0</v>
      </c>
      <c r="BXT5" s="868">
        <v>0</v>
      </c>
      <c r="BXU5" s="868" cm="1">
        <f t="array" ref="BXU5:BXY5">TRANSPOSE('HCF-2 RH'!O81:O85)</f>
        <v>0</v>
      </c>
      <c r="BXV5" s="868">
        <v>0</v>
      </c>
      <c r="BXW5" s="868">
        <v>0</v>
      </c>
      <c r="BXX5" s="868">
        <v>0</v>
      </c>
      <c r="BXY5" s="868">
        <v>0</v>
      </c>
      <c r="BXZ5" s="868" cm="1">
        <f t="array" ref="BXZ5:BYD5">TRANSPOSE('HCF-2 RH'!P81:P85)</f>
        <v>0</v>
      </c>
      <c r="BYA5" s="868">
        <v>0</v>
      </c>
      <c r="BYB5" s="868">
        <v>0</v>
      </c>
      <c r="BYC5" s="868">
        <v>0</v>
      </c>
      <c r="BYD5" s="868">
        <v>0</v>
      </c>
      <c r="BYE5" s="897">
        <f>'HCF-2 RH'!D94</f>
        <v>0</v>
      </c>
      <c r="BYF5" s="897">
        <f>'HCF-2 RH'!D95</f>
        <v>0</v>
      </c>
      <c r="BYG5" s="868">
        <f>'HCF-2 RH'!E95</f>
        <v>0</v>
      </c>
      <c r="BYH5" s="897" cm="1">
        <f t="array" ref="BYH5:BYI5">'HCF-2 RH'!D96:E96</f>
        <v>0</v>
      </c>
      <c r="BYI5" s="868">
        <v>0</v>
      </c>
      <c r="BYJ5" s="897" cm="1">
        <f t="array" ref="BYJ5:BYK5">'HCF-2 RH'!D97:E97</f>
        <v>0</v>
      </c>
      <c r="BYK5" s="868">
        <v>0</v>
      </c>
      <c r="BYL5" s="897">
        <f>'HCF-2 RH'!D98</f>
        <v>0</v>
      </c>
      <c r="BYM5" s="868" cm="1">
        <f t="array" ref="BYM5:BYR5">TRANSPOSE('HCF-2 RH'!D101:D106)</f>
        <v>0</v>
      </c>
      <c r="BYN5" s="868">
        <v>0</v>
      </c>
      <c r="BYO5" s="868">
        <v>0</v>
      </c>
      <c r="BYP5" s="868">
        <v>0</v>
      </c>
      <c r="BYQ5" s="868">
        <v>0</v>
      </c>
      <c r="BYR5" s="868">
        <v>0</v>
      </c>
      <c r="BYS5" s="868" t="str">
        <f>_xlfn.CONCAT('HCF-2 RH'!E106:I106)</f>
        <v xml:space="preserve">Explain: </v>
      </c>
      <c r="BYT5" s="897">
        <f>'HCF-2 RH'!D107</f>
        <v>0</v>
      </c>
      <c r="BYU5" s="868" cm="1">
        <f t="array" ref="BYU5:BYY5">TRANSPOSE('HCF-2 RH'!D108:D112)</f>
        <v>0</v>
      </c>
      <c r="BYV5" s="868">
        <v>0</v>
      </c>
      <c r="BYW5" s="868">
        <v>0</v>
      </c>
      <c r="BYX5" s="868">
        <v>0</v>
      </c>
      <c r="BYY5" s="868">
        <v>0</v>
      </c>
      <c r="BYZ5" s="868" t="str">
        <f>_xlfn.CONCAT('HCF-2 RH'!E112:I112)</f>
        <v xml:space="preserve">Explain: </v>
      </c>
      <c r="BZA5" s="897">
        <f>'HCF-2 RH'!D113</f>
        <v>0</v>
      </c>
      <c r="BZB5" s="897">
        <f>'HCF-2 RH'!D116</f>
        <v>0</v>
      </c>
      <c r="BZC5" s="868" cm="1">
        <f t="array" ref="BZC5:BZK5">TRANSPOSE('HCF-2 RH'!D117:D125)</f>
        <v>0</v>
      </c>
      <c r="BZD5" s="868">
        <v>0</v>
      </c>
      <c r="BZE5" s="868">
        <v>0</v>
      </c>
      <c r="BZF5" s="868">
        <v>0</v>
      </c>
      <c r="BZG5" s="868">
        <v>0</v>
      </c>
      <c r="BZH5" s="868">
        <v>0</v>
      </c>
      <c r="BZI5" s="868">
        <v>0</v>
      </c>
      <c r="BZJ5" s="868">
        <v>0</v>
      </c>
      <c r="BZK5" s="868">
        <v>0</v>
      </c>
      <c r="BZL5" s="897" t="str">
        <f>_xlfn.CONCAT('HCF-2 RH'!E125:I125)</f>
        <v xml:space="preserve">Explain: </v>
      </c>
      <c r="BZM5" s="897">
        <f>'HCF-2 RH'!D126</f>
        <v>0</v>
      </c>
      <c r="BZN5" s="868" t="str">
        <f>_xlfn.CONCAT('HCF-2 RH'!E126:I126)</f>
        <v xml:space="preserve">Explain: </v>
      </c>
      <c r="BZO5" s="868" cm="1">
        <f t="array" ref="BZO5:CAF5">TRANSPOSE('HCF-2 RH'!D127:D144)</f>
        <v>0</v>
      </c>
      <c r="BZP5" s="868">
        <v>0</v>
      </c>
      <c r="BZQ5" s="868">
        <v>0</v>
      </c>
      <c r="BZR5" s="868">
        <v>0</v>
      </c>
      <c r="BZS5" s="868">
        <v>0</v>
      </c>
      <c r="BZT5" s="868">
        <v>0</v>
      </c>
      <c r="BZU5" s="868">
        <v>0</v>
      </c>
      <c r="BZV5" s="868">
        <v>0</v>
      </c>
      <c r="BZW5" s="868">
        <v>0</v>
      </c>
      <c r="BZX5" s="868">
        <v>0</v>
      </c>
      <c r="BZY5" s="868">
        <v>0</v>
      </c>
      <c r="BZZ5" s="868">
        <v>0</v>
      </c>
      <c r="CAA5" s="868">
        <v>0</v>
      </c>
      <c r="CAB5" s="868">
        <v>0</v>
      </c>
      <c r="CAC5" s="868">
        <v>0</v>
      </c>
      <c r="CAD5" s="868">
        <v>0</v>
      </c>
      <c r="CAE5" s="868">
        <v>0</v>
      </c>
      <c r="CAF5" s="868">
        <v>0</v>
      </c>
      <c r="CAG5" s="897">
        <f>'HCF-2 RH'!D147</f>
        <v>0</v>
      </c>
      <c r="CAH5" s="868" cm="1">
        <f t="array" ref="CAH5:CAP5">TRANSPOSE('HCF-2 RH'!D148:D156)</f>
        <v>0</v>
      </c>
      <c r="CAI5" s="868">
        <v>0</v>
      </c>
      <c r="CAJ5" s="868">
        <v>0</v>
      </c>
      <c r="CAK5" s="868">
        <v>0</v>
      </c>
      <c r="CAL5" s="868">
        <v>0</v>
      </c>
      <c r="CAM5" s="868">
        <v>0</v>
      </c>
      <c r="CAN5" s="868">
        <v>0</v>
      </c>
      <c r="CAO5" s="868">
        <v>0</v>
      </c>
      <c r="CAP5" s="868">
        <v>0</v>
      </c>
      <c r="CAQ5" s="868" cm="1">
        <f t="array" ref="CAQ5:CBA5">TRANSPOSE('HCF-2 RH'!D159:D169)</f>
        <v>0</v>
      </c>
      <c r="CAR5" s="868">
        <v>0</v>
      </c>
      <c r="CAS5" s="868">
        <v>0</v>
      </c>
      <c r="CAT5" s="868">
        <v>0</v>
      </c>
      <c r="CAU5" s="868">
        <v>0</v>
      </c>
      <c r="CAV5" s="868">
        <v>0</v>
      </c>
      <c r="CAW5" s="868">
        <v>0</v>
      </c>
      <c r="CAX5" s="868">
        <v>0</v>
      </c>
      <c r="CAY5" s="868">
        <v>0</v>
      </c>
      <c r="CAZ5" s="868">
        <v>0</v>
      </c>
      <c r="CBA5" s="868">
        <v>0</v>
      </c>
      <c r="CBB5" s="868" cm="1">
        <f t="array" ref="CBB5:CBG5">TRANSPOSE('HCF-2 RH'!C178:C183)</f>
        <v>0</v>
      </c>
      <c r="CBC5" s="868">
        <v>0</v>
      </c>
      <c r="CBD5" s="868">
        <v>0</v>
      </c>
      <c r="CBE5" s="868">
        <v>0</v>
      </c>
      <c r="CBF5" s="868">
        <v>0</v>
      </c>
      <c r="CBG5" s="868">
        <v>0</v>
      </c>
      <c r="CBH5" s="868" cm="1">
        <f t="array" ref="CBH5:CBM5">TRANSPOSE('HCF-2 RH'!D178:D183)</f>
        <v>0</v>
      </c>
      <c r="CBI5" s="868">
        <v>0</v>
      </c>
      <c r="CBJ5" s="868">
        <v>0</v>
      </c>
      <c r="CBK5" s="868">
        <v>0</v>
      </c>
      <c r="CBL5" s="868">
        <v>0</v>
      </c>
      <c r="CBM5" s="868">
        <v>0</v>
      </c>
      <c r="CBN5" s="868" cm="1">
        <f t="array" ref="CBN5:CBS5">TRANSPOSE('HCF-2 RH'!E178:E183)</f>
        <v>0</v>
      </c>
      <c r="CBO5" s="868">
        <v>0</v>
      </c>
      <c r="CBP5" s="868">
        <v>0</v>
      </c>
      <c r="CBQ5" s="868">
        <v>0</v>
      </c>
      <c r="CBR5" s="868">
        <v>0</v>
      </c>
      <c r="CBS5" s="868">
        <v>0</v>
      </c>
      <c r="CBT5" s="868" cm="1">
        <f t="array" ref="CBT5:CBY5">TRANSPOSE('HCF-2 RH'!F178:F183)</f>
        <v>0</v>
      </c>
      <c r="CBU5" s="868">
        <v>0</v>
      </c>
      <c r="CBV5" s="868">
        <v>0</v>
      </c>
      <c r="CBW5" s="868">
        <v>0</v>
      </c>
      <c r="CBX5" s="868">
        <v>0</v>
      </c>
      <c r="CBY5" s="868">
        <v>0</v>
      </c>
      <c r="CBZ5" s="895" cm="1">
        <f t="array" ref="CBZ5:CCC5">TRANSPOSE('HCF-2 RH'!G179:G182)</f>
        <v>0</v>
      </c>
      <c r="CCA5" s="895">
        <v>0.05</v>
      </c>
      <c r="CCB5" s="895">
        <v>0.1</v>
      </c>
      <c r="CCC5" s="895">
        <v>0.33329999999999999</v>
      </c>
      <c r="CCD5" s="868" cm="1">
        <f t="array" ref="CCD5:CCH5">TRANSPOSE('HCF-2 RH'!H179:H183)</f>
        <v>0</v>
      </c>
      <c r="CCE5" s="868">
        <v>0</v>
      </c>
      <c r="CCF5" s="868">
        <v>0</v>
      </c>
      <c r="CCG5" s="868">
        <v>0</v>
      </c>
      <c r="CCH5" s="868">
        <v>0</v>
      </c>
      <c r="CCI5" s="868" cm="1">
        <f t="array" ref="CCI5:CCM5">TRANSPOSE('HCF-2 RH'!I179:I183)</f>
        <v>0</v>
      </c>
      <c r="CCJ5" s="868">
        <v>0</v>
      </c>
      <c r="CCK5" s="868">
        <v>0</v>
      </c>
      <c r="CCL5" s="868">
        <v>0</v>
      </c>
      <c r="CCM5" s="868">
        <v>0</v>
      </c>
      <c r="CCN5" s="868" cm="1">
        <f t="array" ref="CCN5:CCR5">TRANSPOSE('HCF-2 RH'!J179:J183)</f>
        <v>0</v>
      </c>
      <c r="CCO5" s="868">
        <v>0</v>
      </c>
      <c r="CCP5" s="868">
        <v>0</v>
      </c>
      <c r="CCQ5" s="868">
        <v>0</v>
      </c>
      <c r="CCR5" s="868">
        <v>0</v>
      </c>
      <c r="CCS5" s="868" cm="1">
        <f t="array" ref="CCS5:CCZ5">TRANSPOSE('HCF-2 RH'!C189:C196)</f>
        <v>0</v>
      </c>
      <c r="CCT5" s="868">
        <v>0</v>
      </c>
      <c r="CCU5" s="868">
        <v>0</v>
      </c>
      <c r="CCV5" s="868">
        <v>0</v>
      </c>
      <c r="CCW5" s="868">
        <v>0</v>
      </c>
      <c r="CCX5" s="868">
        <v>0</v>
      </c>
      <c r="CCY5" s="868">
        <v>0</v>
      </c>
      <c r="CCZ5" s="868">
        <v>0</v>
      </c>
      <c r="CDA5" s="897">
        <f>'HCF-2 RH'!C202</f>
        <v>0</v>
      </c>
      <c r="CDB5" s="868" t="str" cm="1">
        <f t="array" ref="CDB5:CDG5">TRANSPOSE('HCF-2 RH'!B208:B213)</f>
        <v>License &amp; Permits</v>
      </c>
      <c r="CDC5" s="868" t="str">
        <v>Management Fee</v>
      </c>
      <c r="CDD5" s="868" t="str">
        <v>Auto expense</v>
      </c>
      <c r="CDE5" s="868">
        <v>0</v>
      </c>
      <c r="CDF5" s="868">
        <v>0</v>
      </c>
      <c r="CDG5" s="868" t="str">
        <v>Total Other Operating  Expenses</v>
      </c>
      <c r="CDH5" s="868" cm="1">
        <f t="array" ref="CDH5:CDM5">TRANSPOSE('HCF-2 RH'!C208:C213)</f>
        <v>0</v>
      </c>
      <c r="CDI5" s="868">
        <v>0</v>
      </c>
      <c r="CDJ5" s="868">
        <v>0</v>
      </c>
      <c r="CDK5" s="868">
        <v>0</v>
      </c>
      <c r="CDL5" s="868">
        <v>0</v>
      </c>
      <c r="CDM5" s="868">
        <v>0</v>
      </c>
      <c r="CDN5" s="868" cm="1">
        <f t="array" ref="CDN5:CDS5">TRANSPOSE('HCF-2 RH'!D208:D213)</f>
        <v>0</v>
      </c>
      <c r="CDO5" s="868">
        <v>0</v>
      </c>
      <c r="CDP5" s="868">
        <v>0</v>
      </c>
      <c r="CDQ5" s="868">
        <v>0</v>
      </c>
      <c r="CDR5" s="868">
        <v>0</v>
      </c>
      <c r="CDS5" s="868">
        <v>0</v>
      </c>
      <c r="CDT5" s="868" cm="1">
        <f t="array" ref="CDT5:CDY5">TRANSPOSE('HCF-2 RH'!E208:E213)</f>
        <v>0</v>
      </c>
      <c r="CDU5" s="868">
        <v>0</v>
      </c>
      <c r="CDV5" s="868">
        <v>0</v>
      </c>
      <c r="CDW5" s="868">
        <v>0</v>
      </c>
      <c r="CDX5" s="868">
        <v>0</v>
      </c>
      <c r="CDY5" s="868">
        <v>0</v>
      </c>
      <c r="CDZ5" s="868" cm="1">
        <f t="array" ref="CDZ5:CEG5">TRANSPOSE('HCF-2 RH'!B223:B230)</f>
        <v>0</v>
      </c>
      <c r="CEA5" s="868">
        <v>0</v>
      </c>
      <c r="CEB5" s="868">
        <v>0</v>
      </c>
      <c r="CEC5" s="868">
        <v>0</v>
      </c>
      <c r="CED5" s="868">
        <v>0</v>
      </c>
      <c r="CEE5" s="868">
        <v>0</v>
      </c>
      <c r="CEF5" s="868">
        <v>0</v>
      </c>
      <c r="CEG5" s="868">
        <v>0</v>
      </c>
      <c r="CEH5" s="868" cm="1">
        <f t="array" ref="CEH5:CEO5">TRANSPOSE('HCF-2 RH'!C223:C230)</f>
        <v>0</v>
      </c>
      <c r="CEI5" s="868">
        <v>0</v>
      </c>
      <c r="CEJ5" s="868">
        <v>0</v>
      </c>
      <c r="CEK5" s="868">
        <v>0</v>
      </c>
      <c r="CEL5" s="868">
        <v>0</v>
      </c>
      <c r="CEM5" s="868">
        <v>0</v>
      </c>
      <c r="CEN5" s="868">
        <v>0</v>
      </c>
      <c r="CEO5" s="868">
        <v>0</v>
      </c>
      <c r="CEP5" s="868" cm="1">
        <f t="array" ref="CEP5:CEW5">TRANSPOSE('HCF-2 RH'!D223:D230)</f>
        <v>0</v>
      </c>
      <c r="CEQ5" s="868">
        <v>0</v>
      </c>
      <c r="CER5" s="868">
        <v>0</v>
      </c>
      <c r="CES5" s="868">
        <v>0</v>
      </c>
      <c r="CET5" s="868">
        <v>0</v>
      </c>
      <c r="CEU5" s="868">
        <v>0</v>
      </c>
      <c r="CEV5" s="868">
        <v>0</v>
      </c>
      <c r="CEW5" s="868">
        <v>0</v>
      </c>
      <c r="CEX5" s="868" cm="1">
        <f t="array" ref="CEX5:CFE5">TRANSPOSE('HCF-2 RH'!E223:E230)</f>
        <v>0</v>
      </c>
      <c r="CEY5" s="868">
        <v>0</v>
      </c>
      <c r="CEZ5" s="868">
        <v>0</v>
      </c>
      <c r="CFA5" s="868">
        <v>0</v>
      </c>
      <c r="CFB5" s="868">
        <v>0</v>
      </c>
      <c r="CFC5" s="868">
        <v>0</v>
      </c>
      <c r="CFD5" s="868">
        <v>0</v>
      </c>
      <c r="CFE5" s="868">
        <v>0</v>
      </c>
      <c r="CFF5" s="868" cm="1">
        <f t="array" ref="CFF5:CFM5">TRANSPOSE('HCF-2 RH'!F223:F230)</f>
        <v>0</v>
      </c>
      <c r="CFG5" s="868">
        <v>0</v>
      </c>
      <c r="CFH5" s="868">
        <v>0</v>
      </c>
      <c r="CFI5" s="868">
        <v>0</v>
      </c>
      <c r="CFJ5" s="868">
        <v>0</v>
      </c>
      <c r="CFK5" s="868">
        <v>0</v>
      </c>
      <c r="CFL5" s="868">
        <v>0</v>
      </c>
      <c r="CFM5" s="868">
        <v>0</v>
      </c>
      <c r="CFN5" s="868" cm="1">
        <f t="array" ref="CFN5:CFU5">TRANSPOSE('HCF-2 RH'!G223:G230)</f>
        <v>0</v>
      </c>
      <c r="CFO5" s="868">
        <v>0</v>
      </c>
      <c r="CFP5" s="868">
        <v>0</v>
      </c>
      <c r="CFQ5" s="868">
        <v>0</v>
      </c>
      <c r="CFR5" s="868">
        <v>0</v>
      </c>
      <c r="CFS5" s="868">
        <v>0</v>
      </c>
      <c r="CFT5" s="868">
        <v>0</v>
      </c>
      <c r="CFU5" s="868">
        <v>0</v>
      </c>
      <c r="CFV5" s="868" cm="1">
        <f t="array" ref="CFV5:CGC5">TRANSPOSE('HCF-2 RH'!H223:H230)</f>
        <v>0</v>
      </c>
      <c r="CFW5" s="868">
        <v>0</v>
      </c>
      <c r="CFX5" s="868">
        <v>0</v>
      </c>
      <c r="CFY5" s="868">
        <v>0</v>
      </c>
      <c r="CFZ5" s="868">
        <v>0</v>
      </c>
      <c r="CGA5" s="868">
        <v>0</v>
      </c>
      <c r="CGB5" s="868">
        <v>0</v>
      </c>
      <c r="CGC5" s="868">
        <v>0</v>
      </c>
      <c r="CGD5" s="868" cm="1">
        <f t="array" ref="CGD5:CGK5">TRANSPOSE('HCF-2 RH'!I223:I230)</f>
        <v>0</v>
      </c>
      <c r="CGE5" s="868">
        <v>0</v>
      </c>
      <c r="CGF5" s="868">
        <v>0</v>
      </c>
      <c r="CGG5" s="868">
        <v>0</v>
      </c>
      <c r="CGH5" s="868">
        <v>0</v>
      </c>
      <c r="CGI5" s="868">
        <v>0</v>
      </c>
      <c r="CGJ5" s="868">
        <v>0</v>
      </c>
      <c r="CGK5" s="868">
        <v>0</v>
      </c>
      <c r="CGL5" s="868" cm="1">
        <f t="array" ref="CGL5:CGT5">TRANSPOSE('HCF-2 RH'!J223:J231)</f>
        <v>0</v>
      </c>
      <c r="CGM5" s="868">
        <v>0</v>
      </c>
      <c r="CGN5" s="868">
        <v>0</v>
      </c>
      <c r="CGO5" s="868">
        <v>0</v>
      </c>
      <c r="CGP5" s="868">
        <v>0</v>
      </c>
      <c r="CGQ5" s="868">
        <v>0</v>
      </c>
      <c r="CGR5" s="868">
        <v>0</v>
      </c>
      <c r="CGS5" s="868">
        <v>0</v>
      </c>
      <c r="CGT5" s="868">
        <v>0</v>
      </c>
      <c r="CGU5" s="868" cm="1">
        <f t="array" ref="CGU5:CHC5">TRANSPOSE('HCF-2 RH'!K223:K231)</f>
        <v>0</v>
      </c>
      <c r="CGV5" s="868">
        <v>0</v>
      </c>
      <c r="CGW5" s="868">
        <v>0</v>
      </c>
      <c r="CGX5" s="868">
        <v>0</v>
      </c>
      <c r="CGY5" s="868">
        <v>0</v>
      </c>
      <c r="CGZ5" s="868">
        <v>0</v>
      </c>
      <c r="CHA5" s="868">
        <v>0</v>
      </c>
      <c r="CHB5" s="868">
        <v>0</v>
      </c>
      <c r="CHC5" s="868">
        <v>0</v>
      </c>
      <c r="CHD5" s="868" cm="1">
        <f t="array" ref="CHD5:CHK5">TRANSPOSE('HCF-2 RH'!L223:L230)</f>
        <v>0</v>
      </c>
      <c r="CHE5" s="868">
        <v>0</v>
      </c>
      <c r="CHF5" s="868">
        <v>0</v>
      </c>
      <c r="CHG5" s="868">
        <v>0</v>
      </c>
      <c r="CHH5" s="868">
        <v>0</v>
      </c>
      <c r="CHI5" s="868">
        <v>0</v>
      </c>
      <c r="CHJ5" s="868">
        <v>0</v>
      </c>
      <c r="CHK5" s="868">
        <v>0</v>
      </c>
      <c r="CHL5" s="868" cm="1">
        <f t="array" ref="CHL5:CHS5">TRANSPOSE('HCF-2 RH'!M223:M230)</f>
        <v>0</v>
      </c>
      <c r="CHM5" s="868">
        <v>0</v>
      </c>
      <c r="CHN5" s="868">
        <v>0</v>
      </c>
      <c r="CHO5" s="868">
        <v>0</v>
      </c>
      <c r="CHP5" s="868">
        <v>0</v>
      </c>
      <c r="CHQ5" s="868">
        <v>0</v>
      </c>
      <c r="CHR5" s="868">
        <v>0</v>
      </c>
      <c r="CHS5" s="868">
        <v>0</v>
      </c>
      <c r="CHT5" s="868" cm="1">
        <f t="array" ref="CHT5:CIA5">TRANSPOSE('HCF-2 RH'!N223:N230)</f>
        <v>0</v>
      </c>
      <c r="CHU5" s="868">
        <v>0</v>
      </c>
      <c r="CHV5" s="868">
        <v>0</v>
      </c>
      <c r="CHW5" s="868">
        <v>0</v>
      </c>
      <c r="CHX5" s="868">
        <v>0</v>
      </c>
      <c r="CHY5" s="868">
        <v>0</v>
      </c>
      <c r="CHZ5" s="868">
        <v>0</v>
      </c>
      <c r="CIA5" s="868">
        <v>0</v>
      </c>
      <c r="CIB5" s="868" cm="1">
        <f t="array" ref="CIB5:CII5">TRANSPOSE('HCF-2 RH'!O223:O230)</f>
        <v>0</v>
      </c>
      <c r="CIC5" s="868">
        <v>0</v>
      </c>
      <c r="CID5" s="868">
        <v>0</v>
      </c>
      <c r="CIE5" s="868">
        <v>0</v>
      </c>
      <c r="CIF5" s="868">
        <v>0</v>
      </c>
      <c r="CIG5" s="868">
        <v>0</v>
      </c>
      <c r="CIH5" s="868">
        <v>0</v>
      </c>
      <c r="CII5" s="868">
        <v>0</v>
      </c>
      <c r="CIJ5" s="868" cm="1">
        <f t="array" ref="CIJ5:CIQ5">TRANSPOSE('HCF-2 RH'!P223:P230)</f>
        <v>0</v>
      </c>
      <c r="CIK5" s="868">
        <v>0</v>
      </c>
      <c r="CIL5" s="868">
        <v>0</v>
      </c>
      <c r="CIM5" s="868">
        <v>0</v>
      </c>
      <c r="CIN5" s="868">
        <v>0</v>
      </c>
      <c r="CIO5" s="868">
        <v>0</v>
      </c>
      <c r="CIP5" s="868">
        <v>0</v>
      </c>
      <c r="CIQ5" s="868">
        <v>0</v>
      </c>
      <c r="CIR5" s="868" cm="1">
        <f t="array" ref="CIR5:CIZ5">TRANSPOSE('HCF-2 RH'!Q223:Q231)</f>
        <v>0</v>
      </c>
      <c r="CIS5" s="868">
        <v>0</v>
      </c>
      <c r="CIT5" s="868">
        <v>0</v>
      </c>
      <c r="CIU5" s="868">
        <v>0</v>
      </c>
      <c r="CIV5" s="868">
        <v>0</v>
      </c>
      <c r="CIW5" s="868">
        <v>0</v>
      </c>
      <c r="CIX5" s="868">
        <v>0</v>
      </c>
      <c r="CIY5" s="868">
        <v>0</v>
      </c>
      <c r="CIZ5" s="868">
        <v>0</v>
      </c>
      <c r="CJA5" s="895" cm="1">
        <f t="array" ref="CJA5:CJH5">TRANSPOSE('HCF-2 RH'!R223:R230)</f>
        <v>0</v>
      </c>
      <c r="CJB5" s="895">
        <v>0</v>
      </c>
      <c r="CJC5" s="895">
        <v>0</v>
      </c>
      <c r="CJD5" s="895">
        <v>0</v>
      </c>
      <c r="CJE5" s="895">
        <v>0</v>
      </c>
      <c r="CJF5" s="895">
        <v>0</v>
      </c>
      <c r="CJG5" s="895">
        <v>0</v>
      </c>
      <c r="CJH5" s="895">
        <v>0</v>
      </c>
      <c r="CJI5" s="868" cm="1">
        <f t="array" ref="CJI5:CJQ5">TRANSPOSE('HCF-2 RH'!S223:S231)</f>
        <v>0</v>
      </c>
      <c r="CJJ5" s="868">
        <v>0</v>
      </c>
      <c r="CJK5" s="868">
        <v>0</v>
      </c>
      <c r="CJL5" s="868">
        <v>0</v>
      </c>
      <c r="CJM5" s="868">
        <v>0</v>
      </c>
      <c r="CJN5" s="868">
        <v>0</v>
      </c>
      <c r="CJO5" s="868">
        <v>0</v>
      </c>
      <c r="CJP5" s="868">
        <v>0</v>
      </c>
      <c r="CJQ5" s="868">
        <v>0</v>
      </c>
      <c r="CJR5" s="868" cm="1">
        <f t="array" ref="CJR5:CJZ5">TRANSPOSE('HCF-2 RH'!T223:T231)</f>
        <v>0</v>
      </c>
      <c r="CJS5" s="868">
        <v>0</v>
      </c>
      <c r="CJT5" s="868">
        <v>0</v>
      </c>
      <c r="CJU5" s="868">
        <v>0</v>
      </c>
      <c r="CJV5" s="868">
        <v>0</v>
      </c>
      <c r="CJW5" s="868">
        <v>0</v>
      </c>
      <c r="CJX5" s="868">
        <v>0</v>
      </c>
      <c r="CJY5" s="868">
        <v>0</v>
      </c>
      <c r="CJZ5" s="868">
        <v>0</v>
      </c>
      <c r="CKA5" s="868" cm="1">
        <f t="array" ref="CKA5:CKI5">TRANSPOSE('HCF-2 RH'!U223:U231)</f>
        <v>0</v>
      </c>
      <c r="CKB5" s="868">
        <v>0</v>
      </c>
      <c r="CKC5" s="868">
        <v>0</v>
      </c>
      <c r="CKD5" s="868">
        <v>0</v>
      </c>
      <c r="CKE5" s="868">
        <v>0</v>
      </c>
      <c r="CKF5" s="868">
        <v>0</v>
      </c>
      <c r="CKG5" s="868">
        <v>0</v>
      </c>
      <c r="CKH5" s="868">
        <v>0</v>
      </c>
      <c r="CKI5" s="868">
        <v>0</v>
      </c>
      <c r="CKJ5" s="868" cm="1">
        <f t="array" ref="CKJ5:CKO5">TRANSPOSE('HCF-2 RH'!B237:B242)</f>
        <v>0</v>
      </c>
      <c r="CKK5" s="868">
        <v>0</v>
      </c>
      <c r="CKL5" s="868">
        <v>0</v>
      </c>
      <c r="CKM5" s="868">
        <v>0</v>
      </c>
      <c r="CKN5" s="868">
        <v>0</v>
      </c>
      <c r="CKO5" s="868">
        <v>0</v>
      </c>
      <c r="CKP5" s="868" cm="1">
        <f t="array" ref="CKP5:CKU5">TRANSPOSE('HCF-2 RH'!C237:C242)</f>
        <v>0</v>
      </c>
      <c r="CKQ5" s="868">
        <v>0</v>
      </c>
      <c r="CKR5" s="868">
        <v>0</v>
      </c>
      <c r="CKS5" s="868">
        <v>0</v>
      </c>
      <c r="CKT5" s="868">
        <v>0</v>
      </c>
      <c r="CKU5" s="868">
        <v>0</v>
      </c>
      <c r="CKV5" s="868" cm="1">
        <f t="array" ref="CKV5:CLA5">TRANSPOSE('HCF-2 RH'!D237:D242)</f>
        <v>0</v>
      </c>
      <c r="CKW5" s="868">
        <v>0</v>
      </c>
      <c r="CKX5" s="868">
        <v>0</v>
      </c>
      <c r="CKY5" s="868">
        <v>0</v>
      </c>
      <c r="CKZ5" s="868">
        <v>0</v>
      </c>
      <c r="CLA5" s="868">
        <v>0</v>
      </c>
      <c r="CLB5" s="868" cm="1">
        <f t="array" ref="CLB5:CLG5">TRANSPOSE('HCF-2 RH'!E237:E242)</f>
        <v>0</v>
      </c>
      <c r="CLC5" s="868">
        <v>0</v>
      </c>
      <c r="CLD5" s="868">
        <v>0</v>
      </c>
      <c r="CLE5" s="868">
        <v>0</v>
      </c>
      <c r="CLF5" s="868">
        <v>0</v>
      </c>
      <c r="CLG5" s="868">
        <v>0</v>
      </c>
      <c r="CLH5" s="868" cm="1">
        <f t="array" ref="CLH5:CLM5">TRANSPOSE('HCF-2 RH'!F237:F242)</f>
        <v>0</v>
      </c>
      <c r="CLI5" s="868">
        <v>0</v>
      </c>
      <c r="CLJ5" s="868">
        <v>0</v>
      </c>
      <c r="CLK5" s="868">
        <v>0</v>
      </c>
      <c r="CLL5" s="868">
        <v>0</v>
      </c>
      <c r="CLM5" s="868">
        <v>0</v>
      </c>
      <c r="CLN5" s="868" cm="1">
        <f t="array" ref="CLN5:CLS5">TRANSPOSE('HCF-2 RH'!G237:G242)</f>
        <v>0</v>
      </c>
      <c r="CLO5" s="868">
        <v>0</v>
      </c>
      <c r="CLP5" s="868">
        <v>0</v>
      </c>
      <c r="CLQ5" s="868">
        <v>0</v>
      </c>
      <c r="CLR5" s="868">
        <v>0</v>
      </c>
      <c r="CLS5" s="868">
        <v>0</v>
      </c>
      <c r="CLT5" s="868" cm="1">
        <f t="array" ref="CLT5:CLZ5">TRANSPOSE('HCF-2 RH'!H237:H243)</f>
        <v>0</v>
      </c>
      <c r="CLU5" s="868">
        <v>0</v>
      </c>
      <c r="CLV5" s="868">
        <v>0</v>
      </c>
      <c r="CLW5" s="868">
        <v>0</v>
      </c>
      <c r="CLX5" s="868">
        <v>0</v>
      </c>
      <c r="CLY5" s="868">
        <v>0</v>
      </c>
      <c r="CLZ5" s="868">
        <v>0</v>
      </c>
      <c r="CMA5" s="895" cm="1">
        <f t="array" ref="CMA5:CMF5">TRANSPOSE('HCF-2 RH'!I237:I242)</f>
        <v>0</v>
      </c>
      <c r="CMB5" s="895">
        <v>0</v>
      </c>
      <c r="CMC5" s="895">
        <v>0</v>
      </c>
      <c r="CMD5" s="895">
        <v>0</v>
      </c>
      <c r="CME5" s="895">
        <v>0</v>
      </c>
      <c r="CMF5" s="895">
        <v>0</v>
      </c>
      <c r="CMG5" s="868" cm="1">
        <f t="array" ref="CMG5:CMM5">TRANSPOSE('HCF-2 RH'!J237:J243)</f>
        <v>0</v>
      </c>
      <c r="CMH5" s="868">
        <v>0</v>
      </c>
      <c r="CMI5" s="868">
        <v>0</v>
      </c>
      <c r="CMJ5" s="868">
        <v>0</v>
      </c>
      <c r="CMK5" s="868">
        <v>0</v>
      </c>
      <c r="CML5" s="868">
        <v>0</v>
      </c>
      <c r="CMM5" s="868">
        <v>0</v>
      </c>
    </row>
    <row r="6" spans="1:2380">
      <c r="KM6" s="898"/>
      <c r="ADM6" s="501"/>
      <c r="AQV6" s="899"/>
    </row>
  </sheetData>
  <phoneticPr fontId="28"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10"/>
  <sheetViews>
    <sheetView workbookViewId="0"/>
  </sheetViews>
  <sheetFormatPr baseColWidth="10" defaultColWidth="8.83203125" defaultRowHeight="15"/>
  <cols>
    <col min="3" max="3" width="17.83203125" bestFit="1" customWidth="1"/>
    <col min="4" max="4" width="26.5" customWidth="1"/>
    <col min="5" max="5" width="24.83203125" customWidth="1"/>
    <col min="6" max="6" width="16" customWidth="1"/>
    <col min="7" max="7" width="12.83203125" customWidth="1"/>
    <col min="8" max="8" width="14.5" customWidth="1"/>
    <col min="9" max="9" width="13.83203125" customWidth="1"/>
    <col min="10" max="10" width="12.5" bestFit="1" customWidth="1"/>
  </cols>
  <sheetData>
    <row r="1" spans="1:12">
      <c r="A1" t="s">
        <v>2273</v>
      </c>
      <c r="B1" t="s">
        <v>2274</v>
      </c>
      <c r="C1" t="s">
        <v>2275</v>
      </c>
      <c r="D1" t="s">
        <v>2276</v>
      </c>
      <c r="E1" t="s">
        <v>2277</v>
      </c>
      <c r="F1" t="s">
        <v>2278</v>
      </c>
      <c r="G1" t="s">
        <v>2279</v>
      </c>
      <c r="H1" t="s">
        <v>2280</v>
      </c>
      <c r="I1" t="s">
        <v>2281</v>
      </c>
      <c r="J1" t="s">
        <v>2061</v>
      </c>
      <c r="K1" t="s">
        <v>260</v>
      </c>
      <c r="L1" t="s">
        <v>2282</v>
      </c>
    </row>
    <row r="2" spans="1:12">
      <c r="A2" t="s">
        <v>2283</v>
      </c>
      <c r="B2" t="s">
        <v>2284</v>
      </c>
      <c r="C2" t="s">
        <v>2285</v>
      </c>
      <c r="D2" t="s">
        <v>2286</v>
      </c>
      <c r="E2" t="s">
        <v>2287</v>
      </c>
      <c r="F2" t="s">
        <v>2288</v>
      </c>
      <c r="G2" t="s">
        <v>2280</v>
      </c>
      <c r="H2" t="s">
        <v>2289</v>
      </c>
      <c r="I2" t="s">
        <v>2290</v>
      </c>
      <c r="J2" t="s">
        <v>2062</v>
      </c>
      <c r="K2" t="s">
        <v>2291</v>
      </c>
      <c r="L2" t="s">
        <v>2292</v>
      </c>
    </row>
    <row r="3" spans="1:12">
      <c r="B3" t="s">
        <v>2293</v>
      </c>
      <c r="C3" t="s">
        <v>2294</v>
      </c>
      <c r="D3" t="s">
        <v>2295</v>
      </c>
      <c r="F3" t="s">
        <v>2296</v>
      </c>
      <c r="H3" t="s">
        <v>2142</v>
      </c>
      <c r="I3" t="s">
        <v>2297</v>
      </c>
      <c r="J3" t="s">
        <v>2063</v>
      </c>
      <c r="K3" t="s">
        <v>2298</v>
      </c>
    </row>
    <row r="4" spans="1:12">
      <c r="B4" t="s">
        <v>2299</v>
      </c>
      <c r="D4" t="s">
        <v>2300</v>
      </c>
      <c r="F4" t="s">
        <v>2301</v>
      </c>
      <c r="J4" t="s">
        <v>186</v>
      </c>
      <c r="K4" t="s">
        <v>2302</v>
      </c>
    </row>
    <row r="5" spans="1:12">
      <c r="B5" t="s">
        <v>2303</v>
      </c>
      <c r="D5" t="s">
        <v>2304</v>
      </c>
      <c r="F5" t="s">
        <v>260</v>
      </c>
    </row>
    <row r="6" spans="1:12">
      <c r="B6" t="s">
        <v>2305</v>
      </c>
      <c r="D6" t="s">
        <v>2306</v>
      </c>
    </row>
    <row r="7" spans="1:12">
      <c r="B7" t="s">
        <v>2307</v>
      </c>
      <c r="D7" t="s">
        <v>2308</v>
      </c>
    </row>
    <row r="8" spans="1:12">
      <c r="B8" t="s">
        <v>2309</v>
      </c>
      <c r="D8" t="s">
        <v>2310</v>
      </c>
    </row>
    <row r="9" spans="1:12">
      <c r="B9" t="s">
        <v>2311</v>
      </c>
      <c r="D9" t="s">
        <v>2312</v>
      </c>
    </row>
    <row r="10" spans="1:12">
      <c r="D10" t="s">
        <v>2313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81"/>
  <sheetViews>
    <sheetView topLeftCell="A58" zoomScale="80" zoomScaleNormal="80" workbookViewId="0">
      <selection activeCell="S5" sqref="S5"/>
    </sheetView>
  </sheetViews>
  <sheetFormatPr baseColWidth="10" defaultColWidth="8.83203125" defaultRowHeight="15"/>
  <cols>
    <col min="1" max="1" width="16.1640625" style="129" customWidth="1"/>
    <col min="2" max="2" width="61.5" customWidth="1"/>
    <col min="3" max="3" width="27.83203125" style="3" customWidth="1"/>
    <col min="4" max="4" width="3.5" customWidth="1"/>
    <col min="5" max="5" width="14.5" style="3" customWidth="1"/>
    <col min="6" max="6" width="32.1640625" customWidth="1"/>
    <col min="7" max="7" width="23.5" customWidth="1"/>
    <col min="8" max="8" width="12.5" bestFit="1" customWidth="1"/>
  </cols>
  <sheetData>
    <row r="1" spans="1:10" s="1" customFormat="1" ht="27" customHeight="1">
      <c r="A1" s="938" t="s">
        <v>3214</v>
      </c>
      <c r="B1" s="938"/>
      <c r="C1" s="938"/>
      <c r="D1" s="938"/>
      <c r="E1" s="938"/>
      <c r="F1" s="938"/>
      <c r="G1" s="938"/>
      <c r="H1" s="938"/>
      <c r="I1" s="938"/>
    </row>
    <row r="4" spans="1:10" ht="19">
      <c r="A4" s="987" t="s">
        <v>104</v>
      </c>
      <c r="B4" s="988"/>
      <c r="C4" s="988"/>
      <c r="D4" s="988"/>
      <c r="E4" s="988"/>
      <c r="F4" s="988"/>
      <c r="G4" s="988"/>
      <c r="H4" s="988"/>
      <c r="I4" s="988"/>
    </row>
    <row r="5" spans="1:10" s="134" customFormat="1" ht="20" thickBot="1">
      <c r="A5" s="493" t="s">
        <v>105</v>
      </c>
      <c r="B5" s="493"/>
      <c r="C5" s="133"/>
      <c r="D5" s="133"/>
      <c r="E5" s="133"/>
      <c r="F5" s="133"/>
      <c r="G5" s="133"/>
    </row>
    <row r="6" spans="1:10" s="134" customFormat="1" ht="17.5" customHeight="1">
      <c r="A6" s="781"/>
      <c r="B6" s="607" t="s">
        <v>106</v>
      </c>
      <c r="C6" s="999" t="s">
        <v>107</v>
      </c>
      <c r="D6" s="493"/>
      <c r="E6" s="493"/>
      <c r="F6" s="493"/>
      <c r="G6" s="493"/>
    </row>
    <row r="7" spans="1:10" s="134" customFormat="1" ht="17.25" customHeight="1">
      <c r="A7" s="781"/>
      <c r="B7" s="607" t="s">
        <v>108</v>
      </c>
      <c r="C7" s="1000"/>
      <c r="D7" s="493"/>
      <c r="E7" s="493"/>
      <c r="F7" s="493"/>
      <c r="G7" s="493"/>
    </row>
    <row r="8" spans="1:10" s="134" customFormat="1" ht="17.25" customHeight="1">
      <c r="A8" s="781"/>
      <c r="B8" s="607" t="s">
        <v>109</v>
      </c>
      <c r="C8" s="1000"/>
      <c r="D8" s="493"/>
      <c r="E8" s="493"/>
      <c r="F8" s="493"/>
      <c r="G8" s="493"/>
    </row>
    <row r="9" spans="1:10" s="134" customFormat="1" ht="20.25" customHeight="1" thickBot="1">
      <c r="A9" s="781"/>
      <c r="B9" s="607" t="s">
        <v>110</v>
      </c>
      <c r="C9" s="1001"/>
      <c r="D9" s="493"/>
      <c r="E9" s="493"/>
      <c r="F9" s="493"/>
      <c r="G9" s="493"/>
    </row>
    <row r="10" spans="1:10" ht="16" thickBot="1">
      <c r="H10" s="5"/>
      <c r="I10" s="5"/>
      <c r="J10" s="5"/>
    </row>
    <row r="11" spans="1:10" s="281" customFormat="1" ht="17" thickBot="1">
      <c r="A11" s="992" t="s">
        <v>37</v>
      </c>
      <c r="B11" s="993"/>
      <c r="C11" s="994"/>
      <c r="D11" s="903"/>
      <c r="E11" s="995" t="s">
        <v>39</v>
      </c>
      <c r="F11" s="996"/>
      <c r="G11" s="996"/>
      <c r="H11" s="282"/>
      <c r="I11" s="282"/>
      <c r="J11" s="282"/>
    </row>
    <row r="12" spans="1:10">
      <c r="A12" s="35" t="s">
        <v>38</v>
      </c>
      <c r="B12" s="55"/>
      <c r="C12" s="128">
        <v>1</v>
      </c>
      <c r="E12" s="115" t="s">
        <v>40</v>
      </c>
      <c r="F12" s="137">
        <v>1</v>
      </c>
      <c r="G12" s="137">
        <v>2</v>
      </c>
      <c r="H12" s="5"/>
      <c r="I12" s="5"/>
      <c r="J12" s="5"/>
    </row>
    <row r="13" spans="1:10" ht="32">
      <c r="A13" s="34" t="s">
        <v>111</v>
      </c>
      <c r="B13" s="36" t="s">
        <v>112</v>
      </c>
      <c r="C13" s="36"/>
      <c r="E13" s="34" t="s">
        <v>111</v>
      </c>
      <c r="F13" s="36" t="s">
        <v>113</v>
      </c>
      <c r="G13" s="122" t="s">
        <v>114</v>
      </c>
      <c r="H13" s="5"/>
      <c r="I13" s="5"/>
      <c r="J13" s="5"/>
    </row>
    <row r="14" spans="1:10">
      <c r="A14" s="40">
        <v>1.1000000000000001</v>
      </c>
      <c r="B14" s="57" t="s">
        <v>115</v>
      </c>
      <c r="C14" s="781"/>
      <c r="E14" s="40" t="s">
        <v>116</v>
      </c>
      <c r="F14" s="57" t="s">
        <v>117</v>
      </c>
      <c r="G14" s="782"/>
      <c r="H14" s="5"/>
      <c r="I14" s="5"/>
      <c r="J14" s="5"/>
    </row>
    <row r="15" spans="1:10">
      <c r="A15" s="40">
        <v>1.2</v>
      </c>
      <c r="B15" s="57" t="s">
        <v>118</v>
      </c>
      <c r="C15" s="782"/>
      <c r="E15" s="40" t="s">
        <v>119</v>
      </c>
      <c r="F15" s="57" t="s">
        <v>120</v>
      </c>
      <c r="G15" s="782"/>
      <c r="H15" s="5"/>
      <c r="I15" s="5"/>
      <c r="J15" s="5"/>
    </row>
    <row r="16" spans="1:10" ht="16" thickBot="1">
      <c r="A16" s="40">
        <v>1.3</v>
      </c>
      <c r="B16" s="57" t="s">
        <v>121</v>
      </c>
      <c r="C16" s="783"/>
      <c r="E16" s="131" t="s">
        <v>122</v>
      </c>
      <c r="F16" s="57" t="s">
        <v>123</v>
      </c>
      <c r="G16" s="790"/>
      <c r="I16" s="5"/>
      <c r="J16" s="5"/>
    </row>
    <row r="17" spans="1:12" ht="16" thickBot="1">
      <c r="A17" s="40">
        <v>1.4</v>
      </c>
      <c r="B17" s="57" t="s">
        <v>124</v>
      </c>
      <c r="C17" s="782"/>
      <c r="E17" s="132" t="s">
        <v>125</v>
      </c>
      <c r="F17" s="754" t="s">
        <v>126</v>
      </c>
      <c r="G17" s="791"/>
      <c r="H17" s="1002" t="s">
        <v>127</v>
      </c>
      <c r="I17" s="1003"/>
      <c r="J17" s="1003"/>
      <c r="K17" s="1003"/>
      <c r="L17" s="1004"/>
    </row>
    <row r="18" spans="1:12">
      <c r="A18" s="40">
        <v>1.5</v>
      </c>
      <c r="B18" s="57" t="s">
        <v>128</v>
      </c>
      <c r="C18" s="784"/>
      <c r="I18" s="5"/>
      <c r="J18" s="5"/>
    </row>
    <row r="19" spans="1:12">
      <c r="A19" s="40" t="s">
        <v>129</v>
      </c>
      <c r="B19" s="57" t="s">
        <v>130</v>
      </c>
      <c r="C19" s="784"/>
      <c r="I19" s="5"/>
      <c r="J19" s="5"/>
    </row>
    <row r="20" spans="1:12">
      <c r="A20" s="40" t="s">
        <v>131</v>
      </c>
      <c r="B20" s="57" t="s">
        <v>132</v>
      </c>
      <c r="C20" s="792"/>
      <c r="I20" s="5"/>
      <c r="J20" s="5"/>
    </row>
    <row r="21" spans="1:12">
      <c r="A21" s="40" t="s">
        <v>133</v>
      </c>
      <c r="B21" s="57" t="s">
        <v>134</v>
      </c>
      <c r="C21" s="784"/>
      <c r="I21" s="5"/>
      <c r="J21" s="5"/>
    </row>
    <row r="22" spans="1:12">
      <c r="A22" s="130" t="s">
        <v>135</v>
      </c>
      <c r="B22" s="57" t="s">
        <v>136</v>
      </c>
      <c r="C22" s="784"/>
      <c r="I22" s="5"/>
      <c r="J22" s="5"/>
    </row>
    <row r="23" spans="1:12">
      <c r="A23" s="130" t="s">
        <v>137</v>
      </c>
      <c r="B23" s="57" t="s">
        <v>138</v>
      </c>
      <c r="C23" s="784"/>
      <c r="I23" s="5"/>
      <c r="J23" s="5"/>
    </row>
    <row r="24" spans="1:12">
      <c r="A24" s="130" t="s">
        <v>139</v>
      </c>
      <c r="B24" s="57" t="s">
        <v>140</v>
      </c>
      <c r="C24" s="784"/>
      <c r="I24" s="5"/>
      <c r="J24" s="5"/>
    </row>
    <row r="25" spans="1:12">
      <c r="A25" s="40" t="s">
        <v>141</v>
      </c>
      <c r="B25" s="37" t="s">
        <v>142</v>
      </c>
      <c r="C25" s="784"/>
    </row>
    <row r="26" spans="1:12">
      <c r="A26" s="130" t="s">
        <v>143</v>
      </c>
      <c r="B26" s="37" t="s">
        <v>144</v>
      </c>
      <c r="C26" s="784"/>
    </row>
    <row r="27" spans="1:12">
      <c r="A27" s="130" t="s">
        <v>145</v>
      </c>
      <c r="B27" s="37" t="s">
        <v>146</v>
      </c>
      <c r="C27" s="784"/>
    </row>
    <row r="28" spans="1:12">
      <c r="A28" s="40" t="s">
        <v>147</v>
      </c>
      <c r="B28" s="37" t="s">
        <v>148</v>
      </c>
      <c r="C28" s="784"/>
    </row>
    <row r="29" spans="1:12">
      <c r="A29" s="40" t="s">
        <v>149</v>
      </c>
      <c r="B29" s="57" t="s">
        <v>150</v>
      </c>
      <c r="C29" s="782"/>
    </row>
    <row r="30" spans="1:12" ht="16">
      <c r="A30" s="40" t="s">
        <v>151</v>
      </c>
      <c r="B30" s="59" t="s">
        <v>152</v>
      </c>
      <c r="C30" s="782"/>
    </row>
    <row r="31" spans="1:12" ht="16">
      <c r="A31" s="40" t="s">
        <v>153</v>
      </c>
      <c r="B31" s="59" t="s">
        <v>154</v>
      </c>
      <c r="C31" s="782"/>
    </row>
    <row r="32" spans="1:12" ht="16">
      <c r="A32" s="40" t="s">
        <v>155</v>
      </c>
      <c r="B32" s="59" t="s">
        <v>156</v>
      </c>
      <c r="C32" s="782"/>
    </row>
    <row r="33" spans="1:8" ht="26.25" customHeight="1">
      <c r="A33" s="130" t="s">
        <v>157</v>
      </c>
      <c r="B33" s="59" t="s">
        <v>158</v>
      </c>
      <c r="C33" s="782"/>
      <c r="E33" s="997" t="s">
        <v>159</v>
      </c>
      <c r="F33" s="998"/>
      <c r="G33" s="998"/>
      <c r="H33" s="998"/>
    </row>
    <row r="34" spans="1:8" ht="19.5" customHeight="1">
      <c r="A34" s="40">
        <v>1.2100000000000002</v>
      </c>
      <c r="B34" s="114" t="s">
        <v>160</v>
      </c>
      <c r="C34" s="785"/>
      <c r="E34" s="56" t="s">
        <v>42</v>
      </c>
      <c r="F34" s="136">
        <v>1</v>
      </c>
      <c r="G34" s="136">
        <v>2</v>
      </c>
      <c r="H34" s="136">
        <v>3</v>
      </c>
    </row>
    <row r="35" spans="1:8" ht="32">
      <c r="A35" s="40">
        <v>1.2200000000000002</v>
      </c>
      <c r="B35" s="114" t="s">
        <v>161</v>
      </c>
      <c r="C35" s="782"/>
      <c r="E35" s="34" t="s">
        <v>111</v>
      </c>
      <c r="F35" s="36" t="s">
        <v>162</v>
      </c>
      <c r="G35" s="36" t="s">
        <v>163</v>
      </c>
      <c r="H35" s="36" t="s">
        <v>164</v>
      </c>
    </row>
    <row r="36" spans="1:8" ht="16">
      <c r="A36" s="40">
        <v>1.2300000000000002</v>
      </c>
      <c r="B36" s="60" t="s">
        <v>165</v>
      </c>
      <c r="C36" s="782"/>
      <c r="E36" s="131" t="s">
        <v>166</v>
      </c>
      <c r="F36" s="786"/>
      <c r="G36" s="786"/>
      <c r="H36" s="787"/>
    </row>
    <row r="37" spans="1:8" ht="33" thickBot="1">
      <c r="A37" s="40">
        <v>1.2400000000000002</v>
      </c>
      <c r="B37" s="59" t="s">
        <v>167</v>
      </c>
      <c r="C37" s="782"/>
      <c r="E37" s="132" t="s">
        <v>168</v>
      </c>
      <c r="F37" s="786"/>
      <c r="G37" s="786"/>
      <c r="H37" s="787"/>
    </row>
    <row r="38" spans="1:8" ht="33" thickBot="1">
      <c r="A38" s="40" t="s">
        <v>169</v>
      </c>
      <c r="B38" s="59" t="s">
        <v>170</v>
      </c>
      <c r="C38" s="782"/>
      <c r="E38" s="132" t="s">
        <v>171</v>
      </c>
      <c r="F38" s="788"/>
      <c r="G38" s="788"/>
      <c r="H38" s="789"/>
    </row>
    <row r="39" spans="1:8" ht="32">
      <c r="A39" s="249" t="s">
        <v>172</v>
      </c>
      <c r="B39" s="59" t="s">
        <v>173</v>
      </c>
      <c r="C39" s="782"/>
    </row>
    <row r="40" spans="1:8" ht="16">
      <c r="A40" s="40" t="s">
        <v>174</v>
      </c>
      <c r="B40" s="250" t="s">
        <v>175</v>
      </c>
      <c r="C40" s="782"/>
    </row>
    <row r="41" spans="1:8" ht="48">
      <c r="A41" s="40" t="s">
        <v>176</v>
      </c>
      <c r="B41" s="250" t="s">
        <v>177</v>
      </c>
      <c r="C41" s="782"/>
    </row>
    <row r="42" spans="1:8" ht="64">
      <c r="A42" s="40" t="s">
        <v>178</v>
      </c>
      <c r="B42" s="250" t="s">
        <v>179</v>
      </c>
      <c r="C42" s="782"/>
    </row>
    <row r="43" spans="1:8" ht="48">
      <c r="A43" s="40" t="s">
        <v>180</v>
      </c>
      <c r="B43" s="250" t="s">
        <v>181</v>
      </c>
      <c r="C43" s="782"/>
    </row>
    <row r="44" spans="1:8" ht="32">
      <c r="A44" s="40" t="s">
        <v>182</v>
      </c>
      <c r="B44" s="250" t="s">
        <v>183</v>
      </c>
      <c r="C44" s="782"/>
    </row>
    <row r="45" spans="1:8" ht="48">
      <c r="A45" s="40" t="s">
        <v>184</v>
      </c>
      <c r="B45" s="250" t="s">
        <v>185</v>
      </c>
      <c r="C45" s="782"/>
    </row>
    <row r="46" spans="1:8">
      <c r="A46"/>
      <c r="C46"/>
      <c r="E46"/>
    </row>
    <row r="47" spans="1:8" ht="16" thickBot="1">
      <c r="B47" s="2" t="s">
        <v>186</v>
      </c>
    </row>
    <row r="48" spans="1:8" s="281" customFormat="1" ht="16">
      <c r="A48" s="992" t="s">
        <v>43</v>
      </c>
      <c r="B48" s="993"/>
      <c r="C48" s="994"/>
      <c r="D48" s="903"/>
      <c r="E48" s="904"/>
      <c r="F48" s="903"/>
      <c r="G48" s="903"/>
      <c r="H48" s="903"/>
    </row>
    <row r="49" spans="1:5">
      <c r="A49" s="35" t="s">
        <v>44</v>
      </c>
      <c r="B49" s="55"/>
      <c r="C49" s="128">
        <v>1</v>
      </c>
    </row>
    <row r="50" spans="1:5">
      <c r="A50" s="34" t="s">
        <v>111</v>
      </c>
      <c r="B50" s="36" t="s">
        <v>112</v>
      </c>
      <c r="C50" s="36"/>
    </row>
    <row r="51" spans="1:5">
      <c r="A51" s="58" t="s">
        <v>187</v>
      </c>
      <c r="B51" s="57" t="s">
        <v>188</v>
      </c>
      <c r="C51" s="784"/>
    </row>
    <row r="52" spans="1:5">
      <c r="A52" s="58" t="s">
        <v>189</v>
      </c>
      <c r="B52" s="57" t="s">
        <v>190</v>
      </c>
      <c r="C52" s="784"/>
    </row>
    <row r="53" spans="1:5">
      <c r="A53" s="58" t="s">
        <v>191</v>
      </c>
      <c r="B53" s="57" t="s">
        <v>192</v>
      </c>
      <c r="C53" s="784"/>
    </row>
    <row r="54" spans="1:5">
      <c r="A54" s="58" t="s">
        <v>193</v>
      </c>
      <c r="B54" s="57" t="s">
        <v>128</v>
      </c>
      <c r="C54" s="784"/>
    </row>
    <row r="55" spans="1:5">
      <c r="A55" s="58" t="s">
        <v>194</v>
      </c>
      <c r="B55" s="57" t="s">
        <v>130</v>
      </c>
      <c r="C55" s="784"/>
    </row>
    <row r="56" spans="1:5">
      <c r="A56" s="34">
        <v>2.6</v>
      </c>
      <c r="B56" s="57" t="s">
        <v>195</v>
      </c>
      <c r="C56" s="784"/>
    </row>
    <row r="57" spans="1:5" ht="16">
      <c r="A57" s="34">
        <v>2.7</v>
      </c>
      <c r="B57" s="59" t="s">
        <v>196</v>
      </c>
      <c r="C57" s="792"/>
    </row>
    <row r="58" spans="1:5" ht="16">
      <c r="A58" s="58" t="s">
        <v>197</v>
      </c>
      <c r="B58" s="59" t="s">
        <v>198</v>
      </c>
      <c r="C58" s="782"/>
    </row>
    <row r="59" spans="1:5" ht="17" thickBot="1">
      <c r="A59" s="67" t="s">
        <v>199</v>
      </c>
      <c r="B59" s="61" t="s">
        <v>200</v>
      </c>
      <c r="C59" s="833"/>
    </row>
    <row r="61" spans="1:5" ht="16" thickBot="1"/>
    <row r="62" spans="1:5" s="281" customFormat="1" ht="16">
      <c r="A62" s="992" t="s">
        <v>45</v>
      </c>
      <c r="B62" s="993"/>
      <c r="C62" s="994"/>
      <c r="D62" s="903"/>
      <c r="E62" s="904"/>
    </row>
    <row r="63" spans="1:5" ht="53.5" customHeight="1">
      <c r="A63" s="989" t="s">
        <v>201</v>
      </c>
      <c r="B63" s="990"/>
      <c r="C63" s="991"/>
    </row>
    <row r="64" spans="1:5">
      <c r="A64" s="36" t="s">
        <v>46</v>
      </c>
      <c r="B64" s="55"/>
      <c r="C64" s="128">
        <v>1</v>
      </c>
    </row>
    <row r="65" spans="1:5">
      <c r="A65" s="34" t="s">
        <v>111</v>
      </c>
      <c r="B65" s="36" t="s">
        <v>112</v>
      </c>
      <c r="C65" s="127"/>
    </row>
    <row r="66" spans="1:5" ht="49.5" customHeight="1">
      <c r="A66" s="62" t="s">
        <v>202</v>
      </c>
      <c r="B66" s="684" t="s">
        <v>203</v>
      </c>
      <c r="C66" s="793"/>
    </row>
    <row r="67" spans="1:5">
      <c r="A67" s="63" t="s">
        <v>204</v>
      </c>
      <c r="B67" s="64" t="s">
        <v>205</v>
      </c>
      <c r="C67" s="834"/>
    </row>
    <row r="68" spans="1:5">
      <c r="A68" s="63" t="s">
        <v>206</v>
      </c>
      <c r="B68" s="57" t="s">
        <v>207</v>
      </c>
      <c r="C68" s="834"/>
    </row>
    <row r="69" spans="1:5">
      <c r="A69" s="62" t="s">
        <v>208</v>
      </c>
      <c r="B69" s="57" t="s">
        <v>209</v>
      </c>
      <c r="C69" s="834"/>
    </row>
    <row r="70" spans="1:5">
      <c r="A70" s="62" t="s">
        <v>210</v>
      </c>
      <c r="B70" s="57" t="s">
        <v>192</v>
      </c>
      <c r="C70" s="834"/>
    </row>
    <row r="71" spans="1:5">
      <c r="A71" s="62" t="s">
        <v>211</v>
      </c>
      <c r="B71" s="57" t="s">
        <v>128</v>
      </c>
      <c r="C71" s="834"/>
    </row>
    <row r="72" spans="1:5">
      <c r="A72" s="62" t="s">
        <v>212</v>
      </c>
      <c r="B72" s="57" t="s">
        <v>130</v>
      </c>
      <c r="C72" s="834"/>
    </row>
    <row r="73" spans="1:5">
      <c r="A73" s="62" t="s">
        <v>213</v>
      </c>
      <c r="B73" s="57" t="s">
        <v>195</v>
      </c>
      <c r="C73" s="834"/>
    </row>
    <row r="74" spans="1:5" ht="16">
      <c r="A74" s="62" t="s">
        <v>214</v>
      </c>
      <c r="B74" s="59" t="s">
        <v>196</v>
      </c>
      <c r="C74" s="794"/>
    </row>
    <row r="75" spans="1:5" ht="16">
      <c r="A75" s="63" t="s">
        <v>215</v>
      </c>
      <c r="B75" s="59" t="s">
        <v>198</v>
      </c>
      <c r="C75" s="832"/>
    </row>
    <row r="76" spans="1:5" ht="16">
      <c r="A76" s="63" t="s">
        <v>216</v>
      </c>
      <c r="B76" s="59" t="s">
        <v>217</v>
      </c>
      <c r="C76" s="835"/>
    </row>
    <row r="77" spans="1:5" ht="16" thickBot="1">
      <c r="A77" s="65" t="s">
        <v>218</v>
      </c>
      <c r="B77" s="66" t="s">
        <v>219</v>
      </c>
      <c r="C77" s="795"/>
    </row>
    <row r="79" spans="1:5">
      <c r="A79"/>
      <c r="C79"/>
      <c r="E79"/>
    </row>
    <row r="80" spans="1:5">
      <c r="A80"/>
      <c r="C80"/>
      <c r="E80"/>
    </row>
    <row r="81" customFormat="1"/>
  </sheetData>
  <sheetProtection algorithmName="SHA-512" hashValue="SKniLGyJciMIUQLzVFtZVVDNh5woqZi9C5AJt7ugVqjCScaF+JrsMen/jZl39Y4JB/XqJmgR8fqDVePhKrHzxg==" saltValue="jqYGzZgkMUGbAx7Ni4SbDA==" spinCount="100000" sheet="1" objects="1" scenarios="1"/>
  <protectedRanges>
    <protectedRange sqref="A6:A9 G14:G17 H17:L17 C14:C45 F36:H38 C51:C59 C66:C67 C68:C77" name="GeneralRange"/>
  </protectedRanges>
  <mergeCells count="10">
    <mergeCell ref="A1:I1"/>
    <mergeCell ref="A4:I4"/>
    <mergeCell ref="A63:C63"/>
    <mergeCell ref="A11:C11"/>
    <mergeCell ref="A48:C48"/>
    <mergeCell ref="A62:C62"/>
    <mergeCell ref="E11:G11"/>
    <mergeCell ref="E33:H33"/>
    <mergeCell ref="C6:C9"/>
    <mergeCell ref="H17:L17"/>
  </mergeCells>
  <dataValidations count="7">
    <dataValidation type="list" allowBlank="1" showInputMessage="1" showErrorMessage="1" sqref="C30 G14:G17" xr:uid="{00000000-0002-0000-0200-000000000000}">
      <formula1>YesNo</formula1>
    </dataValidation>
    <dataValidation type="list" allowBlank="1" showInputMessage="1" showErrorMessage="1" sqref="C29" xr:uid="{00000000-0002-0000-0200-000001000000}">
      <formula1>LegalStatus</formula1>
    </dataValidation>
    <dataValidation type="list" operator="greaterThanOrEqual" allowBlank="1" showErrorMessage="1" errorTitle="Input Error" error="Data entry must be a whole number greater than, or equal to, zero (0)." sqref="C33 C35:C36 C39" xr:uid="{00000000-0002-0000-0200-000002000000}">
      <formula1>YesNo</formula1>
    </dataValidation>
    <dataValidation type="list" allowBlank="1" showInputMessage="1" showErrorMessage="1" sqref="C25" xr:uid="{00000000-0002-0000-0200-000003000000}">
      <formula1>ResponsiblePersons</formula1>
    </dataValidation>
    <dataValidation type="list" allowBlank="1" showInputMessage="1" showErrorMessage="1" sqref="C28" xr:uid="{00000000-0002-0000-0200-000004000000}">
      <formula1>ProfitNonProfit</formula1>
    </dataValidation>
    <dataValidation type="list" allowBlank="1" showInputMessage="1" showErrorMessage="1" sqref="C77" xr:uid="{00000000-0002-0000-0200-000005000000}">
      <formula1>ReviewType</formula1>
    </dataValidation>
    <dataValidation type="list" operator="greaterThanOrEqual" allowBlank="1" showErrorMessage="1" errorTitle="Input Error" error="Please select an option from the drop-down menu." sqref="C41:C45" xr:uid="{00000000-0002-0000-0200-000006000000}">
      <formula1>YesNo</formula1>
    </dataValidation>
  </dataValidations>
  <pageMargins left="0.25" right="0.25" top="0.75" bottom="0.75" header="0.3" footer="0.3"/>
  <pageSetup scale="50" fitToHeight="0" orientation="portrait" r:id="rId1"/>
  <ignoredErrors>
    <ignoredError sqref="A19:A30 A31:A33 A38:A42 A43:A45 A51:A59 A66:A7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89" r:id="rId4" name="Check Box 17">
              <controlPr defaultSize="0" autoFill="0" autoLine="0" autoPict="0">
                <anchor moveWithCells="1">
                  <from>
                    <xdr:col>2</xdr:col>
                    <xdr:colOff>876300</xdr:colOff>
                    <xdr:row>65</xdr:row>
                    <xdr:rowOff>0</xdr:rowOff>
                  </from>
                  <to>
                    <xdr:col>2</xdr:col>
                    <xdr:colOff>1460500</xdr:colOff>
                    <xdr:row>66</xdr:row>
                    <xdr:rowOff>0</xdr:rowOff>
                  </to>
                </anchor>
              </controlPr>
            </control>
          </mc:Choice>
        </mc:AlternateContent>
        <mc:AlternateContent xmlns:mc="http://schemas.openxmlformats.org/markup-compatibility/2006">
          <mc:Choice Requires="x14">
            <control shapeId="3091" r:id="rId5" name="Check Box 19">
              <controlPr defaultSize="0" autoFill="0" autoLine="0" autoPict="0">
                <anchor moveWithCells="1">
                  <from>
                    <xdr:col>0</xdr:col>
                    <xdr:colOff>457200</xdr:colOff>
                    <xdr:row>4</xdr:row>
                    <xdr:rowOff>228600</xdr:rowOff>
                  </from>
                  <to>
                    <xdr:col>1</xdr:col>
                    <xdr:colOff>127000</xdr:colOff>
                    <xdr:row>5</xdr:row>
                    <xdr:rowOff>190500</xdr:rowOff>
                  </to>
                </anchor>
              </controlPr>
            </control>
          </mc:Choice>
        </mc:AlternateContent>
        <mc:AlternateContent xmlns:mc="http://schemas.openxmlformats.org/markup-compatibility/2006">
          <mc:Choice Requires="x14">
            <control shapeId="3092" r:id="rId6" name="Check Box 20">
              <controlPr defaultSize="0" autoFill="0" autoLine="0" autoPict="0">
                <anchor moveWithCells="1">
                  <from>
                    <xdr:col>0</xdr:col>
                    <xdr:colOff>457200</xdr:colOff>
                    <xdr:row>5</xdr:row>
                    <xdr:rowOff>228600</xdr:rowOff>
                  </from>
                  <to>
                    <xdr:col>1</xdr:col>
                    <xdr:colOff>127000</xdr:colOff>
                    <xdr:row>7</xdr:row>
                    <xdr:rowOff>0</xdr:rowOff>
                  </to>
                </anchor>
              </controlPr>
            </control>
          </mc:Choice>
        </mc:AlternateContent>
        <mc:AlternateContent xmlns:mc="http://schemas.openxmlformats.org/markup-compatibility/2006">
          <mc:Choice Requires="x14">
            <control shapeId="3093" r:id="rId7" name="Check Box 21">
              <controlPr defaultSize="0" autoFill="0" autoLine="0" autoPict="0">
                <anchor moveWithCells="1">
                  <from>
                    <xdr:col>0</xdr:col>
                    <xdr:colOff>457200</xdr:colOff>
                    <xdr:row>7</xdr:row>
                    <xdr:rowOff>228600</xdr:rowOff>
                  </from>
                  <to>
                    <xdr:col>1</xdr:col>
                    <xdr:colOff>127000</xdr:colOff>
                    <xdr:row>8</xdr:row>
                    <xdr:rowOff>228600</xdr:rowOff>
                  </to>
                </anchor>
              </controlPr>
            </control>
          </mc:Choice>
        </mc:AlternateContent>
        <mc:AlternateContent xmlns:mc="http://schemas.openxmlformats.org/markup-compatibility/2006">
          <mc:Choice Requires="x14">
            <control shapeId="3099" r:id="rId8" name="Check Box 27">
              <controlPr defaultSize="0" autoFill="0" autoLine="0" autoPict="0">
                <anchor moveWithCells="1">
                  <from>
                    <xdr:col>0</xdr:col>
                    <xdr:colOff>457200</xdr:colOff>
                    <xdr:row>6</xdr:row>
                    <xdr:rowOff>228600</xdr:rowOff>
                  </from>
                  <to>
                    <xdr:col>1</xdr:col>
                    <xdr:colOff>127000</xdr:colOff>
                    <xdr:row>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70"/>
  <sheetViews>
    <sheetView topLeftCell="A3" zoomScale="70" zoomScaleNormal="70" workbookViewId="0">
      <selection activeCell="O68" sqref="O68"/>
    </sheetView>
  </sheetViews>
  <sheetFormatPr baseColWidth="10" defaultColWidth="8.83203125" defaultRowHeight="15"/>
  <cols>
    <col min="1" max="1" width="7" bestFit="1" customWidth="1"/>
    <col min="2" max="2" width="31.5" customWidth="1"/>
    <col min="3" max="3" width="21.5" customWidth="1"/>
    <col min="4" max="4" width="23.5" customWidth="1"/>
    <col min="5" max="5" width="20.5" customWidth="1"/>
    <col min="6" max="6" width="23.5" customWidth="1"/>
    <col min="7" max="7" width="26.5" customWidth="1"/>
    <col min="8" max="8" width="25.5" customWidth="1"/>
    <col min="9" max="9" width="14.5" bestFit="1" customWidth="1"/>
    <col min="10" max="10" width="17.1640625" bestFit="1" customWidth="1"/>
    <col min="11" max="11" width="14.83203125" customWidth="1"/>
    <col min="12" max="12" width="15.1640625" customWidth="1"/>
    <col min="13" max="13" width="13" customWidth="1"/>
    <col min="14" max="14" width="12.83203125" customWidth="1"/>
    <col min="15" max="15" width="13.5" customWidth="1"/>
    <col min="16" max="16" width="16.83203125" customWidth="1"/>
  </cols>
  <sheetData>
    <row r="1" spans="1:11" s="1" customFormat="1" ht="27" customHeight="1">
      <c r="A1" s="1005" t="s">
        <v>3214</v>
      </c>
      <c r="B1" s="1005"/>
      <c r="C1" s="1005"/>
      <c r="D1" s="1005"/>
      <c r="E1" s="1005"/>
      <c r="F1" s="1005"/>
      <c r="G1" s="1005"/>
      <c r="H1" s="1005"/>
      <c r="I1" s="1005"/>
      <c r="J1" s="1005"/>
      <c r="K1"/>
    </row>
    <row r="2" spans="1:11">
      <c r="A2" s="129"/>
      <c r="C2" s="3"/>
      <c r="E2" s="3"/>
    </row>
    <row r="3" spans="1:11">
      <c r="A3" s="129"/>
      <c r="C3" s="3"/>
      <c r="E3" s="3"/>
    </row>
    <row r="4" spans="1:11" ht="20" thickBot="1">
      <c r="A4" s="1006" t="s">
        <v>220</v>
      </c>
      <c r="B4" s="1007"/>
      <c r="C4" s="1007"/>
      <c r="D4" s="1007"/>
      <c r="E4" s="1007"/>
      <c r="F4" s="1007"/>
      <c r="G4" s="1007"/>
      <c r="H4" s="1007"/>
      <c r="I4" s="1007"/>
      <c r="J4" s="1007"/>
    </row>
    <row r="5" spans="1:11" ht="92.5" customHeight="1" thickBot="1">
      <c r="A5" s="1008" t="s">
        <v>221</v>
      </c>
      <c r="B5" s="1009"/>
      <c r="C5" s="1009"/>
      <c r="D5" s="1009"/>
      <c r="E5" s="1009"/>
      <c r="F5" s="1009"/>
      <c r="G5" s="1009"/>
      <c r="H5" s="1009"/>
      <c r="I5" s="1009"/>
      <c r="J5" s="1010"/>
    </row>
    <row r="6" spans="1:11" ht="16" thickBot="1"/>
    <row r="7" spans="1:11" s="281" customFormat="1" ht="16">
      <c r="A7" s="1017" t="s">
        <v>47</v>
      </c>
      <c r="B7" s="1017"/>
      <c r="C7" s="1017"/>
      <c r="D7" s="1017"/>
      <c r="E7" s="1017"/>
      <c r="F7" s="1017"/>
      <c r="G7" s="903"/>
      <c r="H7" s="903"/>
      <c r="I7" s="903"/>
      <c r="J7" s="903"/>
      <c r="K7" s="903"/>
    </row>
    <row r="8" spans="1:11" ht="45.75" customHeight="1">
      <c r="A8" s="1013" t="s">
        <v>222</v>
      </c>
      <c r="B8" s="1013"/>
      <c r="C8" s="1013"/>
      <c r="D8" s="1013"/>
      <c r="E8" s="1013"/>
      <c r="F8" s="1014"/>
    </row>
    <row r="9" spans="1:11">
      <c r="A9" s="112" t="s">
        <v>38</v>
      </c>
      <c r="B9" s="113">
        <v>1</v>
      </c>
      <c r="C9" s="113">
        <v>2</v>
      </c>
      <c r="D9" s="113">
        <v>3</v>
      </c>
      <c r="E9" s="113">
        <v>4</v>
      </c>
      <c r="F9" s="113">
        <v>5</v>
      </c>
    </row>
    <row r="10" spans="1:11">
      <c r="A10" s="34" t="s">
        <v>111</v>
      </c>
      <c r="B10" s="36" t="s">
        <v>223</v>
      </c>
      <c r="C10" s="36" t="s">
        <v>224</v>
      </c>
      <c r="D10" s="36" t="s">
        <v>225</v>
      </c>
      <c r="E10" s="36" t="s">
        <v>226</v>
      </c>
      <c r="F10" s="36" t="s">
        <v>227</v>
      </c>
    </row>
    <row r="11" spans="1:11">
      <c r="A11" s="283">
        <v>1.1000000000000001</v>
      </c>
      <c r="B11" s="572"/>
      <c r="C11" s="572"/>
      <c r="D11" s="810"/>
      <c r="E11" s="284"/>
      <c r="F11" s="284"/>
    </row>
    <row r="12" spans="1:11">
      <c r="A12" s="568">
        <v>1.2</v>
      </c>
      <c r="B12" s="572"/>
      <c r="C12" s="572"/>
      <c r="D12" s="810"/>
      <c r="E12" s="284"/>
      <c r="F12" s="284"/>
    </row>
    <row r="13" spans="1:11">
      <c r="A13" s="569">
        <v>1.3</v>
      </c>
      <c r="B13" s="669"/>
      <c r="C13" s="572"/>
      <c r="D13" s="810"/>
      <c r="E13" s="284"/>
      <c r="F13" s="284"/>
    </row>
    <row r="14" spans="1:11">
      <c r="A14" s="432">
        <v>1.4</v>
      </c>
      <c r="B14" s="572"/>
      <c r="C14" s="572"/>
      <c r="D14" s="810"/>
      <c r="E14" s="284"/>
      <c r="F14" s="284"/>
    </row>
    <row r="15" spans="1:11">
      <c r="A15" s="283">
        <v>1.5</v>
      </c>
      <c r="B15" s="572"/>
      <c r="C15" s="572"/>
      <c r="D15" s="810"/>
      <c r="E15" s="284"/>
      <c r="F15" s="284"/>
    </row>
    <row r="16" spans="1:11" ht="16" thickBot="1">
      <c r="A16" s="285">
        <v>1.6</v>
      </c>
      <c r="B16" s="574"/>
      <c r="C16" s="574"/>
      <c r="D16" s="811"/>
      <c r="E16" s="286"/>
      <c r="F16" s="286"/>
    </row>
    <row r="18" spans="1:8" s="281" customFormat="1" ht="16">
      <c r="A18" s="996" t="s">
        <v>48</v>
      </c>
      <c r="B18" s="996"/>
      <c r="C18" s="996"/>
      <c r="D18" s="996"/>
      <c r="E18" s="996"/>
      <c r="F18" s="996"/>
      <c r="G18" s="903"/>
      <c r="H18" s="903"/>
    </row>
    <row r="19" spans="1:8" ht="37.5" customHeight="1">
      <c r="A19" s="1013" t="s">
        <v>228</v>
      </c>
      <c r="B19" s="1013"/>
      <c r="C19" s="1013"/>
      <c r="D19" s="1013"/>
      <c r="E19" s="1013"/>
      <c r="F19" s="1014"/>
    </row>
    <row r="20" spans="1:8">
      <c r="A20" s="112" t="s">
        <v>44</v>
      </c>
      <c r="B20" s="113">
        <v>1</v>
      </c>
      <c r="C20" s="113">
        <v>2</v>
      </c>
      <c r="D20" s="113">
        <v>3</v>
      </c>
      <c r="E20" s="113">
        <v>4</v>
      </c>
      <c r="F20" s="113">
        <v>5</v>
      </c>
    </row>
    <row r="21" spans="1:8">
      <c r="A21" s="34" t="s">
        <v>111</v>
      </c>
      <c r="B21" s="36" t="s">
        <v>229</v>
      </c>
      <c r="C21" s="36" t="s">
        <v>115</v>
      </c>
      <c r="D21" s="36" t="s">
        <v>230</v>
      </c>
      <c r="E21" s="36" t="s">
        <v>231</v>
      </c>
      <c r="F21" s="36" t="s">
        <v>232</v>
      </c>
    </row>
    <row r="22" spans="1:8">
      <c r="A22" s="283">
        <v>2.1</v>
      </c>
      <c r="B22" s="572"/>
      <c r="C22" s="812"/>
      <c r="D22" s="572"/>
      <c r="E22" s="572"/>
      <c r="F22" s="670"/>
    </row>
    <row r="23" spans="1:8">
      <c r="A23" s="283">
        <v>2.2000000000000002</v>
      </c>
      <c r="B23" s="572"/>
      <c r="C23" s="812"/>
      <c r="D23" s="572"/>
      <c r="E23" s="572"/>
      <c r="F23" s="670"/>
    </row>
    <row r="24" spans="1:8">
      <c r="A24" s="570">
        <v>2.2999999999999998</v>
      </c>
      <c r="B24" s="572"/>
      <c r="C24" s="812"/>
      <c r="D24" s="572"/>
      <c r="E24" s="572"/>
      <c r="F24" s="670"/>
    </row>
    <row r="25" spans="1:8">
      <c r="A25" s="432">
        <v>2.4</v>
      </c>
      <c r="B25" s="572"/>
      <c r="C25" s="812"/>
      <c r="D25" s="572"/>
      <c r="E25" s="572"/>
      <c r="F25" s="670"/>
    </row>
    <row r="26" spans="1:8" ht="16" thickBot="1">
      <c r="A26" s="285">
        <v>2.5</v>
      </c>
      <c r="B26" s="574"/>
      <c r="C26" s="813"/>
      <c r="D26" s="574"/>
      <c r="E26" s="574"/>
      <c r="F26" s="671"/>
    </row>
    <row r="28" spans="1:8" s="281" customFormat="1" ht="16">
      <c r="A28" s="996" t="s">
        <v>49</v>
      </c>
      <c r="B28" s="996"/>
      <c r="C28" s="996"/>
      <c r="D28" s="996"/>
      <c r="E28" s="996"/>
      <c r="F28" s="996"/>
      <c r="G28" s="996"/>
      <c r="H28" s="996"/>
    </row>
    <row r="29" spans="1:8" ht="32.5" customHeight="1" thickBot="1">
      <c r="A29" s="1013" t="s">
        <v>233</v>
      </c>
      <c r="B29" s="1013"/>
      <c r="C29" s="1013"/>
      <c r="D29" s="1013"/>
      <c r="E29" s="1013"/>
      <c r="F29" s="1013"/>
      <c r="G29" s="1013"/>
      <c r="H29" s="1018"/>
    </row>
    <row r="30" spans="1:8">
      <c r="A30" s="112" t="s">
        <v>46</v>
      </c>
      <c r="B30" s="113">
        <v>1</v>
      </c>
      <c r="C30" s="113">
        <v>2</v>
      </c>
      <c r="D30" s="113">
        <v>3</v>
      </c>
      <c r="E30" s="113">
        <v>4</v>
      </c>
      <c r="F30" s="113">
        <v>5</v>
      </c>
      <c r="G30" s="113">
        <v>6</v>
      </c>
      <c r="H30" s="113">
        <v>7</v>
      </c>
    </row>
    <row r="31" spans="1:8">
      <c r="A31" s="34" t="s">
        <v>111</v>
      </c>
      <c r="B31" s="36" t="s">
        <v>234</v>
      </c>
      <c r="C31" s="36" t="s">
        <v>235</v>
      </c>
      <c r="D31" s="36" t="s">
        <v>236</v>
      </c>
      <c r="E31" s="36" t="s">
        <v>237</v>
      </c>
      <c r="F31" s="36" t="s">
        <v>238</v>
      </c>
      <c r="G31" s="36" t="s">
        <v>239</v>
      </c>
      <c r="H31" s="36" t="s">
        <v>240</v>
      </c>
    </row>
    <row r="32" spans="1:8">
      <c r="A32" s="283">
        <v>3.1</v>
      </c>
      <c r="B32" s="284"/>
      <c r="C32" s="284"/>
      <c r="D32" s="284"/>
      <c r="E32" s="672"/>
      <c r="F32" s="488"/>
      <c r="G32" s="284"/>
      <c r="H32" s="572"/>
    </row>
    <row r="33" spans="1:9">
      <c r="A33" s="283">
        <v>3.2</v>
      </c>
      <c r="B33" s="284"/>
      <c r="C33" s="284"/>
      <c r="D33" s="284"/>
      <c r="E33" s="672"/>
      <c r="F33" s="488"/>
      <c r="G33" s="284"/>
      <c r="H33" s="572"/>
    </row>
    <row r="34" spans="1:9">
      <c r="A34" s="283">
        <v>3.3</v>
      </c>
      <c r="B34" s="284"/>
      <c r="C34" s="284"/>
      <c r="D34" s="284"/>
      <c r="E34" s="672"/>
      <c r="F34" s="488"/>
      <c r="G34" s="284"/>
      <c r="H34" s="572"/>
    </row>
    <row r="35" spans="1:9">
      <c r="A35" s="283">
        <v>3.4</v>
      </c>
      <c r="B35" s="284"/>
      <c r="C35" s="284"/>
      <c r="D35" s="284"/>
      <c r="E35" s="672"/>
      <c r="F35" s="488"/>
      <c r="G35" s="284"/>
      <c r="H35" s="572"/>
    </row>
    <row r="36" spans="1:9" ht="16" thickBot="1">
      <c r="A36" s="285">
        <v>3.5</v>
      </c>
      <c r="B36" s="286"/>
      <c r="C36" s="286"/>
      <c r="D36" s="286"/>
      <c r="E36" s="673"/>
      <c r="F36" s="674"/>
      <c r="G36" s="286"/>
      <c r="H36" s="574"/>
    </row>
    <row r="37" spans="1:9" ht="16" thickBot="1"/>
    <row r="38" spans="1:9" s="281" customFormat="1" ht="16">
      <c r="A38" s="1017" t="s">
        <v>50</v>
      </c>
      <c r="B38" s="1017"/>
      <c r="C38" s="1017"/>
      <c r="D38" s="1017"/>
      <c r="E38" s="1017"/>
      <c r="F38" s="1017"/>
      <c r="G38" s="1017"/>
      <c r="H38" s="1017"/>
      <c r="I38" s="1017"/>
    </row>
    <row r="39" spans="1:9" ht="45" customHeight="1">
      <c r="A39" s="1015" t="s">
        <v>241</v>
      </c>
      <c r="B39" s="1015"/>
      <c r="C39" s="1015"/>
      <c r="D39" s="1015"/>
      <c r="E39" s="1015"/>
      <c r="F39" s="1015"/>
      <c r="G39" s="1015"/>
      <c r="H39" s="1015"/>
      <c r="I39" s="1016"/>
    </row>
    <row r="40" spans="1:9">
      <c r="A40" s="35" t="s">
        <v>51</v>
      </c>
      <c r="B40" s="121">
        <v>1</v>
      </c>
      <c r="C40" s="121">
        <v>2</v>
      </c>
      <c r="D40" s="121">
        <v>3</v>
      </c>
      <c r="E40" s="121">
        <v>4</v>
      </c>
      <c r="F40" s="121">
        <v>5</v>
      </c>
      <c r="G40" s="121">
        <v>6</v>
      </c>
      <c r="H40" s="121">
        <v>7</v>
      </c>
      <c r="I40" s="121">
        <v>8</v>
      </c>
    </row>
    <row r="41" spans="1:9">
      <c r="A41" s="34" t="s">
        <v>111</v>
      </c>
      <c r="B41" s="36" t="s">
        <v>242</v>
      </c>
      <c r="C41" s="36" t="s">
        <v>243</v>
      </c>
      <c r="D41" s="36" t="s">
        <v>244</v>
      </c>
      <c r="E41" s="36" t="s">
        <v>245</v>
      </c>
      <c r="F41" s="36" t="s">
        <v>246</v>
      </c>
      <c r="G41" s="36" t="s">
        <v>247</v>
      </c>
      <c r="H41" s="36" t="s">
        <v>230</v>
      </c>
      <c r="I41" s="36" t="s">
        <v>232</v>
      </c>
    </row>
    <row r="42" spans="1:9">
      <c r="A42" s="283">
        <v>4.0999999999999996</v>
      </c>
      <c r="B42" s="675"/>
      <c r="C42" s="675"/>
      <c r="D42" s="284"/>
      <c r="E42" s="284"/>
      <c r="F42" s="677">
        <f>D42-E42</f>
        <v>0</v>
      </c>
      <c r="G42" s="814"/>
      <c r="H42" s="572"/>
      <c r="I42" s="679"/>
    </row>
    <row r="43" spans="1:9">
      <c r="A43" s="283">
        <v>4.2</v>
      </c>
      <c r="B43" s="675"/>
      <c r="C43" s="675"/>
      <c r="D43" s="284"/>
      <c r="E43" s="284"/>
      <c r="F43" s="677">
        <f t="shared" ref="F43:F47" si="0">D43-E43</f>
        <v>0</v>
      </c>
      <c r="G43" s="814"/>
      <c r="H43" s="572"/>
      <c r="I43" s="679"/>
    </row>
    <row r="44" spans="1:9">
      <c r="A44" s="283">
        <v>4.3</v>
      </c>
      <c r="B44" s="675"/>
      <c r="C44" s="675"/>
      <c r="D44" s="284"/>
      <c r="E44" s="284"/>
      <c r="F44" s="677">
        <f t="shared" si="0"/>
        <v>0</v>
      </c>
      <c r="G44" s="814"/>
      <c r="H44" s="572"/>
      <c r="I44" s="679"/>
    </row>
    <row r="45" spans="1:9">
      <c r="A45" s="283">
        <v>4.4000000000000004</v>
      </c>
      <c r="B45" s="675"/>
      <c r="C45" s="675"/>
      <c r="D45" s="284"/>
      <c r="E45" s="284"/>
      <c r="F45" s="677">
        <f t="shared" si="0"/>
        <v>0</v>
      </c>
      <c r="G45" s="814"/>
      <c r="H45" s="572"/>
      <c r="I45" s="679"/>
    </row>
    <row r="46" spans="1:9">
      <c r="A46" s="283">
        <v>4.5</v>
      </c>
      <c r="B46" s="675"/>
      <c r="C46" s="675"/>
      <c r="D46" s="284"/>
      <c r="E46" s="284"/>
      <c r="F46" s="677">
        <f t="shared" si="0"/>
        <v>0</v>
      </c>
      <c r="G46" s="814"/>
      <c r="H46" s="572"/>
      <c r="I46" s="679"/>
    </row>
    <row r="47" spans="1:9" ht="16" thickBot="1">
      <c r="A47" s="285">
        <v>4.5999999999999996</v>
      </c>
      <c r="B47" s="676"/>
      <c r="C47" s="676"/>
      <c r="D47" s="286"/>
      <c r="E47" s="286"/>
      <c r="F47" s="678">
        <f t="shared" si="0"/>
        <v>0</v>
      </c>
      <c r="G47" s="815"/>
      <c r="H47" s="574"/>
      <c r="I47" s="680"/>
    </row>
    <row r="48" spans="1:9" ht="16" thickBot="1"/>
    <row r="49" spans="1:16" s="281" customFormat="1" ht="16">
      <c r="A49" s="1012" t="s">
        <v>248</v>
      </c>
      <c r="B49" s="1012"/>
      <c r="C49" s="1012"/>
      <c r="D49" s="1012"/>
      <c r="E49" s="1012"/>
      <c r="F49" s="1012"/>
      <c r="G49" s="1012"/>
      <c r="H49" s="1012"/>
      <c r="I49" s="1012"/>
      <c r="J49" s="1012"/>
      <c r="K49" s="1012"/>
      <c r="L49" s="1012"/>
      <c r="M49" s="1012"/>
      <c r="N49" s="903"/>
      <c r="O49" s="903"/>
      <c r="P49" s="903"/>
    </row>
    <row r="50" spans="1:16" ht="40.5" customHeight="1">
      <c r="A50" s="1011" t="s">
        <v>249</v>
      </c>
      <c r="B50" s="1011"/>
      <c r="C50" s="1011"/>
      <c r="D50" s="1011"/>
      <c r="E50" s="1011"/>
      <c r="F50" s="1011"/>
      <c r="G50" s="1011"/>
      <c r="H50" s="1011"/>
      <c r="I50" s="1011"/>
      <c r="J50" s="1011"/>
      <c r="K50" s="1011"/>
      <c r="L50" s="1011"/>
      <c r="M50" s="1011"/>
    </row>
    <row r="51" spans="1:16">
      <c r="A51" s="36" t="s">
        <v>52</v>
      </c>
      <c r="B51" s="33">
        <v>1</v>
      </c>
      <c r="C51" s="33">
        <v>2</v>
      </c>
      <c r="D51" s="33">
        <v>3</v>
      </c>
      <c r="E51" s="33">
        <v>4</v>
      </c>
      <c r="F51" s="33">
        <v>5</v>
      </c>
      <c r="G51" s="33">
        <v>6</v>
      </c>
      <c r="H51" s="33">
        <v>7</v>
      </c>
      <c r="I51" s="33">
        <v>8</v>
      </c>
      <c r="J51" s="33">
        <v>9</v>
      </c>
      <c r="K51" s="33">
        <v>10</v>
      </c>
      <c r="L51" s="33">
        <v>11</v>
      </c>
      <c r="M51" s="33">
        <v>12</v>
      </c>
    </row>
    <row r="52" spans="1:16" ht="16">
      <c r="A52" s="34" t="s">
        <v>111</v>
      </c>
      <c r="B52" s="122" t="s">
        <v>250</v>
      </c>
      <c r="C52" s="36" t="s">
        <v>251</v>
      </c>
      <c r="D52" s="36" t="s">
        <v>252</v>
      </c>
      <c r="E52" s="36" t="s">
        <v>253</v>
      </c>
      <c r="F52" s="36" t="s">
        <v>254</v>
      </c>
      <c r="G52" s="36" t="s">
        <v>255</v>
      </c>
      <c r="H52" s="36" t="s">
        <v>256</v>
      </c>
      <c r="I52" s="36" t="s">
        <v>257</v>
      </c>
      <c r="J52" s="36" t="s">
        <v>258</v>
      </c>
      <c r="K52" s="36" t="s">
        <v>259</v>
      </c>
      <c r="L52" s="36" t="s">
        <v>260</v>
      </c>
      <c r="M52" s="36" t="s">
        <v>261</v>
      </c>
    </row>
    <row r="53" spans="1:16">
      <c r="A53" s="283">
        <v>5.0999999999999996</v>
      </c>
      <c r="B53" s="284"/>
      <c r="C53" s="573"/>
      <c r="D53" s="573"/>
      <c r="E53" s="287"/>
      <c r="F53" s="488"/>
      <c r="G53" s="488"/>
      <c r="H53" s="488"/>
      <c r="I53" s="488"/>
      <c r="J53" s="488"/>
      <c r="K53" s="488"/>
      <c r="L53" s="488"/>
      <c r="M53" s="677">
        <f>SUM(F53:L53)</f>
        <v>0</v>
      </c>
    </row>
    <row r="54" spans="1:16">
      <c r="A54" s="283">
        <v>5.2</v>
      </c>
      <c r="B54" s="284"/>
      <c r="C54" s="573"/>
      <c r="D54" s="573"/>
      <c r="E54" s="287"/>
      <c r="F54" s="488"/>
      <c r="G54" s="488"/>
      <c r="H54" s="488"/>
      <c r="I54" s="488"/>
      <c r="J54" s="488"/>
      <c r="K54" s="488"/>
      <c r="L54" s="488"/>
      <c r="M54" s="677">
        <f>SUM(F54:L54)</f>
        <v>0</v>
      </c>
    </row>
    <row r="55" spans="1:16">
      <c r="A55" s="288">
        <v>5.3</v>
      </c>
      <c r="B55" s="289"/>
      <c r="C55" s="681"/>
      <c r="D55" s="681"/>
      <c r="E55" s="290"/>
      <c r="F55" s="682"/>
      <c r="G55" s="682"/>
      <c r="H55" s="682"/>
      <c r="I55" s="682"/>
      <c r="J55" s="682"/>
      <c r="K55" s="682"/>
      <c r="L55" s="682"/>
      <c r="M55" s="677">
        <f t="shared" ref="M55:M60" si="1">SUM(F55:L55)</f>
        <v>0</v>
      </c>
    </row>
    <row r="56" spans="1:16">
      <c r="A56" s="288">
        <v>5.4</v>
      </c>
      <c r="B56" s="289"/>
      <c r="C56" s="681"/>
      <c r="D56" s="681"/>
      <c r="E56" s="290"/>
      <c r="F56" s="682"/>
      <c r="G56" s="682"/>
      <c r="H56" s="682"/>
      <c r="I56" s="682"/>
      <c r="J56" s="682"/>
      <c r="K56" s="682"/>
      <c r="L56" s="682"/>
      <c r="M56" s="677">
        <f t="shared" si="1"/>
        <v>0</v>
      </c>
    </row>
    <row r="57" spans="1:16">
      <c r="A57" s="288">
        <v>5.5</v>
      </c>
      <c r="B57" s="289"/>
      <c r="C57" s="681"/>
      <c r="D57" s="681"/>
      <c r="E57" s="290"/>
      <c r="F57" s="682"/>
      <c r="G57" s="682"/>
      <c r="H57" s="682"/>
      <c r="I57" s="682"/>
      <c r="J57" s="682"/>
      <c r="K57" s="682"/>
      <c r="L57" s="682"/>
      <c r="M57" s="677">
        <f t="shared" si="1"/>
        <v>0</v>
      </c>
    </row>
    <row r="58" spans="1:16">
      <c r="A58" s="288">
        <v>5.6</v>
      </c>
      <c r="B58" s="289"/>
      <c r="C58" s="681"/>
      <c r="D58" s="681"/>
      <c r="E58" s="290"/>
      <c r="F58" s="682"/>
      <c r="G58" s="682"/>
      <c r="H58" s="682"/>
      <c r="I58" s="682"/>
      <c r="J58" s="682"/>
      <c r="K58" s="682"/>
      <c r="L58" s="682"/>
      <c r="M58" s="677">
        <f t="shared" si="1"/>
        <v>0</v>
      </c>
      <c r="N58" t="s">
        <v>186</v>
      </c>
    </row>
    <row r="59" spans="1:16">
      <c r="A59" s="288">
        <v>5.7</v>
      </c>
      <c r="B59" s="289"/>
      <c r="C59" s="681"/>
      <c r="D59" s="681"/>
      <c r="E59" s="290"/>
      <c r="F59" s="682"/>
      <c r="G59" s="682"/>
      <c r="H59" s="682"/>
      <c r="I59" s="682"/>
      <c r="J59" s="682"/>
      <c r="K59" s="682"/>
      <c r="L59" s="682"/>
      <c r="M59" s="677">
        <f t="shared" si="1"/>
        <v>0</v>
      </c>
    </row>
    <row r="60" spans="1:16" ht="16" thickBot="1">
      <c r="A60" s="291">
        <v>5.8</v>
      </c>
      <c r="B60" s="286"/>
      <c r="C60" s="575"/>
      <c r="D60" s="575"/>
      <c r="E60" s="292"/>
      <c r="F60" s="674"/>
      <c r="G60" s="674"/>
      <c r="H60" s="674"/>
      <c r="I60" s="674"/>
      <c r="J60" s="674"/>
      <c r="K60" s="674"/>
      <c r="L60" s="674"/>
      <c r="M60" s="678">
        <f t="shared" si="1"/>
        <v>0</v>
      </c>
    </row>
    <row r="62" spans="1:16" s="281" customFormat="1" ht="16">
      <c r="A62" s="995" t="s">
        <v>53</v>
      </c>
      <c r="B62" s="996"/>
      <c r="C62" s="996"/>
      <c r="D62" s="996"/>
      <c r="E62" s="996"/>
      <c r="F62" s="996"/>
      <c r="G62" s="996"/>
      <c r="H62" s="996"/>
      <c r="I62" s="996"/>
      <c r="J62" s="996"/>
      <c r="K62" s="996"/>
      <c r="L62" s="996"/>
      <c r="M62" s="996"/>
      <c r="N62" s="996"/>
      <c r="O62" s="996"/>
      <c r="P62" s="903"/>
    </row>
    <row r="63" spans="1:16" ht="32.25" customHeight="1">
      <c r="A63" s="940" t="s">
        <v>262</v>
      </c>
      <c r="B63" s="940"/>
      <c r="C63" s="940"/>
      <c r="D63" s="940"/>
      <c r="E63" s="940"/>
      <c r="F63" s="940"/>
      <c r="G63" s="940"/>
      <c r="H63" s="940"/>
      <c r="I63" s="940"/>
      <c r="J63" s="940"/>
      <c r="K63" s="940"/>
    </row>
    <row r="64" spans="1:16">
      <c r="A64" s="36" t="s">
        <v>54</v>
      </c>
      <c r="B64" s="33">
        <v>1</v>
      </c>
      <c r="C64" s="33">
        <v>2</v>
      </c>
      <c r="D64" s="33">
        <v>3</v>
      </c>
      <c r="E64" s="33">
        <v>4</v>
      </c>
      <c r="F64" s="33">
        <v>5</v>
      </c>
      <c r="G64" s="33">
        <v>6</v>
      </c>
      <c r="H64" s="33">
        <v>7</v>
      </c>
      <c r="I64" s="33">
        <v>8</v>
      </c>
      <c r="J64" s="33">
        <v>9</v>
      </c>
      <c r="K64" s="33">
        <v>10</v>
      </c>
      <c r="L64" s="33">
        <v>11</v>
      </c>
      <c r="M64" s="33">
        <v>12</v>
      </c>
      <c r="N64" s="33">
        <v>13</v>
      </c>
      <c r="O64" s="33">
        <v>14</v>
      </c>
      <c r="P64" s="33">
        <v>15</v>
      </c>
    </row>
    <row r="65" spans="1:16" ht="59.5" customHeight="1">
      <c r="A65" s="34" t="s">
        <v>111</v>
      </c>
      <c r="B65" s="36" t="s">
        <v>263</v>
      </c>
      <c r="C65" s="122" t="s">
        <v>192</v>
      </c>
      <c r="D65" s="122" t="s">
        <v>264</v>
      </c>
      <c r="E65" s="122" t="s">
        <v>265</v>
      </c>
      <c r="F65" s="122" t="s">
        <v>266</v>
      </c>
      <c r="G65" s="36" t="s">
        <v>267</v>
      </c>
      <c r="H65" s="122" t="s">
        <v>268</v>
      </c>
      <c r="I65" s="36" t="s">
        <v>254</v>
      </c>
      <c r="J65" s="122" t="s">
        <v>255</v>
      </c>
      <c r="K65" s="36" t="s">
        <v>256</v>
      </c>
      <c r="L65" s="122" t="s">
        <v>257</v>
      </c>
      <c r="M65" s="122" t="s">
        <v>258</v>
      </c>
      <c r="N65" s="36" t="s">
        <v>259</v>
      </c>
      <c r="O65" s="36" t="s">
        <v>260</v>
      </c>
      <c r="P65" s="36" t="s">
        <v>261</v>
      </c>
    </row>
    <row r="66" spans="1:16">
      <c r="A66" s="288">
        <v>6.1</v>
      </c>
      <c r="B66" s="573"/>
      <c r="C66" s="573"/>
      <c r="D66" s="287"/>
      <c r="E66" s="287"/>
      <c r="F66" s="287"/>
      <c r="G66" s="287"/>
      <c r="H66" s="293">
        <f>SUM(D66:G66)</f>
        <v>0</v>
      </c>
      <c r="I66" s="488"/>
      <c r="J66" s="488"/>
      <c r="K66" s="488"/>
      <c r="L66" s="488"/>
      <c r="M66" s="488"/>
      <c r="N66" s="488"/>
      <c r="O66" s="488"/>
      <c r="P66" s="677">
        <f>SUM(I66:O66)</f>
        <v>0</v>
      </c>
    </row>
    <row r="67" spans="1:16">
      <c r="A67" s="288">
        <v>6.2</v>
      </c>
      <c r="B67" s="573"/>
      <c r="C67" s="573"/>
      <c r="D67" s="287"/>
      <c r="E67" s="287"/>
      <c r="F67" s="287"/>
      <c r="G67" s="287"/>
      <c r="H67" s="293">
        <f t="shared" ref="H67:H70" si="2">SUM(D67:G67)</f>
        <v>0</v>
      </c>
      <c r="I67" s="488"/>
      <c r="J67" s="488"/>
      <c r="K67" s="488"/>
      <c r="L67" s="488"/>
      <c r="M67" s="488"/>
      <c r="N67" s="488"/>
      <c r="O67" s="488"/>
      <c r="P67" s="677">
        <f t="shared" ref="P67:P70" si="3">SUM(I67:O67)</f>
        <v>0</v>
      </c>
    </row>
    <row r="68" spans="1:16">
      <c r="A68" s="288">
        <v>6.3</v>
      </c>
      <c r="B68" s="573"/>
      <c r="C68" s="573"/>
      <c r="D68" s="287"/>
      <c r="E68" s="287"/>
      <c r="F68" s="287"/>
      <c r="G68" s="287"/>
      <c r="H68" s="293">
        <f t="shared" si="2"/>
        <v>0</v>
      </c>
      <c r="I68" s="488"/>
      <c r="J68" s="488"/>
      <c r="K68" s="488"/>
      <c r="L68" s="488"/>
      <c r="M68" s="488"/>
      <c r="N68" s="488"/>
      <c r="O68" s="488"/>
      <c r="P68" s="677">
        <f t="shared" si="3"/>
        <v>0</v>
      </c>
    </row>
    <row r="69" spans="1:16">
      <c r="A69" s="288">
        <v>6.4</v>
      </c>
      <c r="B69" s="573"/>
      <c r="C69" s="573"/>
      <c r="D69" s="287"/>
      <c r="E69" s="287"/>
      <c r="F69" s="287"/>
      <c r="G69" s="287"/>
      <c r="H69" s="293">
        <f t="shared" si="2"/>
        <v>0</v>
      </c>
      <c r="I69" s="488"/>
      <c r="J69" s="488"/>
      <c r="K69" s="488"/>
      <c r="L69" s="488"/>
      <c r="M69" s="488"/>
      <c r="N69" s="488"/>
      <c r="O69" s="488"/>
      <c r="P69" s="677">
        <f t="shared" si="3"/>
        <v>0</v>
      </c>
    </row>
    <row r="70" spans="1:16" ht="16" thickBot="1">
      <c r="A70" s="294">
        <v>6.5</v>
      </c>
      <c r="B70" s="683"/>
      <c r="C70" s="683"/>
      <c r="D70" s="292"/>
      <c r="E70" s="292"/>
      <c r="F70" s="292"/>
      <c r="G70" s="292"/>
      <c r="H70" s="295">
        <f t="shared" si="2"/>
        <v>0</v>
      </c>
      <c r="I70" s="674"/>
      <c r="J70" s="674"/>
      <c r="K70" s="674"/>
      <c r="L70" s="674"/>
      <c r="M70" s="674"/>
      <c r="N70" s="674"/>
      <c r="O70" s="674"/>
      <c r="P70" s="678">
        <f t="shared" si="3"/>
        <v>0</v>
      </c>
    </row>
  </sheetData>
  <sheetProtection algorithmName="SHA-512" hashValue="jAOsxFzbCpUtBZLBs5I6QtwyWf5CuDDblVpfSVZ/xZsfGqIPMAg7iJ9qFbFlTJAz6iSb9CbqQDmyYk2ZBzxp9A==" saltValue="qTTVVTteAqdZAb3XeShs+g==" spinCount="100000" sheet="1" objects="1" scenarios="1"/>
  <protectedRanges>
    <protectedRange sqref="B11:F16 B22:F26 B32:H36 B42:E47 G42:I47 B53:L60 I66:O70 B66:G70" name="DisclosuresRange"/>
  </protectedRanges>
  <mergeCells count="15">
    <mergeCell ref="A1:J1"/>
    <mergeCell ref="A4:J4"/>
    <mergeCell ref="A5:J5"/>
    <mergeCell ref="A62:O62"/>
    <mergeCell ref="A63:K63"/>
    <mergeCell ref="A50:M50"/>
    <mergeCell ref="A49:M49"/>
    <mergeCell ref="A8:F8"/>
    <mergeCell ref="A39:I39"/>
    <mergeCell ref="A7:F7"/>
    <mergeCell ref="A18:F18"/>
    <mergeCell ref="A38:I38"/>
    <mergeCell ref="A19:F19"/>
    <mergeCell ref="A28:H28"/>
    <mergeCell ref="A29:H29"/>
  </mergeCells>
  <dataValidations count="4">
    <dataValidation type="list" allowBlank="1" showInputMessage="1" showErrorMessage="1" sqref="B32:B36" xr:uid="{00000000-0002-0000-0300-000000000000}">
      <formula1>NotesPayable</formula1>
    </dataValidation>
    <dataValidation type="list" allowBlank="1" showInputMessage="1" showErrorMessage="1" sqref="B53:B60" xr:uid="{00000000-0002-0000-0300-000001000000}">
      <formula1>OwnType</formula1>
    </dataValidation>
    <dataValidation type="list" allowBlank="1" showInputMessage="1" showErrorMessage="1" sqref="C32:C36 G32:G36" xr:uid="{00000000-0002-0000-0300-000002000000}">
      <formula1>FacOwn</formula1>
    </dataValidation>
    <dataValidation type="list" allowBlank="1" showInputMessage="1" showErrorMessage="1" sqref="E11:E16" xr:uid="{00000000-0002-0000-0300-000003000000}">
      <formula1>PropOwnType</formula1>
    </dataValidation>
  </dataValidations>
  <pageMargins left="0.7" right="0.7" top="0.75" bottom="0.75" header="0.3" footer="0.3"/>
  <pageSetup scale="33" fitToHeight="0" orientation="portrait" r:id="rId1"/>
  <ignoredErrors>
    <ignoredError sqref="M54" formulaRange="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4000000}">
          <x14:formula1>
            <xm:f>'Set Up - to be hidden'!$L$1:$L$2</xm:f>
          </x14:formula1>
          <xm:sqref>F11:F16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37"/>
  <sheetViews>
    <sheetView topLeftCell="A127" zoomScale="70" zoomScaleNormal="70" workbookViewId="0">
      <selection activeCell="D122" sqref="D122"/>
    </sheetView>
  </sheetViews>
  <sheetFormatPr baseColWidth="10" defaultColWidth="8.83203125" defaultRowHeight="15"/>
  <cols>
    <col min="1" max="1" width="7.83203125" customWidth="1"/>
    <col min="2" max="2" width="10.83203125" customWidth="1"/>
    <col min="3" max="3" width="63.5" customWidth="1"/>
    <col min="4" max="4" width="27.83203125" customWidth="1"/>
    <col min="5" max="5" width="23" bestFit="1" customWidth="1"/>
    <col min="6" max="6" width="13.5" bestFit="1" customWidth="1"/>
    <col min="8" max="8" width="5.5" bestFit="1" customWidth="1"/>
    <col min="9" max="9" width="42.5" bestFit="1" customWidth="1"/>
    <col min="10" max="10" width="7.5" bestFit="1" customWidth="1"/>
  </cols>
  <sheetData>
    <row r="1" spans="1:11" s="1" customFormat="1" ht="27" customHeight="1">
      <c r="A1" s="938" t="s">
        <v>3214</v>
      </c>
      <c r="B1" s="938"/>
      <c r="C1" s="938"/>
      <c r="D1" s="938"/>
      <c r="E1" s="938"/>
      <c r="F1" s="938"/>
      <c r="G1"/>
      <c r="H1"/>
      <c r="I1"/>
      <c r="J1"/>
      <c r="K1" s="157"/>
    </row>
    <row r="2" spans="1:11">
      <c r="A2" s="129"/>
      <c r="C2" s="3"/>
      <c r="E2" s="3"/>
    </row>
    <row r="3" spans="1:11" ht="19">
      <c r="A3" s="987" t="s">
        <v>269</v>
      </c>
      <c r="B3" s="988"/>
      <c r="C3" s="988"/>
      <c r="D3" s="988"/>
      <c r="E3" s="988"/>
      <c r="F3" s="988"/>
      <c r="K3" s="158"/>
    </row>
    <row r="4" spans="1:11" ht="17" thickBot="1">
      <c r="C4" s="4"/>
    </row>
    <row r="5" spans="1:11" s="281" customFormat="1" ht="16">
      <c r="A5" s="1020" t="s">
        <v>55</v>
      </c>
      <c r="B5" s="1021"/>
      <c r="C5" s="1021"/>
      <c r="D5" s="1022"/>
      <c r="E5" s="903"/>
      <c r="F5" s="903"/>
      <c r="G5" s="903"/>
      <c r="H5" s="903"/>
      <c r="I5" s="903"/>
      <c r="J5" s="903"/>
      <c r="K5" s="903"/>
    </row>
    <row r="6" spans="1:11">
      <c r="A6" s="30" t="s">
        <v>38</v>
      </c>
      <c r="B6" s="33"/>
      <c r="C6" s="33"/>
      <c r="D6" s="33">
        <v>1</v>
      </c>
    </row>
    <row r="7" spans="1:11" ht="17" thickBot="1">
      <c r="A7" s="97" t="s">
        <v>111</v>
      </c>
      <c r="B7" s="97" t="s">
        <v>270</v>
      </c>
      <c r="C7" s="32" t="s">
        <v>112</v>
      </c>
      <c r="D7" s="616" t="s">
        <v>271</v>
      </c>
    </row>
    <row r="8" spans="1:11">
      <c r="A8" s="139"/>
      <c r="B8" s="139"/>
      <c r="C8" s="140" t="s">
        <v>272</v>
      </c>
      <c r="D8" s="140"/>
    </row>
    <row r="9" spans="1:11">
      <c r="A9" s="98">
        <v>1.1000000000000001</v>
      </c>
      <c r="B9" s="117">
        <v>1020</v>
      </c>
      <c r="C9" s="252" t="s">
        <v>273</v>
      </c>
      <c r="D9" s="816"/>
    </row>
    <row r="10" spans="1:11">
      <c r="A10" s="99">
        <v>1.2</v>
      </c>
      <c r="B10" s="110">
        <v>1030</v>
      </c>
      <c r="C10" s="253" t="s">
        <v>274</v>
      </c>
      <c r="D10" s="816"/>
    </row>
    <row r="11" spans="1:11">
      <c r="A11" s="99">
        <v>1.3</v>
      </c>
      <c r="B11" s="110">
        <v>1040</v>
      </c>
      <c r="C11" s="253" t="s">
        <v>275</v>
      </c>
      <c r="D11" s="816"/>
    </row>
    <row r="12" spans="1:11" ht="16" thickBot="1">
      <c r="A12" s="99">
        <v>1.4</v>
      </c>
      <c r="B12" s="110">
        <v>1050</v>
      </c>
      <c r="C12" s="100" t="s">
        <v>276</v>
      </c>
      <c r="D12" s="816"/>
    </row>
    <row r="13" spans="1:11" ht="16" thickBot="1">
      <c r="A13" s="70" t="s">
        <v>277</v>
      </c>
      <c r="B13" s="118">
        <v>1010</v>
      </c>
      <c r="C13" s="71" t="s">
        <v>278</v>
      </c>
      <c r="D13" s="819">
        <f>SUM(D9:D12)</f>
        <v>0</v>
      </c>
    </row>
    <row r="14" spans="1:11">
      <c r="A14" s="139"/>
      <c r="B14" s="139"/>
      <c r="C14" s="140" t="s">
        <v>279</v>
      </c>
      <c r="D14" s="755"/>
    </row>
    <row r="15" spans="1:11">
      <c r="A15" s="99">
        <v>1.5</v>
      </c>
      <c r="B15" s="141">
        <v>1080</v>
      </c>
      <c r="C15" s="758" t="s">
        <v>280</v>
      </c>
      <c r="D15" s="817"/>
    </row>
    <row r="16" spans="1:11">
      <c r="A16" s="99">
        <v>1.6</v>
      </c>
      <c r="B16" s="141">
        <v>1100.2</v>
      </c>
      <c r="C16" s="129" t="s">
        <v>281</v>
      </c>
      <c r="D16" s="817"/>
    </row>
    <row r="17" spans="1:4">
      <c r="A17" s="99">
        <v>1.7</v>
      </c>
      <c r="B17" s="141">
        <v>1104.0999999999999</v>
      </c>
      <c r="C17" s="758" t="s">
        <v>282</v>
      </c>
      <c r="D17" s="817"/>
    </row>
    <row r="18" spans="1:4" ht="16" thickBot="1">
      <c r="A18" s="99">
        <v>1.8</v>
      </c>
      <c r="B18" s="141">
        <v>1101.2</v>
      </c>
      <c r="C18" s="758" t="s">
        <v>283</v>
      </c>
      <c r="D18" s="817"/>
    </row>
    <row r="19" spans="1:4" ht="16" thickBot="1">
      <c r="A19" s="144">
        <v>1.9</v>
      </c>
      <c r="B19" s="141">
        <v>1140</v>
      </c>
      <c r="C19" s="566" t="s">
        <v>284</v>
      </c>
      <c r="D19" s="818"/>
    </row>
    <row r="20" spans="1:4" ht="16" thickBot="1">
      <c r="A20" s="74" t="s">
        <v>285</v>
      </c>
      <c r="B20" s="142">
        <v>1060</v>
      </c>
      <c r="C20" s="71" t="s">
        <v>286</v>
      </c>
      <c r="D20" s="819">
        <f>SUM(D15:D18)+D19</f>
        <v>0</v>
      </c>
    </row>
    <row r="21" spans="1:4">
      <c r="A21" s="143"/>
      <c r="B21" s="139"/>
      <c r="C21" s="140" t="s">
        <v>287</v>
      </c>
      <c r="D21" s="755"/>
    </row>
    <row r="22" spans="1:4">
      <c r="A22" s="144" t="s">
        <v>137</v>
      </c>
      <c r="B22" s="141">
        <v>1160</v>
      </c>
      <c r="C22" s="37" t="s">
        <v>288</v>
      </c>
      <c r="D22" s="817"/>
    </row>
    <row r="23" spans="1:4">
      <c r="A23" s="144">
        <v>1.1100000000000001</v>
      </c>
      <c r="B23" s="141">
        <v>1170</v>
      </c>
      <c r="C23" s="37" t="s">
        <v>289</v>
      </c>
      <c r="D23" s="817"/>
    </row>
    <row r="24" spans="1:4">
      <c r="A24" s="144">
        <v>1.1200000000000001</v>
      </c>
      <c r="B24" s="141">
        <v>1180</v>
      </c>
      <c r="C24" s="37" t="s">
        <v>290</v>
      </c>
      <c r="D24" s="817"/>
    </row>
    <row r="25" spans="1:4" ht="16" thickBot="1">
      <c r="A25" s="144">
        <v>1.1299999999999999</v>
      </c>
      <c r="B25" s="141">
        <v>1185</v>
      </c>
      <c r="C25" s="37" t="s">
        <v>291</v>
      </c>
      <c r="D25" s="817"/>
    </row>
    <row r="26" spans="1:4" ht="16" thickBot="1">
      <c r="A26" s="74" t="s">
        <v>292</v>
      </c>
      <c r="B26" s="118">
        <v>1150</v>
      </c>
      <c r="C26" s="71" t="s">
        <v>293</v>
      </c>
      <c r="D26" s="819">
        <f>SUM($D$22:$D$25)</f>
        <v>0</v>
      </c>
    </row>
    <row r="27" spans="1:4">
      <c r="A27" s="144">
        <v>1.1399999999999999</v>
      </c>
      <c r="B27" s="141">
        <v>1190</v>
      </c>
      <c r="C27" s="37" t="s">
        <v>294</v>
      </c>
      <c r="D27" s="817"/>
    </row>
    <row r="28" spans="1:4" ht="16" thickBot="1">
      <c r="A28" s="144">
        <v>1.1499999999999999</v>
      </c>
      <c r="B28" s="141">
        <v>1210</v>
      </c>
      <c r="C28" s="37" t="s">
        <v>295</v>
      </c>
      <c r="D28" s="817"/>
    </row>
    <row r="29" spans="1:4">
      <c r="A29" s="139"/>
      <c r="B29" s="139"/>
      <c r="C29" s="140" t="s">
        <v>296</v>
      </c>
      <c r="D29" s="755"/>
    </row>
    <row r="30" spans="1:4">
      <c r="A30" s="144">
        <v>1.1599999999999999</v>
      </c>
      <c r="B30" s="141">
        <v>1270</v>
      </c>
      <c r="C30" s="37" t="s">
        <v>297</v>
      </c>
      <c r="D30" s="817"/>
    </row>
    <row r="31" spans="1:4">
      <c r="A31" s="144">
        <v>1.17</v>
      </c>
      <c r="B31" s="141">
        <v>1280</v>
      </c>
      <c r="C31" s="37" t="s">
        <v>298</v>
      </c>
      <c r="D31" s="817"/>
    </row>
    <row r="32" spans="1:4">
      <c r="A32" s="144">
        <f t="shared" ref="A32:A33" si="0">A31+0.01</f>
        <v>1.18</v>
      </c>
      <c r="B32" s="141">
        <v>1290</v>
      </c>
      <c r="C32" s="37" t="s">
        <v>299</v>
      </c>
      <c r="D32" s="817"/>
    </row>
    <row r="33" spans="1:6">
      <c r="A33" s="144">
        <f t="shared" si="0"/>
        <v>1.19</v>
      </c>
      <c r="B33" s="141">
        <v>1295</v>
      </c>
      <c r="C33" s="37" t="s">
        <v>300</v>
      </c>
      <c r="D33" s="817"/>
    </row>
    <row r="34" spans="1:6" ht="16" thickBot="1">
      <c r="A34" s="144" t="s">
        <v>157</v>
      </c>
      <c r="B34" s="141">
        <v>1300</v>
      </c>
      <c r="C34" s="37" t="s">
        <v>301</v>
      </c>
      <c r="D34" s="817"/>
    </row>
    <row r="35" spans="1:6" ht="16" thickBot="1">
      <c r="A35" s="70" t="s">
        <v>302</v>
      </c>
      <c r="B35" s="118">
        <v>1260</v>
      </c>
      <c r="C35" s="71" t="s">
        <v>303</v>
      </c>
      <c r="D35" s="819">
        <f>SUM(D30:D34)</f>
        <v>0</v>
      </c>
    </row>
    <row r="36" spans="1:6" ht="16" thickBot="1">
      <c r="A36" s="144">
        <v>1.21</v>
      </c>
      <c r="B36" s="141">
        <v>1310</v>
      </c>
      <c r="C36" s="37" t="s">
        <v>304</v>
      </c>
      <c r="D36" s="777"/>
    </row>
    <row r="37" spans="1:6" ht="16" thickBot="1">
      <c r="A37" s="70" t="s">
        <v>305</v>
      </c>
      <c r="B37" s="118">
        <v>1005</v>
      </c>
      <c r="C37" s="71" t="s">
        <v>306</v>
      </c>
      <c r="D37" s="819">
        <f>D36+D35+D28+D27+D26+D20+D13</f>
        <v>0</v>
      </c>
    </row>
    <row r="39" spans="1:6" ht="16" thickBot="1"/>
    <row r="40" spans="1:6" s="281" customFormat="1" ht="17" thickBot="1">
      <c r="A40" s="1023" t="s">
        <v>56</v>
      </c>
      <c r="B40" s="1024"/>
      <c r="C40" s="1024"/>
      <c r="D40" s="1024"/>
      <c r="E40" s="1024"/>
      <c r="F40" s="1025"/>
    </row>
    <row r="41" spans="1:6" ht="16" thickBot="1">
      <c r="A41" s="254" t="s">
        <v>307</v>
      </c>
      <c r="B41" s="255"/>
      <c r="C41" s="256"/>
      <c r="D41" s="257"/>
      <c r="E41" s="257"/>
      <c r="F41" s="258"/>
    </row>
    <row r="42" spans="1:6" ht="17" thickBot="1">
      <c r="A42" s="146" t="s">
        <v>44</v>
      </c>
      <c r="B42" s="147" t="s">
        <v>186</v>
      </c>
      <c r="C42" s="259"/>
      <c r="D42" s="259" t="s">
        <v>308</v>
      </c>
      <c r="E42" s="259" t="s">
        <v>309</v>
      </c>
      <c r="F42" s="259" t="s">
        <v>310</v>
      </c>
    </row>
    <row r="43" spans="1:6" ht="17" thickBot="1">
      <c r="A43" s="145" t="s">
        <v>111</v>
      </c>
      <c r="B43" s="153" t="s">
        <v>270</v>
      </c>
      <c r="C43" s="148" t="s">
        <v>112</v>
      </c>
      <c r="D43" s="152" t="s">
        <v>246</v>
      </c>
      <c r="E43" s="150" t="s">
        <v>311</v>
      </c>
      <c r="F43" s="151" t="s">
        <v>312</v>
      </c>
    </row>
    <row r="44" spans="1:6" ht="16" thickBot="1">
      <c r="A44" s="144">
        <v>2.1</v>
      </c>
      <c r="B44" s="141">
        <v>1510</v>
      </c>
      <c r="C44" s="37" t="s">
        <v>313</v>
      </c>
      <c r="D44" s="817"/>
      <c r="E44" s="260"/>
      <c r="F44" s="149">
        <f>D44</f>
        <v>0</v>
      </c>
    </row>
    <row r="45" spans="1:6" ht="16" thickBot="1">
      <c r="A45" s="144">
        <f>A44+0.1</f>
        <v>2.2000000000000002</v>
      </c>
      <c r="B45" s="141">
        <v>1520</v>
      </c>
      <c r="C45" s="37" t="s">
        <v>314</v>
      </c>
      <c r="D45" s="817"/>
      <c r="E45" s="779"/>
      <c r="F45" s="107">
        <f>D45+E45</f>
        <v>0</v>
      </c>
    </row>
    <row r="46" spans="1:6" ht="16" thickBot="1">
      <c r="A46" s="144">
        <v>2.2999999999999998</v>
      </c>
      <c r="B46" s="141">
        <v>1610</v>
      </c>
      <c r="C46" s="37" t="s">
        <v>315</v>
      </c>
      <c r="D46" s="817"/>
      <c r="E46" s="779"/>
      <c r="F46" s="107">
        <f t="shared" ref="F46:F48" si="1">D46+E46</f>
        <v>0</v>
      </c>
    </row>
    <row r="47" spans="1:6" ht="16" thickBot="1">
      <c r="A47" s="144">
        <v>2.4</v>
      </c>
      <c r="B47" s="141">
        <v>1625</v>
      </c>
      <c r="C47" s="37" t="s">
        <v>316</v>
      </c>
      <c r="D47" s="817"/>
      <c r="E47" s="779"/>
      <c r="F47" s="107">
        <f t="shared" si="1"/>
        <v>0</v>
      </c>
    </row>
    <row r="48" spans="1:6" ht="16" thickBot="1">
      <c r="A48" s="144">
        <f t="shared" ref="A48:A51" si="2">A47+0.1</f>
        <v>2.5</v>
      </c>
      <c r="B48" s="141">
        <v>1630</v>
      </c>
      <c r="C48" s="37" t="s">
        <v>317</v>
      </c>
      <c r="D48" s="817"/>
      <c r="E48" s="779"/>
      <c r="F48" s="107">
        <f t="shared" si="1"/>
        <v>0</v>
      </c>
    </row>
    <row r="49" spans="1:6" ht="16" thickBot="1">
      <c r="A49" s="144">
        <f t="shared" si="2"/>
        <v>2.6</v>
      </c>
      <c r="B49" s="141">
        <v>1650</v>
      </c>
      <c r="C49" s="37" t="s">
        <v>318</v>
      </c>
      <c r="D49" s="817"/>
      <c r="E49" s="779"/>
      <c r="F49" s="107">
        <f t="shared" ref="F49:F51" si="3">D49+E49</f>
        <v>0</v>
      </c>
    </row>
    <row r="50" spans="1:6" ht="16" thickBot="1">
      <c r="A50" s="144">
        <f t="shared" si="2"/>
        <v>2.7</v>
      </c>
      <c r="B50" s="141">
        <v>1700</v>
      </c>
      <c r="C50" s="37" t="s">
        <v>319</v>
      </c>
      <c r="D50" s="817"/>
      <c r="E50" s="779"/>
      <c r="F50" s="107">
        <f t="shared" si="3"/>
        <v>0</v>
      </c>
    </row>
    <row r="51" spans="1:6" ht="16" thickBot="1">
      <c r="A51" s="144">
        <f t="shared" si="2"/>
        <v>2.8000000000000003</v>
      </c>
      <c r="B51" s="141">
        <v>1710</v>
      </c>
      <c r="C51" s="261" t="s">
        <v>320</v>
      </c>
      <c r="D51" s="817"/>
      <c r="E51" s="779"/>
      <c r="F51" s="108">
        <f t="shared" si="3"/>
        <v>0</v>
      </c>
    </row>
    <row r="52" spans="1:6" ht="16" thickBot="1">
      <c r="A52" s="70" t="s">
        <v>321</v>
      </c>
      <c r="B52" s="70" t="s">
        <v>322</v>
      </c>
      <c r="C52" s="71" t="s">
        <v>323</v>
      </c>
      <c r="D52" s="262"/>
      <c r="E52" s="778"/>
      <c r="F52" s="94">
        <f>SUM($F$44:$F$51)</f>
        <v>0</v>
      </c>
    </row>
    <row r="53" spans="1:6">
      <c r="C53" s="16"/>
    </row>
    <row r="54" spans="1:6" ht="16" thickBot="1"/>
    <row r="55" spans="1:6" s="281" customFormat="1" ht="16">
      <c r="A55" s="1019" t="s">
        <v>324</v>
      </c>
      <c r="B55" s="1019"/>
      <c r="C55" s="1019"/>
      <c r="D55" s="1019"/>
      <c r="E55" s="903"/>
      <c r="F55" s="903"/>
    </row>
    <row r="56" spans="1:6">
      <c r="A56" s="72" t="s">
        <v>46</v>
      </c>
      <c r="B56" s="62"/>
      <c r="C56" s="62"/>
      <c r="D56" s="62" t="s">
        <v>308</v>
      </c>
    </row>
    <row r="57" spans="1:6" ht="17" thickBot="1">
      <c r="A57" s="68" t="s">
        <v>111</v>
      </c>
      <c r="B57" s="97" t="s">
        <v>270</v>
      </c>
      <c r="C57" s="69" t="s">
        <v>112</v>
      </c>
      <c r="D57" s="69" t="s">
        <v>271</v>
      </c>
    </row>
    <row r="58" spans="1:6">
      <c r="A58" s="144">
        <v>3.1</v>
      </c>
      <c r="B58" s="141">
        <v>1910</v>
      </c>
      <c r="C58" s="37" t="s">
        <v>325</v>
      </c>
      <c r="D58" s="817"/>
    </row>
    <row r="59" spans="1:6">
      <c r="A59" s="144">
        <f>A58+0.1</f>
        <v>3.2</v>
      </c>
      <c r="B59" s="141">
        <v>1940</v>
      </c>
      <c r="C59" s="37" t="s">
        <v>326</v>
      </c>
      <c r="D59" s="817"/>
    </row>
    <row r="60" spans="1:6">
      <c r="A60" s="144">
        <f t="shared" ref="A60:A66" si="4">A59+0.1</f>
        <v>3.3000000000000003</v>
      </c>
      <c r="B60" s="141">
        <v>1950</v>
      </c>
      <c r="C60" s="37" t="s">
        <v>327</v>
      </c>
      <c r="D60" s="817"/>
    </row>
    <row r="61" spans="1:6">
      <c r="A61" s="144">
        <f t="shared" si="4"/>
        <v>3.4000000000000004</v>
      </c>
      <c r="B61" s="141">
        <v>1960</v>
      </c>
      <c r="C61" s="37" t="s">
        <v>328</v>
      </c>
      <c r="D61" s="817"/>
    </row>
    <row r="62" spans="1:6">
      <c r="A62" s="144">
        <f t="shared" si="4"/>
        <v>3.5000000000000004</v>
      </c>
      <c r="B62" s="141">
        <v>1970</v>
      </c>
      <c r="C62" s="37" t="s">
        <v>329</v>
      </c>
      <c r="D62" s="817"/>
    </row>
    <row r="63" spans="1:6" ht="16" thickBot="1">
      <c r="A63" s="144">
        <f t="shared" si="4"/>
        <v>3.6000000000000005</v>
      </c>
      <c r="B63" s="141">
        <v>1975.1</v>
      </c>
      <c r="C63" s="37" t="s">
        <v>330</v>
      </c>
      <c r="D63" s="817"/>
    </row>
    <row r="64" spans="1:6" ht="16" thickBot="1">
      <c r="A64" s="144">
        <f t="shared" si="4"/>
        <v>3.7000000000000006</v>
      </c>
      <c r="B64" s="141">
        <v>1975.2</v>
      </c>
      <c r="C64" s="263" t="s">
        <v>3585</v>
      </c>
      <c r="D64" s="801"/>
    </row>
    <row r="65" spans="1:4" ht="16" thickBot="1">
      <c r="A65" s="144">
        <f t="shared" si="4"/>
        <v>3.8000000000000007</v>
      </c>
      <c r="B65" s="141">
        <v>1975</v>
      </c>
      <c r="C65" s="263" t="s">
        <v>331</v>
      </c>
      <c r="D65" s="820">
        <f>D63+D64</f>
        <v>0</v>
      </c>
    </row>
    <row r="66" spans="1:4">
      <c r="A66" s="144">
        <f t="shared" si="4"/>
        <v>3.9000000000000008</v>
      </c>
      <c r="B66" s="141">
        <v>1979</v>
      </c>
      <c r="C66" s="37" t="s">
        <v>332</v>
      </c>
      <c r="D66" s="817"/>
    </row>
    <row r="67" spans="1:4" ht="16" thickBot="1">
      <c r="A67" s="571" t="s">
        <v>215</v>
      </c>
      <c r="B67" s="141">
        <v>1980</v>
      </c>
      <c r="C67" s="261" t="s">
        <v>333</v>
      </c>
      <c r="D67" s="817"/>
    </row>
    <row r="68" spans="1:4" ht="16" thickBot="1">
      <c r="A68" s="70" t="s">
        <v>334</v>
      </c>
      <c r="B68" s="118">
        <v>1900</v>
      </c>
      <c r="C68" s="71" t="s">
        <v>335</v>
      </c>
      <c r="D68" s="821">
        <f>SUM(D58:D62)+D65+D66+D67</f>
        <v>0</v>
      </c>
    </row>
    <row r="69" spans="1:4" ht="16" thickBot="1">
      <c r="A69" s="70" t="s">
        <v>336</v>
      </c>
      <c r="B69" s="119">
        <v>1000</v>
      </c>
      <c r="C69" s="73" t="s">
        <v>337</v>
      </c>
      <c r="D69" s="821">
        <f>SUM($D$68,$F$52,$D$37)</f>
        <v>0</v>
      </c>
    </row>
    <row r="70" spans="1:4" ht="16" thickBot="1"/>
    <row r="71" spans="1:4" s="281" customFormat="1" ht="16">
      <c r="A71" s="1019" t="s">
        <v>58</v>
      </c>
      <c r="B71" s="1019"/>
      <c r="C71" s="1019"/>
      <c r="D71" s="1019"/>
    </row>
    <row r="72" spans="1:4" ht="17" thickBot="1">
      <c r="A72" s="72" t="s">
        <v>51</v>
      </c>
      <c r="B72" s="97" t="s">
        <v>186</v>
      </c>
      <c r="C72" s="62"/>
      <c r="D72" s="62" t="s">
        <v>308</v>
      </c>
    </row>
    <row r="73" spans="1:4" ht="14.25" customHeight="1" thickBot="1">
      <c r="A73" s="68" t="s">
        <v>111</v>
      </c>
      <c r="B73" s="97" t="s">
        <v>270</v>
      </c>
      <c r="C73" s="69" t="s">
        <v>112</v>
      </c>
      <c r="D73" s="69" t="s">
        <v>271</v>
      </c>
    </row>
    <row r="74" spans="1:4">
      <c r="A74" s="139"/>
      <c r="B74" s="139"/>
      <c r="C74" s="140" t="s">
        <v>338</v>
      </c>
      <c r="D74" s="140"/>
    </row>
    <row r="75" spans="1:4">
      <c r="A75" s="144" t="s">
        <v>339</v>
      </c>
      <c r="B75" s="141">
        <v>2020</v>
      </c>
      <c r="C75" s="253" t="s">
        <v>340</v>
      </c>
      <c r="D75" s="817"/>
    </row>
    <row r="76" spans="1:4">
      <c r="A76" s="144">
        <f>A75+0.1</f>
        <v>4.1999999999999993</v>
      </c>
      <c r="B76" s="141">
        <v>2030</v>
      </c>
      <c r="C76" s="253" t="s">
        <v>341</v>
      </c>
      <c r="D76" s="817"/>
    </row>
    <row r="77" spans="1:4" ht="16" thickBot="1">
      <c r="A77" s="144">
        <f t="shared" ref="A77:A85" si="5">A76+0.1</f>
        <v>4.2999999999999989</v>
      </c>
      <c r="B77" s="141">
        <v>2047</v>
      </c>
      <c r="C77" s="264" t="s">
        <v>342</v>
      </c>
      <c r="D77" s="817"/>
    </row>
    <row r="78" spans="1:4" ht="16" thickBot="1">
      <c r="A78" s="70" t="s">
        <v>343</v>
      </c>
      <c r="B78" s="118">
        <v>2010</v>
      </c>
      <c r="C78" s="71" t="s">
        <v>344</v>
      </c>
      <c r="D78" s="821">
        <f>SUM(D75:D77)</f>
        <v>0</v>
      </c>
    </row>
    <row r="79" spans="1:4" ht="16" thickBot="1">
      <c r="A79" s="154">
        <f>A77+0.1</f>
        <v>4.3999999999999986</v>
      </c>
      <c r="B79" s="155">
        <v>2050</v>
      </c>
      <c r="C79" s="253" t="s">
        <v>345</v>
      </c>
      <c r="D79" s="817"/>
    </row>
    <row r="80" spans="1:4">
      <c r="A80" s="139"/>
      <c r="B80" s="139"/>
      <c r="C80" s="140" t="s">
        <v>346</v>
      </c>
      <c r="D80" s="822"/>
    </row>
    <row r="81" spans="1:4">
      <c r="A81" s="144">
        <f>A79+0.1</f>
        <v>4.4999999999999982</v>
      </c>
      <c r="B81" s="141">
        <v>2110</v>
      </c>
      <c r="C81" s="253" t="s">
        <v>347</v>
      </c>
      <c r="D81" s="817"/>
    </row>
    <row r="82" spans="1:4">
      <c r="A82" s="144">
        <f t="shared" si="5"/>
        <v>4.5999999999999979</v>
      </c>
      <c r="B82" s="141">
        <v>2120</v>
      </c>
      <c r="C82" s="253" t="s">
        <v>348</v>
      </c>
      <c r="D82" s="817"/>
    </row>
    <row r="83" spans="1:4">
      <c r="A83" s="144">
        <v>4.7</v>
      </c>
      <c r="B83" s="141">
        <v>2130</v>
      </c>
      <c r="C83" s="253" t="s">
        <v>349</v>
      </c>
      <c r="D83" s="817"/>
    </row>
    <row r="84" spans="1:4">
      <c r="A84" s="144">
        <f t="shared" si="5"/>
        <v>4.8</v>
      </c>
      <c r="B84" s="141">
        <v>2140</v>
      </c>
      <c r="C84" s="253" t="s">
        <v>319</v>
      </c>
      <c r="D84" s="817"/>
    </row>
    <row r="85" spans="1:4">
      <c r="A85" s="144">
        <f t="shared" si="5"/>
        <v>4.8999999999999995</v>
      </c>
      <c r="B85" s="141">
        <v>2150</v>
      </c>
      <c r="C85" s="253" t="s">
        <v>350</v>
      </c>
      <c r="D85" s="817"/>
    </row>
    <row r="86" spans="1:4" ht="16" thickBot="1">
      <c r="A86" s="144" t="s">
        <v>351</v>
      </c>
      <c r="B86" s="141">
        <v>2160</v>
      </c>
      <c r="C86" s="253" t="s">
        <v>352</v>
      </c>
      <c r="D86" s="817"/>
    </row>
    <row r="87" spans="1:4" ht="16" thickBot="1">
      <c r="A87" s="70" t="s">
        <v>353</v>
      </c>
      <c r="B87" s="118">
        <v>2100</v>
      </c>
      <c r="C87" s="71" t="s">
        <v>354</v>
      </c>
      <c r="D87" s="821">
        <f>SUM(D81:D86)</f>
        <v>0</v>
      </c>
    </row>
    <row r="88" spans="1:4">
      <c r="A88" s="139"/>
      <c r="B88" s="139"/>
      <c r="C88" s="140" t="s">
        <v>355</v>
      </c>
      <c r="D88" s="822"/>
    </row>
    <row r="89" spans="1:4">
      <c r="A89" s="144">
        <v>4.1100000000000003</v>
      </c>
      <c r="B89" s="141">
        <v>2190</v>
      </c>
      <c r="C89" s="253" t="s">
        <v>356</v>
      </c>
      <c r="D89" s="817"/>
    </row>
    <row r="90" spans="1:4">
      <c r="A90" s="144">
        <v>4.12</v>
      </c>
      <c r="B90" s="141">
        <v>2200</v>
      </c>
      <c r="C90" s="253" t="s">
        <v>357</v>
      </c>
      <c r="D90" s="817"/>
    </row>
    <row r="91" spans="1:4">
      <c r="A91" s="144">
        <v>4.13</v>
      </c>
      <c r="B91" s="141">
        <v>2210</v>
      </c>
      <c r="C91" s="253" t="s">
        <v>358</v>
      </c>
      <c r="D91" s="817"/>
    </row>
    <row r="92" spans="1:4" ht="16" thickBot="1">
      <c r="A92" s="144">
        <v>4.1399999999999997</v>
      </c>
      <c r="B92" s="141">
        <v>2220</v>
      </c>
      <c r="C92" s="253" t="s">
        <v>359</v>
      </c>
      <c r="D92" s="817"/>
    </row>
    <row r="93" spans="1:4" ht="16" thickBot="1">
      <c r="A93" s="70" t="s">
        <v>360</v>
      </c>
      <c r="B93" s="118">
        <v>2180</v>
      </c>
      <c r="C93" s="71" t="s">
        <v>361</v>
      </c>
      <c r="D93" s="821">
        <f>SUM(D89:D92)</f>
        <v>0</v>
      </c>
    </row>
    <row r="94" spans="1:4">
      <c r="A94" s="139"/>
      <c r="B94" s="139"/>
      <c r="C94" s="140" t="s">
        <v>362</v>
      </c>
      <c r="D94" s="822"/>
    </row>
    <row r="95" spans="1:4">
      <c r="A95" s="144">
        <v>4.1500000000000004</v>
      </c>
      <c r="B95" s="141">
        <v>2260</v>
      </c>
      <c r="C95" s="253" t="s">
        <v>363</v>
      </c>
      <c r="D95" s="817"/>
    </row>
    <row r="96" spans="1:4">
      <c r="A96" s="144">
        <v>4.16</v>
      </c>
      <c r="B96" s="141">
        <v>2270</v>
      </c>
      <c r="C96" s="253" t="s">
        <v>364</v>
      </c>
      <c r="D96" s="817"/>
    </row>
    <row r="97" spans="1:4" ht="16" thickBot="1">
      <c r="A97" s="144">
        <v>4.17</v>
      </c>
      <c r="B97" s="141">
        <v>2290</v>
      </c>
      <c r="C97" s="253" t="s">
        <v>362</v>
      </c>
      <c r="D97" s="817"/>
    </row>
    <row r="98" spans="1:4" ht="16" thickBot="1">
      <c r="A98" s="70" t="s">
        <v>365</v>
      </c>
      <c r="B98" s="118">
        <v>2250</v>
      </c>
      <c r="C98" s="71" t="s">
        <v>366</v>
      </c>
      <c r="D98" s="94">
        <f>SUM(D95:D97)</f>
        <v>0</v>
      </c>
    </row>
    <row r="99" spans="1:4" ht="16" thickBot="1">
      <c r="A99" s="74">
        <v>400</v>
      </c>
      <c r="B99" s="118">
        <v>2005</v>
      </c>
      <c r="C99" s="71" t="s">
        <v>367</v>
      </c>
      <c r="D99" s="94">
        <f>D98+D93+D87+D79+D78</f>
        <v>0</v>
      </c>
    </row>
    <row r="100" spans="1:4" ht="16" thickBot="1"/>
    <row r="101" spans="1:4" s="281" customFormat="1" ht="16">
      <c r="A101" s="1019" t="s">
        <v>59</v>
      </c>
      <c r="B101" s="1019"/>
      <c r="C101" s="1019"/>
      <c r="D101" s="1019"/>
    </row>
    <row r="102" spans="1:4" ht="17" thickBot="1">
      <c r="A102" s="72" t="s">
        <v>52</v>
      </c>
      <c r="B102" s="97" t="s">
        <v>186</v>
      </c>
      <c r="C102" s="62"/>
      <c r="D102" s="62" t="s">
        <v>308</v>
      </c>
    </row>
    <row r="103" spans="1:4" ht="17" thickBot="1">
      <c r="A103" s="68" t="s">
        <v>111</v>
      </c>
      <c r="B103" s="97" t="s">
        <v>270</v>
      </c>
      <c r="C103" s="69" t="s">
        <v>112</v>
      </c>
      <c r="D103" s="69" t="s">
        <v>271</v>
      </c>
    </row>
    <row r="104" spans="1:4">
      <c r="A104" s="139"/>
      <c r="B104" s="139"/>
      <c r="C104" s="140" t="s">
        <v>368</v>
      </c>
      <c r="D104" s="140"/>
    </row>
    <row r="105" spans="1:4">
      <c r="A105" s="95">
        <v>5.0999999999999996</v>
      </c>
      <c r="B105" s="95">
        <v>2310</v>
      </c>
      <c r="C105" s="37" t="s">
        <v>369</v>
      </c>
      <c r="D105" s="777"/>
    </row>
    <row r="106" spans="1:4" ht="16" thickBot="1">
      <c r="A106" s="96">
        <v>5.2</v>
      </c>
      <c r="B106" s="96">
        <v>2320</v>
      </c>
      <c r="C106" s="261" t="s">
        <v>370</v>
      </c>
      <c r="D106" s="777"/>
    </row>
    <row r="107" spans="1:4" ht="16" thickBot="1">
      <c r="A107" s="109">
        <v>5.0999999999999996</v>
      </c>
      <c r="B107" s="120">
        <v>2300</v>
      </c>
      <c r="C107" s="53" t="s">
        <v>371</v>
      </c>
      <c r="D107" s="94">
        <f>SUM(D105:D106)</f>
        <v>0</v>
      </c>
    </row>
    <row r="108" spans="1:4" ht="16" thickBot="1">
      <c r="A108" s="74">
        <v>500</v>
      </c>
      <c r="B108" s="74" t="s">
        <v>372</v>
      </c>
      <c r="C108" s="71" t="s">
        <v>373</v>
      </c>
      <c r="D108" s="94">
        <f>SUM(D107,D99)</f>
        <v>0</v>
      </c>
    </row>
    <row r="110" spans="1:4" ht="16" thickBot="1"/>
    <row r="111" spans="1:4" s="281" customFormat="1" ht="16">
      <c r="A111" s="1019" t="s">
        <v>60</v>
      </c>
      <c r="B111" s="1019"/>
      <c r="C111" s="1019"/>
      <c r="D111" s="1019"/>
    </row>
    <row r="112" spans="1:4" ht="17" thickBot="1">
      <c r="A112" s="72" t="s">
        <v>54</v>
      </c>
      <c r="B112" s="97" t="s">
        <v>186</v>
      </c>
      <c r="C112" s="62"/>
      <c r="D112" s="62" t="s">
        <v>308</v>
      </c>
    </row>
    <row r="113" spans="1:4" ht="17" thickBot="1">
      <c r="A113" s="68" t="s">
        <v>111</v>
      </c>
      <c r="B113" s="97" t="s">
        <v>270</v>
      </c>
      <c r="C113" s="69" t="s">
        <v>112</v>
      </c>
      <c r="D113" s="69" t="s">
        <v>271</v>
      </c>
    </row>
    <row r="114" spans="1:4">
      <c r="A114" s="139"/>
      <c r="B114" s="139"/>
      <c r="C114" s="140" t="s">
        <v>374</v>
      </c>
      <c r="D114" s="140"/>
    </row>
    <row r="115" spans="1:4">
      <c r="A115" s="95">
        <v>6.1</v>
      </c>
      <c r="B115" s="95">
        <v>2520</v>
      </c>
      <c r="C115" s="37" t="s">
        <v>375</v>
      </c>
      <c r="D115" s="797"/>
    </row>
    <row r="116" spans="1:4">
      <c r="A116" s="96">
        <v>6.2</v>
      </c>
      <c r="B116" s="96">
        <v>2530</v>
      </c>
      <c r="C116" s="261" t="s">
        <v>376</v>
      </c>
      <c r="D116" s="797"/>
    </row>
    <row r="117" spans="1:4">
      <c r="A117" s="95">
        <v>6.3</v>
      </c>
      <c r="B117" s="95">
        <v>2540</v>
      </c>
      <c r="C117" s="37" t="s">
        <v>377</v>
      </c>
      <c r="D117" s="798"/>
    </row>
    <row r="118" spans="1:4" ht="16" thickBot="1">
      <c r="A118" s="96">
        <v>6.4</v>
      </c>
      <c r="B118" s="96">
        <v>2550</v>
      </c>
      <c r="C118" s="261" t="s">
        <v>378</v>
      </c>
      <c r="D118" s="798"/>
    </row>
    <row r="119" spans="1:4" ht="16" thickBot="1">
      <c r="A119" s="109">
        <v>6.1</v>
      </c>
      <c r="B119" s="120">
        <v>2510</v>
      </c>
      <c r="C119" s="53" t="s">
        <v>379</v>
      </c>
      <c r="D119" s="94">
        <f>SUM(D115:D118)</f>
        <v>0</v>
      </c>
    </row>
    <row r="120" spans="1:4">
      <c r="A120" s="95">
        <v>6.5</v>
      </c>
      <c r="B120" s="95">
        <v>2620</v>
      </c>
      <c r="C120" s="37" t="s">
        <v>380</v>
      </c>
      <c r="D120" s="798"/>
    </row>
    <row r="121" spans="1:4">
      <c r="A121" s="96">
        <v>6.6</v>
      </c>
      <c r="B121" s="96">
        <v>2630</v>
      </c>
      <c r="C121" s="261" t="s">
        <v>381</v>
      </c>
      <c r="D121" s="797"/>
    </row>
    <row r="122" spans="1:4">
      <c r="A122" s="95">
        <v>6.7</v>
      </c>
      <c r="B122" s="95">
        <v>2640</v>
      </c>
      <c r="C122" s="37" t="s">
        <v>382</v>
      </c>
      <c r="D122" s="798"/>
    </row>
    <row r="123" spans="1:4" ht="16" thickBot="1">
      <c r="A123" s="96">
        <v>6.8</v>
      </c>
      <c r="B123" s="96">
        <v>2650</v>
      </c>
      <c r="C123" s="261" t="s">
        <v>383</v>
      </c>
      <c r="D123" s="797"/>
    </row>
    <row r="124" spans="1:4" ht="16" thickBot="1">
      <c r="A124" s="109">
        <v>6.2</v>
      </c>
      <c r="B124" s="120">
        <v>2610</v>
      </c>
      <c r="C124" s="53" t="s">
        <v>384</v>
      </c>
      <c r="D124" s="94">
        <f>SUM(D120:D123)</f>
        <v>0</v>
      </c>
    </row>
    <row r="125" spans="1:4" ht="16" thickBot="1">
      <c r="A125" s="74">
        <v>600</v>
      </c>
      <c r="B125" s="119">
        <v>2000</v>
      </c>
      <c r="C125" s="71" t="s">
        <v>385</v>
      </c>
      <c r="D125" s="94">
        <f>D124+D119+D108</f>
        <v>0</v>
      </c>
    </row>
    <row r="127" spans="1:4" ht="16" thickBot="1"/>
    <row r="128" spans="1:4" s="281" customFormat="1" ht="16">
      <c r="A128" s="1019" t="s">
        <v>386</v>
      </c>
      <c r="B128" s="1019"/>
      <c r="C128" s="1019"/>
      <c r="D128" s="1019"/>
    </row>
    <row r="129" spans="1:5" ht="17" thickBot="1">
      <c r="A129" s="72" t="s">
        <v>62</v>
      </c>
      <c r="B129" s="97" t="s">
        <v>186</v>
      </c>
      <c r="C129" s="62"/>
      <c r="D129" s="62" t="s">
        <v>308</v>
      </c>
    </row>
    <row r="130" spans="1:5" ht="17" thickBot="1">
      <c r="A130" s="68" t="s">
        <v>111</v>
      </c>
      <c r="B130" s="97" t="s">
        <v>270</v>
      </c>
      <c r="C130" s="69" t="s">
        <v>112</v>
      </c>
      <c r="D130" s="69" t="s">
        <v>271</v>
      </c>
    </row>
    <row r="131" spans="1:5" ht="16" thickBot="1">
      <c r="A131" s="70" t="s">
        <v>387</v>
      </c>
      <c r="B131" s="119">
        <v>1000</v>
      </c>
      <c r="C131" s="73" t="s">
        <v>337</v>
      </c>
      <c r="D131" s="156">
        <f>D69</f>
        <v>0</v>
      </c>
    </row>
    <row r="132" spans="1:5" ht="16" thickBot="1">
      <c r="A132" s="74">
        <v>7.2</v>
      </c>
      <c r="B132" s="119">
        <v>2000</v>
      </c>
      <c r="C132" s="71" t="s">
        <v>385</v>
      </c>
      <c r="D132" s="156">
        <f>D125</f>
        <v>0</v>
      </c>
    </row>
    <row r="133" spans="1:5" ht="16" thickBot="1">
      <c r="A133" s="74" t="s">
        <v>186</v>
      </c>
      <c r="B133" s="74" t="s">
        <v>186</v>
      </c>
      <c r="C133" s="71" t="s">
        <v>388</v>
      </c>
      <c r="D133" s="94" t="str">
        <f>IF((D131-D132)=0,"Balance Sheet Check Passed","Balance Sheet Check Failed")</f>
        <v>Balance Sheet Check Passed</v>
      </c>
    </row>
    <row r="135" spans="1:5">
      <c r="A135" s="566" t="s">
        <v>389</v>
      </c>
      <c r="B135" s="567"/>
      <c r="C135" s="567"/>
      <c r="D135" s="567"/>
      <c r="E135" s="567"/>
    </row>
    <row r="136" spans="1:5">
      <c r="A136" t="s">
        <v>31</v>
      </c>
      <c r="B136" t="s">
        <v>390</v>
      </c>
    </row>
    <row r="137" spans="1:5">
      <c r="A137" t="s">
        <v>33</v>
      </c>
      <c r="B137" t="s">
        <v>34</v>
      </c>
    </row>
  </sheetData>
  <sheetProtection algorithmName="SHA-512" hashValue="JERoFMO94sY00COrGM8u7QBYQDyYrwkYz3FugjzeFE7civqhOj3tT9o5WvHx/UxhpsI51FCxq5O+PUc03YuEjg==" saltValue="XDmEoYo/6kzVQ+ppu4QXfw==" spinCount="100000" sheet="1" objects="1" scenarios="1"/>
  <protectedRanges>
    <protectedRange sqref="D118" name="Range2"/>
    <protectedRange sqref="D9:D12 D15:D19 D22:D25 D27:D28 D30:D34 D36 D44:D51 E45:E51 D58:D64 D66:D67 D75:D77 D79 D81:D86 D89:D92 D95:D97 D105:D106 D115:D117 D120:D123" name="BalanceSheetRange"/>
  </protectedRanges>
  <mergeCells count="9">
    <mergeCell ref="A1:F1"/>
    <mergeCell ref="A3:F3"/>
    <mergeCell ref="A111:D111"/>
    <mergeCell ref="A128:D128"/>
    <mergeCell ref="A101:D101"/>
    <mergeCell ref="A55:D55"/>
    <mergeCell ref="A5:D5"/>
    <mergeCell ref="A71:D71"/>
    <mergeCell ref="A40:F40"/>
  </mergeCells>
  <phoneticPr fontId="28" type="noConversion"/>
  <dataValidations xWindow="960" yWindow="636" count="2">
    <dataValidation type="whole" allowBlank="1" showErrorMessage="1" errorTitle="Input Error" error="Data entry must be a whole number greater than, or equal to, zero (0)." sqref="D65:D67 D105:D106 D30:D34 D44:D51 D9:D12 D36 D22:D25 D27:D28 D58:D63 D75:D77 D79 D81:D86 D89:D92 D95:D97 D120:D123 D115:D117" xr:uid="{00000000-0002-0000-0400-000000000000}">
      <formula1>-9.99999999999999E+57</formula1>
      <formula2>9.99999999999999E+57</formula2>
    </dataValidation>
    <dataValidation type="whole" operator="lessThan" allowBlank="1" showInputMessage="1" showErrorMessage="1" errorTitle="Incorrect Entry" error="Entry must be less than, or equal to, zero." promptTitle="Input Note" prompt="Entry must be less than zero." sqref="D19 E45:E51 D64" xr:uid="{00000000-0002-0000-0400-000001000000}">
      <formula1>0</formula1>
    </dataValidation>
  </dataValidations>
  <pageMargins left="0.25" right="0.25" top="0.75" bottom="0.75" header="0.3" footer="0.3"/>
  <pageSetup scale="72" fitToHeight="0" orientation="portrait" r:id="rId1"/>
  <ignoredErrors>
    <ignoredError sqref="D68" formulaRange="1"/>
    <ignoredError sqref="A20:A37 A13 A52:B52 A68:A69 A75:B79 A86:B88 A93 A98 A131 D42:F4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244"/>
  <sheetViews>
    <sheetView topLeftCell="A177" zoomScale="60" zoomScaleNormal="60" workbookViewId="0">
      <selection activeCell="D221" sqref="D221"/>
    </sheetView>
  </sheetViews>
  <sheetFormatPr baseColWidth="10" defaultColWidth="8.83203125" defaultRowHeight="15"/>
  <cols>
    <col min="1" max="1" width="8.5" bestFit="1" customWidth="1"/>
    <col min="2" max="2" width="10.5" customWidth="1"/>
    <col min="3" max="3" width="86.1640625" customWidth="1"/>
    <col min="4" max="4" width="15.5" customWidth="1"/>
    <col min="5" max="5" width="13.83203125" customWidth="1"/>
    <col min="6" max="6" width="15.5" customWidth="1"/>
    <col min="7" max="7" width="16.83203125" customWidth="1"/>
    <col min="8" max="8" width="21.5" bestFit="1" customWidth="1"/>
    <col min="9" max="9" width="45.5" bestFit="1" customWidth="1"/>
    <col min="10" max="10" width="28.5" customWidth="1"/>
    <col min="11" max="11" width="24.5" bestFit="1" customWidth="1"/>
    <col min="12" max="12" width="28.5" customWidth="1"/>
    <col min="13" max="13" width="17.5" customWidth="1"/>
    <col min="14" max="14" width="29.5" customWidth="1"/>
    <col min="15" max="15" width="13.5" customWidth="1"/>
  </cols>
  <sheetData>
    <row r="1" spans="1:11" s="1" customFormat="1" ht="27" customHeight="1">
      <c r="A1" s="1005" t="s">
        <v>3214</v>
      </c>
      <c r="B1" s="1005"/>
      <c r="C1" s="1005"/>
      <c r="D1" s="1005"/>
      <c r="E1" s="1005"/>
      <c r="F1" s="1005"/>
      <c r="G1" s="1005"/>
      <c r="H1" s="1005"/>
      <c r="I1" s="1005"/>
      <c r="J1" s="1005"/>
      <c r="K1" s="157"/>
    </row>
    <row r="2" spans="1:11">
      <c r="A2" s="129"/>
      <c r="C2" s="3"/>
      <c r="E2" s="3"/>
    </row>
    <row r="3" spans="1:11" ht="19">
      <c r="A3" s="987" t="s">
        <v>391</v>
      </c>
      <c r="B3" s="988"/>
      <c r="C3" s="988"/>
      <c r="D3" s="988"/>
      <c r="E3" s="988"/>
      <c r="F3" s="988"/>
      <c r="G3" s="988"/>
      <c r="H3" s="988"/>
      <c r="I3" s="988"/>
      <c r="J3" s="988"/>
      <c r="K3" s="158"/>
    </row>
    <row r="5" spans="1:11" ht="18.75" customHeight="1">
      <c r="A5" s="1031" t="s">
        <v>392</v>
      </c>
      <c r="B5" s="1031"/>
      <c r="C5" s="1031"/>
      <c r="D5" s="1032"/>
    </row>
    <row r="6" spans="1:11">
      <c r="A6" s="30" t="s">
        <v>38</v>
      </c>
      <c r="B6" s="33"/>
      <c r="C6" s="33"/>
      <c r="D6" s="33">
        <v>1</v>
      </c>
    </row>
    <row r="7" spans="1:11" ht="16">
      <c r="A7" s="296" t="s">
        <v>111</v>
      </c>
      <c r="B7" s="296" t="s">
        <v>270</v>
      </c>
      <c r="C7" s="69" t="s">
        <v>112</v>
      </c>
      <c r="D7" s="297" t="s">
        <v>393</v>
      </c>
    </row>
    <row r="8" spans="1:11">
      <c r="A8" s="298">
        <v>1.1000000000000001</v>
      </c>
      <c r="B8" s="298">
        <v>3021.1</v>
      </c>
      <c r="C8" s="299" t="s">
        <v>394</v>
      </c>
      <c r="D8" s="300"/>
    </row>
    <row r="9" spans="1:11">
      <c r="A9" s="298">
        <v>1.2</v>
      </c>
      <c r="B9" s="298">
        <v>3022.5</v>
      </c>
      <c r="C9" s="299" t="s">
        <v>395</v>
      </c>
      <c r="D9" s="300"/>
    </row>
    <row r="10" spans="1:11">
      <c r="A10" s="298">
        <v>1.3</v>
      </c>
      <c r="B10" s="298">
        <v>3022.6</v>
      </c>
      <c r="C10" s="299" t="s">
        <v>396</v>
      </c>
      <c r="D10" s="300"/>
    </row>
    <row r="11" spans="1:11">
      <c r="A11" s="298">
        <v>1.4</v>
      </c>
      <c r="B11" s="298">
        <v>3022.7</v>
      </c>
      <c r="C11" s="299" t="s">
        <v>397</v>
      </c>
      <c r="D11" s="300"/>
    </row>
    <row r="12" spans="1:11">
      <c r="A12" s="298">
        <v>1.5</v>
      </c>
      <c r="B12" s="298">
        <v>3023.1</v>
      </c>
      <c r="C12" s="299" t="s">
        <v>398</v>
      </c>
      <c r="D12" s="300"/>
    </row>
    <row r="13" spans="1:11">
      <c r="A13" s="298">
        <v>1.6</v>
      </c>
      <c r="B13" s="298">
        <v>3023.2</v>
      </c>
      <c r="C13" s="299" t="s">
        <v>399</v>
      </c>
      <c r="D13" s="300"/>
    </row>
    <row r="14" spans="1:11">
      <c r="A14" s="298">
        <v>1.7</v>
      </c>
      <c r="B14" s="298">
        <v>3025.3</v>
      </c>
      <c r="C14" s="299" t="s">
        <v>400</v>
      </c>
      <c r="D14" s="300"/>
    </row>
    <row r="15" spans="1:11">
      <c r="A15" s="301">
        <v>1.8</v>
      </c>
      <c r="B15" s="298">
        <v>3026.2</v>
      </c>
      <c r="C15" s="302" t="s">
        <v>401</v>
      </c>
      <c r="D15" s="309"/>
    </row>
    <row r="16" spans="1:11" ht="16" thickBot="1">
      <c r="A16" s="905">
        <v>1.9</v>
      </c>
      <c r="B16" s="905"/>
      <c r="C16" s="780" t="s">
        <v>402</v>
      </c>
      <c r="D16" s="906"/>
    </row>
    <row r="17" spans="1:9" ht="17" thickBot="1">
      <c r="A17" s="1026" t="s">
        <v>403</v>
      </c>
      <c r="B17" s="1027"/>
      <c r="C17" s="1027"/>
      <c r="D17" s="1028"/>
      <c r="F17" s="1041" t="s">
        <v>404</v>
      </c>
      <c r="G17" s="1042"/>
      <c r="H17" s="1042"/>
      <c r="I17" s="1042"/>
    </row>
    <row r="18" spans="1:9" ht="16.5" customHeight="1" thickBot="1">
      <c r="A18" s="583">
        <v>1.1000000000000001</v>
      </c>
      <c r="B18" s="304">
        <v>3031.1</v>
      </c>
      <c r="C18" s="305" t="s">
        <v>394</v>
      </c>
      <c r="D18" s="300"/>
      <c r="F18" s="166" t="s">
        <v>405</v>
      </c>
      <c r="G18" s="167"/>
      <c r="H18" s="167"/>
      <c r="I18" s="168"/>
    </row>
    <row r="19" spans="1:9" ht="16">
      <c r="A19" s="306">
        <v>1.1100000000000001</v>
      </c>
      <c r="B19" s="298">
        <v>3032.5</v>
      </c>
      <c r="C19" s="299" t="s">
        <v>406</v>
      </c>
      <c r="D19" s="300"/>
      <c r="F19" s="307" t="s">
        <v>111</v>
      </c>
      <c r="G19" s="308" t="s">
        <v>270</v>
      </c>
      <c r="H19" s="308" t="s">
        <v>407</v>
      </c>
      <c r="I19" s="308" t="s">
        <v>408</v>
      </c>
    </row>
    <row r="20" spans="1:9">
      <c r="A20" s="306">
        <f>A19+0.01</f>
        <v>1.1200000000000001</v>
      </c>
      <c r="B20" s="298">
        <v>3032.7</v>
      </c>
      <c r="C20" s="299" t="s">
        <v>409</v>
      </c>
      <c r="D20" s="300"/>
      <c r="F20" s="729" t="s">
        <v>116</v>
      </c>
      <c r="G20" s="685"/>
      <c r="H20" s="576"/>
      <c r="I20" s="309"/>
    </row>
    <row r="21" spans="1:9">
      <c r="A21" s="306">
        <f t="shared" ref="A21:A32" si="0">A20+0.01</f>
        <v>1.1300000000000001</v>
      </c>
      <c r="B21" s="298">
        <v>3033.1</v>
      </c>
      <c r="C21" s="299" t="s">
        <v>398</v>
      </c>
      <c r="D21" s="300"/>
      <c r="F21" s="729" t="s">
        <v>119</v>
      </c>
      <c r="G21" s="685"/>
      <c r="H21" s="576"/>
      <c r="I21" s="309"/>
    </row>
    <row r="22" spans="1:9" ht="16" thickBot="1">
      <c r="A22" s="306">
        <f>A21+0.01</f>
        <v>1.1400000000000001</v>
      </c>
      <c r="B22" s="301">
        <v>3033.2</v>
      </c>
      <c r="C22" s="302" t="s">
        <v>410</v>
      </c>
      <c r="D22" s="303"/>
      <c r="F22" s="729" t="s">
        <v>122</v>
      </c>
      <c r="G22" s="685"/>
      <c r="H22" s="576"/>
      <c r="I22" s="309"/>
    </row>
    <row r="23" spans="1:9" ht="16" thickBot="1">
      <c r="A23" s="907">
        <v>1.1000000000000001</v>
      </c>
      <c r="B23" s="312">
        <v>3030</v>
      </c>
      <c r="C23" s="313" t="s">
        <v>411</v>
      </c>
      <c r="D23" s="314">
        <f>SUM(D18:D22)</f>
        <v>0</v>
      </c>
      <c r="F23" s="729" t="s">
        <v>125</v>
      </c>
      <c r="G23" s="685"/>
      <c r="H23" s="576"/>
      <c r="I23" s="309"/>
    </row>
    <row r="24" spans="1:9" ht="16" thickBot="1">
      <c r="A24" s="584" t="s">
        <v>412</v>
      </c>
      <c r="B24" s="585"/>
      <c r="C24" s="585"/>
      <c r="D24" s="586"/>
      <c r="F24" s="730" t="s">
        <v>413</v>
      </c>
      <c r="G24" s="685"/>
      <c r="H24" s="612"/>
      <c r="I24" s="309"/>
    </row>
    <row r="25" spans="1:9" ht="16" thickBot="1">
      <c r="A25" s="583">
        <v>1.1499999999999999</v>
      </c>
      <c r="B25" s="304">
        <v>3120</v>
      </c>
      <c r="C25" s="305" t="s">
        <v>414</v>
      </c>
      <c r="D25" s="300"/>
      <c r="F25" s="163" t="s">
        <v>415</v>
      </c>
      <c r="G25" s="164"/>
      <c r="H25" s="53" t="s">
        <v>416</v>
      </c>
      <c r="I25" s="316">
        <f>SUM(I20:I24)</f>
        <v>0</v>
      </c>
    </row>
    <row r="26" spans="1:9">
      <c r="A26" s="306">
        <f t="shared" si="0"/>
        <v>1.1599999999999999</v>
      </c>
      <c r="B26" s="298">
        <v>3140</v>
      </c>
      <c r="C26" s="299" t="s">
        <v>417</v>
      </c>
      <c r="D26" s="300"/>
    </row>
    <row r="27" spans="1:9">
      <c r="A27" s="306">
        <f t="shared" si="0"/>
        <v>1.17</v>
      </c>
      <c r="B27" s="298">
        <v>3150</v>
      </c>
      <c r="C27" s="299" t="s">
        <v>418</v>
      </c>
      <c r="D27" s="309"/>
    </row>
    <row r="28" spans="1:9">
      <c r="A28" s="306">
        <f t="shared" si="0"/>
        <v>1.18</v>
      </c>
      <c r="B28" s="298">
        <v>3160</v>
      </c>
      <c r="C28" s="299" t="s">
        <v>419</v>
      </c>
      <c r="D28" s="300"/>
    </row>
    <row r="29" spans="1:9">
      <c r="A29" s="306">
        <f t="shared" si="0"/>
        <v>1.19</v>
      </c>
      <c r="B29" s="298">
        <v>3170</v>
      </c>
      <c r="C29" s="299" t="s">
        <v>420</v>
      </c>
      <c r="D29" s="300"/>
    </row>
    <row r="30" spans="1:9">
      <c r="A30" s="306">
        <f t="shared" si="0"/>
        <v>1.2</v>
      </c>
      <c r="B30" s="298">
        <v>3180</v>
      </c>
      <c r="C30" s="299" t="s">
        <v>421</v>
      </c>
      <c r="D30" s="300"/>
    </row>
    <row r="31" spans="1:9">
      <c r="A31" s="306">
        <f t="shared" si="0"/>
        <v>1.21</v>
      </c>
      <c r="B31" s="298">
        <v>3194</v>
      </c>
      <c r="C31" s="299" t="s">
        <v>422</v>
      </c>
      <c r="D31" s="309"/>
    </row>
    <row r="32" spans="1:9" ht="16" thickBot="1">
      <c r="A32" s="310">
        <f t="shared" si="0"/>
        <v>1.22</v>
      </c>
      <c r="B32" s="301">
        <v>3196</v>
      </c>
      <c r="C32" s="302" t="s">
        <v>423</v>
      </c>
      <c r="D32" s="309"/>
    </row>
    <row r="33" spans="1:13" ht="16" thickBot="1">
      <c r="A33" s="311">
        <v>1.2</v>
      </c>
      <c r="B33" s="317">
        <v>3130</v>
      </c>
      <c r="C33" s="318" t="s">
        <v>424</v>
      </c>
      <c r="D33" s="314">
        <f>SUM($D$25:$D$32)</f>
        <v>0</v>
      </c>
    </row>
    <row r="34" spans="1:13" ht="16" thickBot="1">
      <c r="A34" s="582">
        <v>100</v>
      </c>
      <c r="B34" s="319" t="s">
        <v>425</v>
      </c>
      <c r="C34" s="313" t="s">
        <v>426</v>
      </c>
      <c r="D34" s="314">
        <f>SUM($D$33,$D$23,$D$8:$D$16)</f>
        <v>0</v>
      </c>
    </row>
    <row r="36" spans="1:13" s="281" customFormat="1" ht="16">
      <c r="A36" s="245" t="s">
        <v>65</v>
      </c>
      <c r="B36" s="245"/>
      <c r="C36" s="245"/>
      <c r="D36" s="245"/>
      <c r="E36" s="245"/>
      <c r="F36" s="245"/>
      <c r="G36" s="246"/>
      <c r="H36" s="903"/>
      <c r="I36" s="903"/>
      <c r="J36" s="903"/>
      <c r="K36" s="903"/>
      <c r="L36" s="903"/>
      <c r="M36" s="903"/>
    </row>
    <row r="37" spans="1:13">
      <c r="A37" s="322" t="s">
        <v>44</v>
      </c>
      <c r="B37" s="33"/>
      <c r="C37" s="33"/>
      <c r="D37" s="33">
        <v>1</v>
      </c>
      <c r="E37" s="33">
        <v>2</v>
      </c>
      <c r="F37" s="33">
        <v>3</v>
      </c>
      <c r="G37" s="33">
        <v>4</v>
      </c>
    </row>
    <row r="38" spans="1:13" ht="49" thickBot="1">
      <c r="A38" s="323" t="s">
        <v>111</v>
      </c>
      <c r="B38" s="296" t="s">
        <v>270</v>
      </c>
      <c r="C38" s="324" t="s">
        <v>112</v>
      </c>
      <c r="D38" s="325" t="s">
        <v>427</v>
      </c>
      <c r="E38" s="325" t="s">
        <v>428</v>
      </c>
      <c r="F38" s="325" t="s">
        <v>429</v>
      </c>
      <c r="G38" s="325" t="s">
        <v>430</v>
      </c>
    </row>
    <row r="39" spans="1:13" ht="16" thickBot="1">
      <c r="A39" s="326" t="s">
        <v>431</v>
      </c>
      <c r="B39" s="327"/>
      <c r="C39" s="328"/>
      <c r="D39" s="209"/>
      <c r="E39" s="209"/>
      <c r="F39" s="209"/>
      <c r="G39" s="210"/>
    </row>
    <row r="40" spans="1:13" ht="16" thickBot="1">
      <c r="A40" s="329">
        <v>2.1</v>
      </c>
      <c r="B40" s="304">
        <v>4110.1000000000004</v>
      </c>
      <c r="C40" s="305" t="s">
        <v>432</v>
      </c>
      <c r="D40" s="330"/>
      <c r="E40" s="801"/>
      <c r="F40" s="331"/>
      <c r="G40" s="332">
        <f>D40+E40</f>
        <v>0</v>
      </c>
    </row>
    <row r="41" spans="1:13" ht="16" thickBot="1">
      <c r="A41" s="333">
        <f>A40+0.1</f>
        <v>2.2000000000000002</v>
      </c>
      <c r="B41" s="301">
        <v>4125.1000000000004</v>
      </c>
      <c r="C41" s="302" t="s">
        <v>433</v>
      </c>
      <c r="D41" s="334"/>
      <c r="E41" s="335"/>
      <c r="F41" s="336">
        <f>-D41</f>
        <v>0</v>
      </c>
      <c r="G41" s="337">
        <f>+D41+F41</f>
        <v>0</v>
      </c>
    </row>
    <row r="42" spans="1:13" ht="16" thickBot="1">
      <c r="A42" s="1026" t="s">
        <v>434</v>
      </c>
      <c r="B42" s="1027"/>
      <c r="C42" s="1027"/>
      <c r="D42" s="1027"/>
      <c r="E42" s="1027"/>
      <c r="F42" s="1027"/>
      <c r="G42" s="1028"/>
    </row>
    <row r="43" spans="1:13" ht="16" thickBot="1">
      <c r="A43" s="581">
        <v>2.2999999999999998</v>
      </c>
      <c r="B43" s="338">
        <v>4140.1000000000004</v>
      </c>
      <c r="C43" s="339" t="s">
        <v>435</v>
      </c>
      <c r="D43" s="340">
        <f>$M$62</f>
        <v>0</v>
      </c>
      <c r="E43" s="801"/>
      <c r="F43" s="331"/>
      <c r="G43" s="332">
        <f>D43+E43</f>
        <v>0</v>
      </c>
    </row>
    <row r="44" spans="1:13" ht="17" thickBot="1">
      <c r="A44" s="329">
        <v>2.4</v>
      </c>
      <c r="B44" s="298">
        <v>4150.3</v>
      </c>
      <c r="C44" s="299" t="s">
        <v>436</v>
      </c>
      <c r="D44" s="330"/>
      <c r="E44" s="801"/>
      <c r="F44" s="335"/>
      <c r="G44" s="332">
        <f>D44+E44</f>
        <v>0</v>
      </c>
      <c r="I44" s="247" t="s">
        <v>437</v>
      </c>
      <c r="J44" s="320"/>
      <c r="K44" s="320"/>
      <c r="L44" s="320"/>
      <c r="M44" s="321"/>
    </row>
    <row r="45" spans="1:13" ht="18" customHeight="1">
      <c r="A45" s="341">
        <v>2.5</v>
      </c>
      <c r="B45" s="298">
        <v>4160.3</v>
      </c>
      <c r="C45" s="299" t="s">
        <v>438</v>
      </c>
      <c r="D45" s="334"/>
      <c r="E45" s="335"/>
      <c r="F45" s="336">
        <f>-D45</f>
        <v>0</v>
      </c>
      <c r="G45" s="337">
        <f>+D45+F45</f>
        <v>0</v>
      </c>
      <c r="I45" s="296" t="s">
        <v>111</v>
      </c>
      <c r="J45" s="69" t="s">
        <v>439</v>
      </c>
      <c r="K45" s="69" t="s">
        <v>440</v>
      </c>
      <c r="L45" s="69" t="s">
        <v>441</v>
      </c>
      <c r="M45" s="69" t="s">
        <v>442</v>
      </c>
    </row>
    <row r="46" spans="1:13" ht="16" thickBot="1">
      <c r="A46" s="341">
        <f t="shared" ref="A46" si="1">A45+0.1</f>
        <v>2.6</v>
      </c>
      <c r="B46" s="301">
        <v>4160.6000000000004</v>
      </c>
      <c r="C46" s="302" t="s">
        <v>443</v>
      </c>
      <c r="D46" s="334"/>
      <c r="E46" s="335"/>
      <c r="F46" s="336">
        <f>-D46</f>
        <v>0</v>
      </c>
      <c r="G46" s="337">
        <f>+D46+F46</f>
        <v>0</v>
      </c>
      <c r="I46" s="729" t="s">
        <v>444</v>
      </c>
      <c r="J46" s="576"/>
      <c r="K46" s="576"/>
      <c r="L46" s="576"/>
      <c r="M46" s="342"/>
    </row>
    <row r="47" spans="1:13" ht="16" thickBot="1">
      <c r="A47" s="343">
        <v>2.1</v>
      </c>
      <c r="B47" s="312">
        <v>4130.1000000000004</v>
      </c>
      <c r="C47" s="313" t="s">
        <v>445</v>
      </c>
      <c r="D47" s="344">
        <f>SUM(D43:D46)</f>
        <v>0</v>
      </c>
      <c r="E47" s="344">
        <f t="shared" ref="E47:G47" si="2">SUM(E43:E46)</f>
        <v>0</v>
      </c>
      <c r="F47" s="344">
        <f>SUM(F45:F46)</f>
        <v>0</v>
      </c>
      <c r="G47" s="344">
        <f t="shared" si="2"/>
        <v>0</v>
      </c>
      <c r="I47" s="729" t="s">
        <v>446</v>
      </c>
      <c r="J47" s="576"/>
      <c r="K47" s="576"/>
      <c r="L47" s="576"/>
      <c r="M47" s="342"/>
    </row>
    <row r="48" spans="1:13" ht="16" thickBot="1">
      <c r="A48" s="345">
        <v>2.2000000000000002</v>
      </c>
      <c r="B48" s="346">
        <v>4100</v>
      </c>
      <c r="C48" s="347" t="s">
        <v>447</v>
      </c>
      <c r="D48" s="348">
        <f>D47+D41+D40</f>
        <v>0</v>
      </c>
      <c r="E48" s="348">
        <f>E47+E41+E40</f>
        <v>0</v>
      </c>
      <c r="F48" s="348">
        <f>F47+F41+F40</f>
        <v>0</v>
      </c>
      <c r="G48" s="348">
        <f>G47+G41+G40</f>
        <v>0</v>
      </c>
      <c r="I48" s="729" t="s">
        <v>448</v>
      </c>
      <c r="J48" s="576"/>
      <c r="K48" s="576"/>
      <c r="L48" s="576"/>
      <c r="M48" s="342"/>
    </row>
    <row r="49" spans="1:13" ht="16" thickBot="1">
      <c r="A49" s="1026" t="s">
        <v>449</v>
      </c>
      <c r="B49" s="1027"/>
      <c r="C49" s="1027"/>
      <c r="D49" s="1027"/>
      <c r="E49" s="1027"/>
      <c r="F49" s="1027"/>
      <c r="G49" s="1028"/>
      <c r="I49" s="729" t="s">
        <v>450</v>
      </c>
      <c r="J49" s="576"/>
      <c r="K49" s="576"/>
      <c r="L49" s="576"/>
      <c r="M49" s="342"/>
    </row>
    <row r="50" spans="1:13" ht="16" thickBot="1">
      <c r="A50" s="349">
        <v>2.7</v>
      </c>
      <c r="B50" s="338">
        <v>4250.5</v>
      </c>
      <c r="C50" s="339" t="s">
        <v>451</v>
      </c>
      <c r="D50" s="350"/>
      <c r="E50" s="801"/>
      <c r="F50" s="351"/>
      <c r="G50" s="352">
        <f>D50+E50</f>
        <v>0</v>
      </c>
      <c r="I50" s="730" t="s">
        <v>452</v>
      </c>
      <c r="J50" s="612"/>
      <c r="K50" s="612"/>
      <c r="L50" s="612"/>
      <c r="M50" s="334"/>
    </row>
    <row r="51" spans="1:13" ht="16" thickBot="1">
      <c r="A51" s="1026"/>
      <c r="B51" s="1027"/>
      <c r="C51" s="1027"/>
      <c r="D51" s="1027"/>
      <c r="E51" s="1027"/>
      <c r="F51" s="1027"/>
      <c r="G51" s="1028"/>
      <c r="I51" s="730" t="s">
        <v>453</v>
      </c>
      <c r="J51" s="612"/>
      <c r="K51" s="612"/>
      <c r="L51" s="612"/>
      <c r="M51" s="334"/>
    </row>
    <row r="52" spans="1:13" ht="16" thickBot="1">
      <c r="A52" s="329">
        <v>2.8</v>
      </c>
      <c r="B52" s="304">
        <v>4261.5</v>
      </c>
      <c r="C52" s="305" t="s">
        <v>454</v>
      </c>
      <c r="D52" s="330"/>
      <c r="E52" s="801"/>
      <c r="F52" s="331"/>
      <c r="G52" s="332">
        <f>D52+E52</f>
        <v>0</v>
      </c>
      <c r="I52" s="730" t="s">
        <v>455</v>
      </c>
      <c r="J52" s="612"/>
      <c r="K52" s="612"/>
      <c r="L52" s="612"/>
      <c r="M52" s="334"/>
    </row>
    <row r="53" spans="1:13" ht="16" thickBot="1">
      <c r="A53" s="354">
        <v>2.9</v>
      </c>
      <c r="B53" s="301">
        <v>4262.6000000000004</v>
      </c>
      <c r="C53" s="302" t="s">
        <v>456</v>
      </c>
      <c r="D53" s="334"/>
      <c r="E53" s="335"/>
      <c r="F53" s="336">
        <f>-D53</f>
        <v>0</v>
      </c>
      <c r="G53" s="337">
        <f>+D53+F53</f>
        <v>0</v>
      </c>
      <c r="I53" s="730" t="s">
        <v>457</v>
      </c>
      <c r="J53" s="612"/>
      <c r="K53" s="612"/>
      <c r="L53" s="612"/>
      <c r="M53" s="334"/>
    </row>
    <row r="54" spans="1:13" ht="16" thickBot="1">
      <c r="A54" s="345">
        <v>2.2999999999999998</v>
      </c>
      <c r="B54" s="346">
        <v>4260</v>
      </c>
      <c r="C54" s="347" t="s">
        <v>458</v>
      </c>
      <c r="D54" s="348">
        <f>D52+D53</f>
        <v>0</v>
      </c>
      <c r="E54" s="348">
        <f t="shared" ref="E54:G54" si="3">E52+E53</f>
        <v>0</v>
      </c>
      <c r="F54" s="348">
        <f t="shared" si="3"/>
        <v>0</v>
      </c>
      <c r="G54" s="348">
        <f t="shared" si="3"/>
        <v>0</v>
      </c>
      <c r="I54" s="730" t="s">
        <v>459</v>
      </c>
      <c r="J54" s="612"/>
      <c r="K54" s="612"/>
      <c r="L54" s="612"/>
      <c r="M54" s="334"/>
    </row>
    <row r="55" spans="1:13" ht="16" thickBot="1">
      <c r="A55" s="1026" t="s">
        <v>460</v>
      </c>
      <c r="B55" s="1027"/>
      <c r="C55" s="1027"/>
      <c r="D55" s="1027"/>
      <c r="E55" s="1027"/>
      <c r="F55" s="1027"/>
      <c r="G55" s="1028"/>
      <c r="I55" s="730" t="s">
        <v>461</v>
      </c>
      <c r="J55" s="612"/>
      <c r="K55" s="612"/>
      <c r="L55" s="612"/>
      <c r="M55" s="334"/>
    </row>
    <row r="56" spans="1:13" ht="16" thickBot="1">
      <c r="A56" s="355" t="s">
        <v>462</v>
      </c>
      <c r="B56" s="304">
        <v>4275.5</v>
      </c>
      <c r="C56" s="305" t="s">
        <v>463</v>
      </c>
      <c r="D56" s="330"/>
      <c r="E56" s="801"/>
      <c r="F56" s="331"/>
      <c r="G56" s="332">
        <f>D56+E56</f>
        <v>0</v>
      </c>
      <c r="I56" s="730" t="s">
        <v>464</v>
      </c>
      <c r="J56" s="612"/>
      <c r="K56" s="612"/>
      <c r="L56" s="612"/>
      <c r="M56" s="334"/>
    </row>
    <row r="57" spans="1:13" ht="16" thickBot="1">
      <c r="A57" s="323">
        <v>2.11</v>
      </c>
      <c r="B57" s="301">
        <v>4280.5</v>
      </c>
      <c r="C57" s="302" t="s">
        <v>465</v>
      </c>
      <c r="D57" s="350"/>
      <c r="E57" s="801"/>
      <c r="F57" s="357"/>
      <c r="G57" s="332">
        <f>D57+E57</f>
        <v>0</v>
      </c>
      <c r="I57" s="730" t="s">
        <v>466</v>
      </c>
      <c r="J57" s="612"/>
      <c r="K57" s="612"/>
      <c r="L57" s="612"/>
      <c r="M57" s="334"/>
    </row>
    <row r="58" spans="1:13" ht="16" thickBot="1">
      <c r="A58" s="358">
        <v>2.4</v>
      </c>
      <c r="B58" s="346">
        <v>4270.5</v>
      </c>
      <c r="C58" s="347" t="s">
        <v>467</v>
      </c>
      <c r="D58" s="348">
        <f>D56+D57</f>
        <v>0</v>
      </c>
      <c r="E58" s="348">
        <f t="shared" ref="E58:G58" si="4">E56+E57</f>
        <v>0</v>
      </c>
      <c r="F58" s="262"/>
      <c r="G58" s="348">
        <f t="shared" si="4"/>
        <v>0</v>
      </c>
      <c r="I58" s="730" t="s">
        <v>468</v>
      </c>
      <c r="J58" s="612"/>
      <c r="K58" s="612"/>
      <c r="L58" s="612"/>
      <c r="M58" s="334"/>
    </row>
    <row r="59" spans="1:13" ht="16" thickBot="1">
      <c r="A59" s="1026" t="s">
        <v>469</v>
      </c>
      <c r="B59" s="1027"/>
      <c r="C59" s="1027"/>
      <c r="D59" s="1027"/>
      <c r="E59" s="1027"/>
      <c r="F59" s="1027"/>
      <c r="G59" s="1028"/>
      <c r="I59" s="730" t="s">
        <v>470</v>
      </c>
      <c r="J59" s="612"/>
      <c r="K59" s="612"/>
      <c r="L59" s="612"/>
      <c r="M59" s="334"/>
    </row>
    <row r="60" spans="1:13" ht="16" thickBot="1">
      <c r="A60" s="359">
        <v>2.12</v>
      </c>
      <c r="B60" s="304">
        <v>4295.7</v>
      </c>
      <c r="C60" s="305" t="s">
        <v>471</v>
      </c>
      <c r="D60" s="330"/>
      <c r="E60" s="801"/>
      <c r="F60" s="331"/>
      <c r="G60" s="332">
        <f>D60+E60</f>
        <v>0</v>
      </c>
      <c r="I60" s="730" t="s">
        <v>472</v>
      </c>
      <c r="J60" s="612"/>
      <c r="K60" s="612"/>
      <c r="L60" s="612"/>
      <c r="M60" s="334"/>
    </row>
    <row r="61" spans="1:13" ht="16" thickBot="1">
      <c r="A61" s="323">
        <v>2.13</v>
      </c>
      <c r="B61" s="301">
        <v>4298.7</v>
      </c>
      <c r="C61" s="302" t="s">
        <v>473</v>
      </c>
      <c r="D61" s="334"/>
      <c r="E61" s="335"/>
      <c r="F61" s="336">
        <f>-D61</f>
        <v>0</v>
      </c>
      <c r="G61" s="337">
        <f>+D61+F61</f>
        <v>0</v>
      </c>
      <c r="I61" s="730" t="s">
        <v>474</v>
      </c>
      <c r="J61" s="612"/>
      <c r="K61" s="612"/>
      <c r="L61" s="612"/>
      <c r="M61" s="334"/>
    </row>
    <row r="62" spans="1:13" ht="16" thickBot="1">
      <c r="A62" s="345">
        <v>2.5</v>
      </c>
      <c r="B62" s="346">
        <v>4290</v>
      </c>
      <c r="C62" s="347" t="s">
        <v>475</v>
      </c>
      <c r="D62" s="348">
        <f>D60+D61</f>
        <v>0</v>
      </c>
      <c r="E62" s="348">
        <f t="shared" ref="E62:G62" si="5">E60+E61</f>
        <v>0</v>
      </c>
      <c r="F62" s="348">
        <f t="shared" si="5"/>
        <v>0</v>
      </c>
      <c r="G62" s="348">
        <f t="shared" si="5"/>
        <v>0</v>
      </c>
      <c r="I62" s="163" t="s">
        <v>476</v>
      </c>
      <c r="J62" s="353"/>
      <c r="K62" s="53" t="s">
        <v>477</v>
      </c>
      <c r="L62" s="353"/>
      <c r="M62" s="344">
        <f>SUM($M$46:$M$61)</f>
        <v>0</v>
      </c>
    </row>
    <row r="63" spans="1:13" ht="16" thickBot="1">
      <c r="A63" s="1026" t="s">
        <v>478</v>
      </c>
      <c r="B63" s="1027"/>
      <c r="C63" s="1027"/>
      <c r="D63" s="1027"/>
      <c r="E63" s="1027"/>
      <c r="F63" s="1027"/>
      <c r="G63" s="1028"/>
      <c r="I63" s="1046" t="s">
        <v>479</v>
      </c>
      <c r="J63" s="1047"/>
      <c r="K63" s="1047"/>
      <c r="L63" s="1047"/>
      <c r="M63" s="1048"/>
    </row>
    <row r="64" spans="1:13" ht="16" thickBot="1">
      <c r="A64" s="359">
        <v>2.14</v>
      </c>
      <c r="B64" s="304">
        <v>4301.7</v>
      </c>
      <c r="C64" s="305" t="s">
        <v>480</v>
      </c>
      <c r="D64" s="330"/>
      <c r="E64" s="801"/>
      <c r="F64" s="331"/>
      <c r="G64" s="332">
        <f>D64+E64</f>
        <v>0</v>
      </c>
    </row>
    <row r="65" spans="1:14" ht="16" thickBot="1">
      <c r="A65" s="323">
        <v>2.15</v>
      </c>
      <c r="B65" s="301">
        <v>4302.3</v>
      </c>
      <c r="C65" s="302" t="s">
        <v>481</v>
      </c>
      <c r="D65" s="334"/>
      <c r="E65" s="335"/>
      <c r="F65" s="336">
        <f>-D65</f>
        <v>0</v>
      </c>
      <c r="G65" s="337">
        <f>+D65+F65</f>
        <v>0</v>
      </c>
    </row>
    <row r="66" spans="1:14" ht="16" thickBot="1">
      <c r="A66" s="345">
        <v>2.6</v>
      </c>
      <c r="B66" s="346">
        <v>4300</v>
      </c>
      <c r="C66" s="347" t="s">
        <v>482</v>
      </c>
      <c r="D66" s="348">
        <f>D64+D65</f>
        <v>0</v>
      </c>
      <c r="E66" s="348">
        <f t="shared" ref="E66:G66" si="6">E64+E65</f>
        <v>0</v>
      </c>
      <c r="F66" s="348">
        <f t="shared" si="6"/>
        <v>0</v>
      </c>
      <c r="G66" s="348">
        <f t="shared" si="6"/>
        <v>0</v>
      </c>
    </row>
    <row r="67" spans="1:14" ht="16" thickBot="1">
      <c r="A67" s="1026" t="s">
        <v>483</v>
      </c>
      <c r="B67" s="1027"/>
      <c r="C67" s="1027"/>
      <c r="D67" s="1027"/>
      <c r="E67" s="1027"/>
      <c r="F67" s="1027"/>
      <c r="G67" s="1028"/>
    </row>
    <row r="68" spans="1:14" ht="16" thickBot="1">
      <c r="A68" s="359">
        <v>2.16</v>
      </c>
      <c r="B68" s="304">
        <v>4306.1000000000004</v>
      </c>
      <c r="C68" s="305" t="s">
        <v>484</v>
      </c>
      <c r="D68" s="330"/>
      <c r="E68" s="801"/>
      <c r="F68" s="331"/>
      <c r="G68" s="332">
        <f t="shared" ref="G68:G71" si="7">D68+E68</f>
        <v>0</v>
      </c>
    </row>
    <row r="69" spans="1:14" ht="16" thickBot="1">
      <c r="A69" s="360">
        <v>2.17</v>
      </c>
      <c r="B69" s="298">
        <v>4306.2</v>
      </c>
      <c r="C69" s="299" t="s">
        <v>485</v>
      </c>
      <c r="D69" s="330"/>
      <c r="E69" s="801"/>
      <c r="F69" s="361"/>
      <c r="G69" s="332">
        <f t="shared" si="7"/>
        <v>0</v>
      </c>
    </row>
    <row r="70" spans="1:14" ht="16" thickBot="1">
      <c r="A70" s="360">
        <v>2.1800000000000002</v>
      </c>
      <c r="B70" s="298">
        <v>4306.3</v>
      </c>
      <c r="C70" s="299" t="s">
        <v>486</v>
      </c>
      <c r="D70" s="330"/>
      <c r="E70" s="801"/>
      <c r="F70" s="361"/>
      <c r="G70" s="332">
        <f t="shared" si="7"/>
        <v>0</v>
      </c>
    </row>
    <row r="71" spans="1:14" ht="16" thickBot="1">
      <c r="A71" s="323">
        <v>2.19</v>
      </c>
      <c r="B71" s="301">
        <v>4306.3999999999996</v>
      </c>
      <c r="C71" s="302" t="s">
        <v>487</v>
      </c>
      <c r="D71" s="350"/>
      <c r="E71" s="801"/>
      <c r="F71" s="361"/>
      <c r="G71" s="332">
        <f t="shared" si="7"/>
        <v>0</v>
      </c>
    </row>
    <row r="72" spans="1:14" ht="16" thickBot="1">
      <c r="A72" s="345">
        <v>2.7</v>
      </c>
      <c r="B72" s="346">
        <v>4305</v>
      </c>
      <c r="C72" s="347" t="s">
        <v>488</v>
      </c>
      <c r="D72" s="348">
        <f>SUM(D68:D71)</f>
        <v>0</v>
      </c>
      <c r="E72" s="348">
        <f t="shared" ref="E72:G72" si="8">SUM(E68:E71)</f>
        <v>0</v>
      </c>
      <c r="F72" s="262"/>
      <c r="G72" s="348">
        <f t="shared" si="8"/>
        <v>0</v>
      </c>
    </row>
    <row r="73" spans="1:14" ht="16" thickBot="1">
      <c r="A73" s="1026" t="s">
        <v>255</v>
      </c>
      <c r="B73" s="1027"/>
      <c r="C73" s="1027"/>
      <c r="D73" s="1027"/>
      <c r="E73" s="1027"/>
      <c r="F73" s="1027"/>
      <c r="G73" s="1028"/>
    </row>
    <row r="74" spans="1:14" ht="16" thickBot="1">
      <c r="A74" s="355">
        <v>2.2000000000000002</v>
      </c>
      <c r="B74" s="304">
        <v>4310.1000000000004</v>
      </c>
      <c r="C74" s="305" t="s">
        <v>489</v>
      </c>
      <c r="D74" s="330"/>
      <c r="E74" s="801"/>
      <c r="F74" s="331"/>
      <c r="G74" s="332">
        <f>D74+E74</f>
        <v>0</v>
      </c>
    </row>
    <row r="75" spans="1:14" ht="16" thickBot="1">
      <c r="A75" s="360">
        <v>2.21</v>
      </c>
      <c r="B75" s="298">
        <v>4310.2</v>
      </c>
      <c r="C75" s="299" t="s">
        <v>490</v>
      </c>
      <c r="D75" s="330"/>
      <c r="E75" s="801"/>
      <c r="F75" s="361"/>
      <c r="G75" s="332">
        <f>D75+E75</f>
        <v>0</v>
      </c>
    </row>
    <row r="76" spans="1:14" ht="16" thickBot="1">
      <c r="A76" s="323">
        <v>2.2200000000000002</v>
      </c>
      <c r="B76" s="301">
        <v>4339.2</v>
      </c>
      <c r="C76" s="302" t="s">
        <v>491</v>
      </c>
      <c r="D76" s="334"/>
      <c r="E76" s="335"/>
      <c r="F76" s="336">
        <f>-D76</f>
        <v>0</v>
      </c>
      <c r="G76" s="337">
        <f>+D76+F76</f>
        <v>0</v>
      </c>
    </row>
    <row r="77" spans="1:14" ht="16" thickBot="1">
      <c r="A77" s="345">
        <v>2.8</v>
      </c>
      <c r="B77" s="346">
        <v>4310</v>
      </c>
      <c r="C77" s="347" t="s">
        <v>492</v>
      </c>
      <c r="D77" s="348">
        <f>SUM(D74:D76)</f>
        <v>0</v>
      </c>
      <c r="E77" s="348">
        <f>SUM(E74:E76)</f>
        <v>0</v>
      </c>
      <c r="F77" s="348">
        <f>SUM(F74:F76)</f>
        <v>0</v>
      </c>
      <c r="G77" s="348">
        <f>SUM(G74:G76)</f>
        <v>0</v>
      </c>
    </row>
    <row r="78" spans="1:14" ht="16" thickBot="1">
      <c r="A78" s="1026" t="s">
        <v>493</v>
      </c>
      <c r="B78" s="1027"/>
      <c r="C78" s="1027"/>
      <c r="D78" s="1027"/>
      <c r="E78" s="1027"/>
      <c r="F78" s="1027"/>
      <c r="G78" s="1028"/>
    </row>
    <row r="79" spans="1:14" ht="16" thickBot="1">
      <c r="A79" s="359">
        <v>2.23</v>
      </c>
      <c r="B79" s="304">
        <v>4350.3</v>
      </c>
      <c r="C79" s="305" t="s">
        <v>494</v>
      </c>
      <c r="D79" s="334"/>
      <c r="E79" s="361"/>
      <c r="F79" s="336">
        <f>-D79</f>
        <v>0</v>
      </c>
      <c r="G79" s="337">
        <f>+D79+F79</f>
        <v>0</v>
      </c>
    </row>
    <row r="80" spans="1:14" ht="17" thickBot="1">
      <c r="A80" s="323">
        <v>2.2400000000000002</v>
      </c>
      <c r="B80" s="301">
        <v>4360.3</v>
      </c>
      <c r="C80" s="302" t="s">
        <v>495</v>
      </c>
      <c r="D80" s="362">
        <f>$L$96</f>
        <v>0</v>
      </c>
      <c r="E80" s="801"/>
      <c r="F80" s="357"/>
      <c r="G80" s="337">
        <f>+D80+E80</f>
        <v>0</v>
      </c>
      <c r="I80" s="248" t="s">
        <v>496</v>
      </c>
      <c r="J80" s="363"/>
      <c r="K80" s="363"/>
      <c r="L80" s="363"/>
      <c r="M80" s="363"/>
      <c r="N80" s="364"/>
    </row>
    <row r="81" spans="1:15" ht="16" thickBot="1">
      <c r="A81" s="345">
        <v>2.9</v>
      </c>
      <c r="B81" s="346">
        <v>4340</v>
      </c>
      <c r="C81" s="347" t="s">
        <v>497</v>
      </c>
      <c r="D81" s="348">
        <f>D79+D80</f>
        <v>0</v>
      </c>
      <c r="E81" s="348">
        <f>E79+E80</f>
        <v>0</v>
      </c>
      <c r="F81" s="348">
        <f>F79+F80</f>
        <v>0</v>
      </c>
      <c r="G81" s="348">
        <f>SUM(G$79:G$80)</f>
        <v>0</v>
      </c>
      <c r="I81" s="162" t="s">
        <v>498</v>
      </c>
      <c r="J81" s="365"/>
      <c r="K81" s="365"/>
      <c r="L81" s="365"/>
      <c r="M81" s="365"/>
      <c r="N81" s="366"/>
    </row>
    <row r="82" spans="1:15" ht="33" thickBot="1">
      <c r="A82" s="1026" t="s">
        <v>499</v>
      </c>
      <c r="B82" s="1027"/>
      <c r="C82" s="1027"/>
      <c r="D82" s="1027"/>
      <c r="E82" s="1027"/>
      <c r="F82" s="1027"/>
      <c r="G82" s="1028"/>
      <c r="I82" s="307" t="s">
        <v>111</v>
      </c>
      <c r="J82" s="308" t="s">
        <v>500</v>
      </c>
      <c r="K82" s="308" t="s">
        <v>501</v>
      </c>
      <c r="L82" s="308" t="s">
        <v>408</v>
      </c>
      <c r="M82" s="308" t="s">
        <v>502</v>
      </c>
      <c r="N82" s="308" t="s">
        <v>503</v>
      </c>
    </row>
    <row r="83" spans="1:15">
      <c r="A83" s="359">
        <v>2.25</v>
      </c>
      <c r="B83" s="304">
        <v>4380.3</v>
      </c>
      <c r="C83" s="305" t="s">
        <v>504</v>
      </c>
      <c r="D83" s="334"/>
      <c r="E83" s="361"/>
      <c r="F83" s="336">
        <f>-D83</f>
        <v>0</v>
      </c>
      <c r="G83" s="337">
        <f>+D83+F83</f>
        <v>0</v>
      </c>
      <c r="I83" s="729" t="s">
        <v>505</v>
      </c>
      <c r="J83" s="576"/>
      <c r="K83" s="823"/>
      <c r="L83" s="342"/>
      <c r="M83" s="685"/>
      <c r="N83" s="576"/>
    </row>
    <row r="84" spans="1:15">
      <c r="A84" s="360">
        <v>2.2599999999999998</v>
      </c>
      <c r="B84" s="298">
        <v>4385.7</v>
      </c>
      <c r="C84" s="299" t="s">
        <v>506</v>
      </c>
      <c r="D84" s="334"/>
      <c r="E84" s="361"/>
      <c r="F84" s="336">
        <f>-D84</f>
        <v>0</v>
      </c>
      <c r="G84" s="337">
        <f>+D84+F84</f>
        <v>0</v>
      </c>
      <c r="I84" s="729" t="s">
        <v>507</v>
      </c>
      <c r="J84" s="576"/>
      <c r="K84" s="823"/>
      <c r="L84" s="342"/>
      <c r="M84" s="685"/>
      <c r="N84" s="576"/>
    </row>
    <row r="85" spans="1:15" ht="16" thickBot="1">
      <c r="A85" s="323">
        <v>2.27</v>
      </c>
      <c r="B85" s="301">
        <v>4390.7</v>
      </c>
      <c r="C85" s="302" t="s">
        <v>508</v>
      </c>
      <c r="D85" s="334"/>
      <c r="E85" s="361"/>
      <c r="F85" s="336">
        <f>-D85</f>
        <v>0</v>
      </c>
      <c r="G85" s="337">
        <f>+D85+F85</f>
        <v>0</v>
      </c>
      <c r="I85" s="729" t="s">
        <v>509</v>
      </c>
      <c r="J85" s="576"/>
      <c r="K85" s="823"/>
      <c r="L85" s="342"/>
      <c r="M85" s="685"/>
      <c r="N85" s="576"/>
    </row>
    <row r="86" spans="1:15" ht="16" thickBot="1">
      <c r="A86" s="367">
        <v>2.1</v>
      </c>
      <c r="B86" s="346">
        <v>4370</v>
      </c>
      <c r="C86" s="347" t="s">
        <v>510</v>
      </c>
      <c r="D86" s="348">
        <f>SUM(D83:D85)</f>
        <v>0</v>
      </c>
      <c r="E86" s="262"/>
      <c r="F86" s="348">
        <f>SUM(F83:F85)</f>
        <v>0</v>
      </c>
      <c r="G86" s="348">
        <f>SUM(G83:G85)</f>
        <v>0</v>
      </c>
      <c r="I86" s="729" t="s">
        <v>511</v>
      </c>
      <c r="J86" s="576"/>
      <c r="K86" s="823"/>
      <c r="L86" s="342"/>
      <c r="M86" s="685"/>
      <c r="N86" s="576"/>
    </row>
    <row r="87" spans="1:15" ht="17.5" customHeight="1" thickBot="1">
      <c r="A87" s="1026" t="s">
        <v>256</v>
      </c>
      <c r="B87" s="1027"/>
      <c r="C87" s="1027"/>
      <c r="D87" s="1027"/>
      <c r="E87" s="1027"/>
      <c r="F87" s="1027"/>
      <c r="G87" s="1028"/>
      <c r="I87" s="730" t="s">
        <v>512</v>
      </c>
      <c r="J87" s="612"/>
      <c r="K87" s="824"/>
      <c r="L87" s="334"/>
      <c r="M87" s="685"/>
      <c r="N87" s="576"/>
    </row>
    <row r="88" spans="1:15" ht="15" customHeight="1" thickBot="1">
      <c r="A88" s="359">
        <v>2.2799999999999998</v>
      </c>
      <c r="B88" s="304">
        <v>4411.1000000000004</v>
      </c>
      <c r="C88" s="305" t="s">
        <v>513</v>
      </c>
      <c r="D88" s="330"/>
      <c r="E88" s="801"/>
      <c r="F88" s="331"/>
      <c r="G88" s="332">
        <f t="shared" ref="G88" si="9">D88+E88</f>
        <v>0</v>
      </c>
      <c r="I88" s="163" t="s">
        <v>514</v>
      </c>
      <c r="J88" s="353"/>
      <c r="K88" s="53" t="s">
        <v>515</v>
      </c>
      <c r="L88" s="344">
        <f>SUM($L$83:$L$87)</f>
        <v>0</v>
      </c>
      <c r="M88" s="164"/>
      <c r="N88" s="164"/>
    </row>
    <row r="89" spans="1:15" ht="16" thickBot="1">
      <c r="A89" s="354">
        <v>2.29</v>
      </c>
      <c r="B89" s="301">
        <v>4411.2</v>
      </c>
      <c r="C89" s="302" t="s">
        <v>516</v>
      </c>
      <c r="D89" s="334"/>
      <c r="E89" s="361"/>
      <c r="F89" s="336">
        <f>-D89</f>
        <v>0</v>
      </c>
      <c r="G89" s="337">
        <f>+D89+F89</f>
        <v>0</v>
      </c>
      <c r="I89" s="161" t="s">
        <v>517</v>
      </c>
      <c r="J89" s="368"/>
      <c r="K89" s="161"/>
      <c r="L89" s="646"/>
      <c r="M89" s="368"/>
      <c r="N89" s="368"/>
    </row>
    <row r="90" spans="1:15" ht="17" thickBot="1">
      <c r="A90" s="367">
        <v>2.11</v>
      </c>
      <c r="B90" s="346">
        <v>4400</v>
      </c>
      <c r="C90" s="347" t="s">
        <v>518</v>
      </c>
      <c r="D90" s="348">
        <f>D88+D89</f>
        <v>0</v>
      </c>
      <c r="E90" s="348">
        <f>E88+E89</f>
        <v>0</v>
      </c>
      <c r="F90" s="348">
        <f>F88+F89</f>
        <v>0</v>
      </c>
      <c r="G90" s="348">
        <f>G88+G89</f>
        <v>0</v>
      </c>
      <c r="I90" s="307" t="s">
        <v>111</v>
      </c>
      <c r="J90" s="308" t="s">
        <v>439</v>
      </c>
      <c r="K90" s="308" t="s">
        <v>440</v>
      </c>
      <c r="L90" s="308" t="s">
        <v>254</v>
      </c>
      <c r="M90" s="308" t="s">
        <v>502</v>
      </c>
      <c r="N90" s="308" t="s">
        <v>519</v>
      </c>
      <c r="O90" s="31" t="s">
        <v>520</v>
      </c>
    </row>
    <row r="91" spans="1:15" ht="16" thickBot="1">
      <c r="A91" s="1026" t="s">
        <v>521</v>
      </c>
      <c r="B91" s="1027"/>
      <c r="C91" s="1027"/>
      <c r="D91" s="1027"/>
      <c r="E91" s="1027"/>
      <c r="F91" s="1027"/>
      <c r="G91" s="1028"/>
      <c r="I91" s="729" t="s">
        <v>522</v>
      </c>
      <c r="J91" s="576"/>
      <c r="K91" s="576"/>
      <c r="L91" s="342"/>
      <c r="M91" s="685"/>
      <c r="N91" s="576"/>
      <c r="O91" s="706"/>
    </row>
    <row r="92" spans="1:15" ht="16" thickBot="1">
      <c r="A92" s="355" t="s">
        <v>523</v>
      </c>
      <c r="B92" s="304">
        <v>4428.7</v>
      </c>
      <c r="C92" s="305" t="s">
        <v>524</v>
      </c>
      <c r="D92" s="330"/>
      <c r="E92" s="801"/>
      <c r="F92" s="331"/>
      <c r="G92" s="332">
        <f t="shared" ref="G92:G93" si="10">D92+E92</f>
        <v>0</v>
      </c>
      <c r="I92" s="729" t="s">
        <v>525</v>
      </c>
      <c r="J92" s="576"/>
      <c r="K92" s="576"/>
      <c r="L92" s="342"/>
      <c r="M92" s="685"/>
      <c r="N92" s="576"/>
      <c r="O92" s="706"/>
    </row>
    <row r="93" spans="1:15" ht="16" thickBot="1">
      <c r="A93" s="360">
        <v>2.31</v>
      </c>
      <c r="B93" s="298">
        <v>4431.7</v>
      </c>
      <c r="C93" s="299" t="s">
        <v>526</v>
      </c>
      <c r="D93" s="330"/>
      <c r="E93" s="801"/>
      <c r="F93" s="361"/>
      <c r="G93" s="332">
        <f t="shared" si="10"/>
        <v>0</v>
      </c>
      <c r="I93" s="729" t="s">
        <v>527</v>
      </c>
      <c r="J93" s="576"/>
      <c r="K93" s="576"/>
      <c r="L93" s="342"/>
      <c r="M93" s="685"/>
      <c r="N93" s="576"/>
      <c r="O93" s="706"/>
    </row>
    <row r="94" spans="1:15" ht="16" thickBot="1">
      <c r="A94" s="360">
        <v>2.3199999999999998</v>
      </c>
      <c r="B94" s="298">
        <v>4432.7</v>
      </c>
      <c r="C94" s="299" t="s">
        <v>528</v>
      </c>
      <c r="D94" s="334"/>
      <c r="E94" s="361"/>
      <c r="F94" s="336">
        <f>-D94</f>
        <v>0</v>
      </c>
      <c r="G94" s="337">
        <f>+D94+F94</f>
        <v>0</v>
      </c>
      <c r="I94" s="730" t="s">
        <v>529</v>
      </c>
      <c r="J94" s="612"/>
      <c r="K94" s="612"/>
      <c r="L94" s="334"/>
      <c r="M94" s="685"/>
      <c r="N94" s="576"/>
      <c r="O94" s="706"/>
    </row>
    <row r="95" spans="1:15" ht="16" thickBot="1">
      <c r="A95" s="360">
        <v>2.33</v>
      </c>
      <c r="B95" s="298">
        <v>4590.8</v>
      </c>
      <c r="C95" s="299" t="s">
        <v>530</v>
      </c>
      <c r="D95" s="334"/>
      <c r="E95" s="361"/>
      <c r="F95" s="336">
        <f>-D95</f>
        <v>0</v>
      </c>
      <c r="G95" s="688">
        <f>+D95+F95</f>
        <v>0</v>
      </c>
      <c r="I95" s="163" t="s">
        <v>531</v>
      </c>
      <c r="J95" s="353"/>
      <c r="K95" s="53" t="s">
        <v>515</v>
      </c>
      <c r="L95" s="344">
        <f>SUM($L$91:$L$94)</f>
        <v>0</v>
      </c>
      <c r="M95" s="164"/>
      <c r="N95" s="164"/>
      <c r="O95" s="164"/>
    </row>
    <row r="96" spans="1:15" ht="16" thickBot="1">
      <c r="A96" s="360">
        <v>2.34</v>
      </c>
      <c r="B96" s="298">
        <v>4424.1000000000004</v>
      </c>
      <c r="C96" s="299" t="s">
        <v>532</v>
      </c>
      <c r="D96" s="334"/>
      <c r="E96" s="801"/>
      <c r="F96" s="335"/>
      <c r="G96" s="332">
        <f t="shared" ref="G96:G98" si="11">D96+E96</f>
        <v>0</v>
      </c>
      <c r="I96" s="616" t="s">
        <v>533</v>
      </c>
      <c r="J96" s="369"/>
      <c r="K96" s="32" t="s">
        <v>534</v>
      </c>
      <c r="L96" s="381">
        <f>L88+L95</f>
        <v>0</v>
      </c>
    </row>
    <row r="97" spans="1:14" ht="16" thickBot="1">
      <c r="A97" s="360">
        <v>2.35</v>
      </c>
      <c r="B97" s="298">
        <v>4424.2</v>
      </c>
      <c r="C97" s="299" t="s">
        <v>535</v>
      </c>
      <c r="D97" s="334"/>
      <c r="E97" s="361"/>
      <c r="F97" s="336">
        <f>-D97</f>
        <v>0</v>
      </c>
      <c r="G97" s="688">
        <f>+D97+F97</f>
        <v>0</v>
      </c>
    </row>
    <row r="98" spans="1:14" ht="16" thickBot="1">
      <c r="A98" s="360">
        <v>2.36</v>
      </c>
      <c r="B98" s="298">
        <v>4426.1000000000004</v>
      </c>
      <c r="C98" s="299" t="s">
        <v>536</v>
      </c>
      <c r="D98" s="334"/>
      <c r="E98" s="801"/>
      <c r="F98" s="361"/>
      <c r="G98" s="332">
        <f t="shared" si="11"/>
        <v>0</v>
      </c>
      <c r="I98" s="1036" t="s">
        <v>537</v>
      </c>
      <c r="J98" s="1037"/>
      <c r="K98" s="1037"/>
      <c r="L98" s="1037"/>
      <c r="M98" s="1037"/>
      <c r="N98" s="1038"/>
    </row>
    <row r="99" spans="1:14" ht="16" thickBot="1">
      <c r="A99" s="323">
        <v>2.37</v>
      </c>
      <c r="B99" s="301">
        <v>4426.2</v>
      </c>
      <c r="C99" s="302" t="s">
        <v>538</v>
      </c>
      <c r="D99" s="334"/>
      <c r="E99" s="361"/>
      <c r="F99" s="336">
        <f>-D99</f>
        <v>0</v>
      </c>
      <c r="G99" s="337">
        <f>+D99+F99</f>
        <v>0</v>
      </c>
      <c r="I99" s="1039" t="s">
        <v>539</v>
      </c>
      <c r="J99" s="1040"/>
      <c r="K99" s="1039" t="s">
        <v>540</v>
      </c>
      <c r="L99" s="1040"/>
      <c r="M99" s="1039" t="s">
        <v>541</v>
      </c>
      <c r="N99" s="1040"/>
    </row>
    <row r="100" spans="1:14" ht="16" thickBot="1">
      <c r="A100" s="370">
        <v>2.12</v>
      </c>
      <c r="B100" s="312">
        <v>4420</v>
      </c>
      <c r="C100" s="313" t="s">
        <v>542</v>
      </c>
      <c r="D100" s="344">
        <f>SUM(D92:D99)</f>
        <v>0</v>
      </c>
      <c r="E100" s="344">
        <f>SUM(E92:E99)</f>
        <v>0</v>
      </c>
      <c r="F100" s="344">
        <f>SUM(F92:F99)</f>
        <v>0</v>
      </c>
      <c r="G100" s="344">
        <f>SUM(G92:G99)</f>
        <v>0</v>
      </c>
      <c r="I100" s="1039" t="s">
        <v>543</v>
      </c>
      <c r="J100" s="1040"/>
      <c r="K100" s="1039" t="s">
        <v>544</v>
      </c>
      <c r="L100" s="1040"/>
      <c r="M100" s="1039" t="s">
        <v>545</v>
      </c>
      <c r="N100" s="1040"/>
    </row>
    <row r="101" spans="1:14" ht="16" thickBot="1">
      <c r="A101" s="359">
        <v>2.38</v>
      </c>
      <c r="B101" s="304">
        <v>4415</v>
      </c>
      <c r="C101" s="305" t="s">
        <v>546</v>
      </c>
      <c r="D101" s="334"/>
      <c r="E101" s="335"/>
      <c r="F101" s="336">
        <f>-D101</f>
        <v>0</v>
      </c>
      <c r="G101" s="337">
        <f>+D101+F101</f>
        <v>0</v>
      </c>
      <c r="I101" s="1039" t="s">
        <v>547</v>
      </c>
      <c r="J101" s="1040"/>
      <c r="K101" s="1039" t="s">
        <v>548</v>
      </c>
      <c r="L101" s="1040"/>
      <c r="M101" s="1039" t="s">
        <v>549</v>
      </c>
      <c r="N101" s="1040"/>
    </row>
    <row r="102" spans="1:14" ht="15" customHeight="1" thickBot="1">
      <c r="A102" s="371">
        <v>2.39</v>
      </c>
      <c r="B102" s="298">
        <v>4430</v>
      </c>
      <c r="C102" s="299" t="s">
        <v>550</v>
      </c>
      <c r="D102" s="617">
        <f>'Mortgages &amp; Notes'!$J$29</f>
        <v>0</v>
      </c>
      <c r="E102" s="361"/>
      <c r="F102" s="336">
        <f>-D102</f>
        <v>0</v>
      </c>
      <c r="G102" s="337">
        <f>+D102+F102</f>
        <v>0</v>
      </c>
      <c r="J102" s="753" t="s">
        <v>551</v>
      </c>
      <c r="K102" s="1033"/>
      <c r="L102" s="1034"/>
      <c r="M102" s="1034"/>
      <c r="N102" s="1035"/>
    </row>
    <row r="103" spans="1:14" ht="16" thickBot="1">
      <c r="A103" s="354" t="s">
        <v>552</v>
      </c>
      <c r="B103" s="372">
        <v>4435</v>
      </c>
      <c r="C103" s="373" t="s">
        <v>553</v>
      </c>
      <c r="D103" s="334"/>
      <c r="E103" s="335"/>
      <c r="F103" s="336">
        <f>-D103</f>
        <v>0</v>
      </c>
      <c r="G103" s="688">
        <f>+D103+F103</f>
        <v>0</v>
      </c>
    </row>
    <row r="104" spans="1:14" ht="16" thickBot="1">
      <c r="A104" s="360">
        <v>2.41</v>
      </c>
      <c r="B104" s="374">
        <v>4443</v>
      </c>
      <c r="C104" s="375" t="s">
        <v>554</v>
      </c>
      <c r="D104" s="648">
        <f>$K$111</f>
        <v>0</v>
      </c>
      <c r="E104" s="801"/>
      <c r="F104" s="361"/>
      <c r="G104" s="332">
        <f t="shared" ref="G104" si="12">D104+E104</f>
        <v>0</v>
      </c>
    </row>
    <row r="105" spans="1:14" ht="16" thickBot="1">
      <c r="A105" s="580">
        <v>2.13</v>
      </c>
      <c r="B105" s="312">
        <v>4200</v>
      </c>
      <c r="C105" s="313" t="s">
        <v>555</v>
      </c>
      <c r="D105" s="344">
        <f>D104+D103+D102+D101+D100+D90+D86+D81+D77+D72+D66+D62+D58+D54+D50</f>
        <v>0</v>
      </c>
      <c r="E105" s="344">
        <f>E104+E103+E102+E101+E100+E90+E86+E81+E77+E72+E66+E62+E58+E54++E50</f>
        <v>0</v>
      </c>
      <c r="F105" s="344">
        <f>F104+F103+F102+F101+F100+F90+F86+F81+F77+F72+F66+F62+F58+F54++F50</f>
        <v>0</v>
      </c>
      <c r="G105" s="344">
        <f>G104+G103+G102+G101+G100+G90+G86+G81+G77+G72+G66+G62+G58+G54++G50</f>
        <v>0</v>
      </c>
    </row>
    <row r="106" spans="1:14" ht="17" thickBot="1">
      <c r="A106" s="359">
        <v>2.42</v>
      </c>
      <c r="B106" s="304">
        <v>4510.8</v>
      </c>
      <c r="C106" s="305" t="s">
        <v>556</v>
      </c>
      <c r="D106" s="334"/>
      <c r="E106" s="335"/>
      <c r="F106" s="336">
        <f t="shared" ref="F106:F116" si="13">-D106</f>
        <v>0</v>
      </c>
      <c r="G106" s="337">
        <f t="shared" ref="G106:G116" si="14">+D106+F106</f>
        <v>0</v>
      </c>
      <c r="I106" s="248" t="s">
        <v>557</v>
      </c>
      <c r="J106" s="363"/>
      <c r="K106" s="364"/>
    </row>
    <row r="107" spans="1:14" ht="17" thickBot="1">
      <c r="A107" s="360">
        <v>2.4300000000000002</v>
      </c>
      <c r="B107" s="298">
        <v>4515.8</v>
      </c>
      <c r="C107" s="299" t="s">
        <v>558</v>
      </c>
      <c r="D107" s="334"/>
      <c r="E107" s="335"/>
      <c r="F107" s="336">
        <f t="shared" si="13"/>
        <v>0</v>
      </c>
      <c r="G107" s="337">
        <f t="shared" si="14"/>
        <v>0</v>
      </c>
      <c r="I107" s="376" t="s">
        <v>111</v>
      </c>
      <c r="J107" s="377" t="s">
        <v>112</v>
      </c>
      <c r="K107" s="377" t="s">
        <v>408</v>
      </c>
    </row>
    <row r="108" spans="1:14">
      <c r="A108" s="360">
        <v>2.44</v>
      </c>
      <c r="B108" s="298">
        <v>4520.8</v>
      </c>
      <c r="C108" s="579" t="s">
        <v>559</v>
      </c>
      <c r="D108" s="618">
        <f>'Mortgages &amp; Notes'!$U$17</f>
        <v>0</v>
      </c>
      <c r="E108" s="335"/>
      <c r="F108" s="336">
        <f t="shared" si="13"/>
        <v>0</v>
      </c>
      <c r="G108" s="337">
        <f t="shared" si="14"/>
        <v>0</v>
      </c>
      <c r="I108" s="731" t="s">
        <v>560</v>
      </c>
      <c r="J108" s="647"/>
      <c r="K108" s="300"/>
    </row>
    <row r="109" spans="1:14">
      <c r="A109" s="359">
        <v>2.4500000000000002</v>
      </c>
      <c r="B109" s="304">
        <v>4535.8</v>
      </c>
      <c r="C109" s="305" t="s">
        <v>561</v>
      </c>
      <c r="D109" s="617">
        <f>'HCF-2 RH'!$D$94</f>
        <v>0</v>
      </c>
      <c r="E109" s="335"/>
      <c r="F109" s="336">
        <f t="shared" si="13"/>
        <v>0</v>
      </c>
      <c r="G109" s="337">
        <f t="shared" si="14"/>
        <v>0</v>
      </c>
      <c r="I109" s="729" t="s">
        <v>562</v>
      </c>
      <c r="J109" s="576"/>
      <c r="K109" s="309"/>
    </row>
    <row r="110" spans="1:14" ht="16" thickBot="1">
      <c r="A110" s="360">
        <v>2.46</v>
      </c>
      <c r="B110" s="298">
        <v>4538.8</v>
      </c>
      <c r="C110" s="378" t="s">
        <v>563</v>
      </c>
      <c r="D110" s="379">
        <f>$K$119</f>
        <v>0</v>
      </c>
      <c r="E110" s="335"/>
      <c r="F110" s="336">
        <f t="shared" si="13"/>
        <v>0</v>
      </c>
      <c r="G110" s="337">
        <f t="shared" si="14"/>
        <v>0</v>
      </c>
      <c r="I110" s="730" t="s">
        <v>564</v>
      </c>
      <c r="J110" s="612"/>
      <c r="K110" s="309"/>
    </row>
    <row r="111" spans="1:14" ht="16" thickBot="1">
      <c r="A111" s="371">
        <v>2.4700000000000002</v>
      </c>
      <c r="B111" s="298">
        <v>4550.8</v>
      </c>
      <c r="C111" s="299" t="s">
        <v>565</v>
      </c>
      <c r="D111" s="334"/>
      <c r="E111" s="335"/>
      <c r="F111" s="336">
        <f t="shared" si="13"/>
        <v>0</v>
      </c>
      <c r="G111" s="337">
        <f t="shared" si="14"/>
        <v>0</v>
      </c>
      <c r="I111" s="732" t="s">
        <v>566</v>
      </c>
      <c r="J111" s="165" t="s">
        <v>261</v>
      </c>
      <c r="K111" s="316">
        <f>SUM($K$108:$K$110)</f>
        <v>0</v>
      </c>
    </row>
    <row r="112" spans="1:14" ht="16" thickBot="1">
      <c r="A112" s="360">
        <v>2.48</v>
      </c>
      <c r="B112" s="298">
        <v>4565.8</v>
      </c>
      <c r="C112" s="299" t="s">
        <v>567</v>
      </c>
      <c r="D112" s="334"/>
      <c r="E112" s="335"/>
      <c r="F112" s="336">
        <f t="shared" si="13"/>
        <v>0</v>
      </c>
      <c r="G112" s="337">
        <f t="shared" si="14"/>
        <v>0</v>
      </c>
    </row>
    <row r="113" spans="1:11" ht="17" thickBot="1">
      <c r="A113" s="360">
        <v>2.4900000000000002</v>
      </c>
      <c r="B113" s="298">
        <v>4567.8</v>
      </c>
      <c r="C113" s="299" t="s">
        <v>568</v>
      </c>
      <c r="D113" s="334"/>
      <c r="E113" s="335"/>
      <c r="F113" s="336">
        <f t="shared" si="13"/>
        <v>0</v>
      </c>
      <c r="G113" s="337">
        <f t="shared" si="14"/>
        <v>0</v>
      </c>
      <c r="I113" s="248" t="s">
        <v>3217</v>
      </c>
      <c r="J113" s="363"/>
      <c r="K113" s="364"/>
    </row>
    <row r="114" spans="1:11" ht="17" thickBot="1">
      <c r="A114" s="371" t="s">
        <v>569</v>
      </c>
      <c r="B114" s="298">
        <v>4568.8</v>
      </c>
      <c r="C114" s="299" t="s">
        <v>570</v>
      </c>
      <c r="D114" s="334"/>
      <c r="E114" s="335"/>
      <c r="F114" s="336">
        <f t="shared" si="13"/>
        <v>0</v>
      </c>
      <c r="G114" s="337">
        <f t="shared" si="14"/>
        <v>0</v>
      </c>
      <c r="I114" s="376" t="s">
        <v>111</v>
      </c>
      <c r="J114" s="377" t="s">
        <v>112</v>
      </c>
      <c r="K114" s="377" t="s">
        <v>408</v>
      </c>
    </row>
    <row r="115" spans="1:11">
      <c r="A115" s="360">
        <v>2.5099999999999998</v>
      </c>
      <c r="B115" s="298">
        <v>4570.8</v>
      </c>
      <c r="C115" s="299" t="s">
        <v>571</v>
      </c>
      <c r="D115" s="334"/>
      <c r="E115" s="335"/>
      <c r="F115" s="336">
        <f t="shared" si="13"/>
        <v>0</v>
      </c>
      <c r="G115" s="337">
        <f t="shared" si="14"/>
        <v>0</v>
      </c>
      <c r="I115" s="731" t="s">
        <v>572</v>
      </c>
      <c r="J115" s="299" t="s">
        <v>573</v>
      </c>
      <c r="K115" s="380"/>
    </row>
    <row r="116" spans="1:11" ht="16" thickBot="1">
      <c r="A116" s="360">
        <v>2.52</v>
      </c>
      <c r="B116" s="298">
        <v>4585.8</v>
      </c>
      <c r="C116" s="299" t="s">
        <v>574</v>
      </c>
      <c r="D116" s="334"/>
      <c r="E116" s="335"/>
      <c r="F116" s="336">
        <f t="shared" si="13"/>
        <v>0</v>
      </c>
      <c r="G116" s="337">
        <f t="shared" si="14"/>
        <v>0</v>
      </c>
      <c r="I116" s="729" t="s">
        <v>575</v>
      </c>
      <c r="J116" s="576"/>
      <c r="K116" s="342"/>
    </row>
    <row r="117" spans="1:11" ht="16" thickBot="1">
      <c r="A117" s="367">
        <v>2.14</v>
      </c>
      <c r="B117" s="346">
        <v>4540</v>
      </c>
      <c r="C117" s="347" t="s">
        <v>576</v>
      </c>
      <c r="D117" s="348">
        <f>SUM(D106:D116)</f>
        <v>0</v>
      </c>
      <c r="E117" s="262"/>
      <c r="F117" s="348">
        <f>SUM(F106:F116)</f>
        <v>0</v>
      </c>
      <c r="G117" s="348">
        <f>SUM(G106:G116)</f>
        <v>0</v>
      </c>
      <c r="I117" s="729" t="s">
        <v>577</v>
      </c>
      <c r="J117" s="576"/>
      <c r="K117" s="342"/>
    </row>
    <row r="118" spans="1:11" ht="16" thickBot="1">
      <c r="A118" s="1026" t="s">
        <v>578</v>
      </c>
      <c r="B118" s="1027"/>
      <c r="C118" s="1027"/>
      <c r="D118" s="1027"/>
      <c r="E118" s="1027"/>
      <c r="F118" s="1027"/>
      <c r="G118" s="1028"/>
      <c r="I118" s="730" t="s">
        <v>579</v>
      </c>
      <c r="J118" s="612"/>
      <c r="K118" s="342"/>
    </row>
    <row r="119" spans="1:11" ht="16" thickBot="1">
      <c r="A119" s="359">
        <v>2.5299999999999998</v>
      </c>
      <c r="B119" s="304">
        <v>5105.1000000000004</v>
      </c>
      <c r="C119" s="305" t="s">
        <v>580</v>
      </c>
      <c r="D119" s="330"/>
      <c r="E119" s="801"/>
      <c r="F119" s="331"/>
      <c r="G119" s="332">
        <f t="shared" ref="G119:G123" si="15">D119+E119</f>
        <v>0</v>
      </c>
      <c r="I119" s="732" t="s">
        <v>581</v>
      </c>
      <c r="J119" s="165" t="s">
        <v>261</v>
      </c>
      <c r="K119" s="381">
        <f>SUM($K$115:$K$118)</f>
        <v>0</v>
      </c>
    </row>
    <row r="120" spans="1:11" ht="16" thickBot="1">
      <c r="A120" s="360">
        <v>2.54</v>
      </c>
      <c r="B120" s="298">
        <v>5110.3</v>
      </c>
      <c r="C120" s="299" t="s">
        <v>582</v>
      </c>
      <c r="D120" s="330"/>
      <c r="E120" s="801"/>
      <c r="F120" s="361"/>
      <c r="G120" s="332">
        <f t="shared" si="15"/>
        <v>0</v>
      </c>
    </row>
    <row r="121" spans="1:11" ht="16" thickBot="1">
      <c r="A121" s="360">
        <v>2.5499999999999998</v>
      </c>
      <c r="B121" s="298">
        <v>5115.5</v>
      </c>
      <c r="C121" s="299" t="s">
        <v>583</v>
      </c>
      <c r="D121" s="330"/>
      <c r="E121" s="801"/>
      <c r="F121" s="361"/>
      <c r="G121" s="332">
        <f t="shared" si="15"/>
        <v>0</v>
      </c>
    </row>
    <row r="122" spans="1:11" ht="16" thickBot="1">
      <c r="A122" s="360">
        <v>2.56</v>
      </c>
      <c r="B122" s="298">
        <v>5120.5</v>
      </c>
      <c r="C122" s="299" t="s">
        <v>584</v>
      </c>
      <c r="D122" s="330"/>
      <c r="E122" s="801"/>
      <c r="F122" s="361"/>
      <c r="G122" s="332">
        <f t="shared" si="15"/>
        <v>0</v>
      </c>
    </row>
    <row r="123" spans="1:11" ht="16" thickBot="1">
      <c r="A123" s="354">
        <v>2.57</v>
      </c>
      <c r="B123" s="301">
        <v>5130.7</v>
      </c>
      <c r="C123" s="302" t="s">
        <v>585</v>
      </c>
      <c r="D123" s="350"/>
      <c r="E123" s="801"/>
      <c r="F123" s="357"/>
      <c r="G123" s="332">
        <f t="shared" si="15"/>
        <v>0</v>
      </c>
    </row>
    <row r="124" spans="1:11" ht="16" thickBot="1">
      <c r="A124" s="367">
        <v>2.15</v>
      </c>
      <c r="B124" s="346">
        <v>5100</v>
      </c>
      <c r="C124" s="347" t="s">
        <v>586</v>
      </c>
      <c r="D124" s="348">
        <f>SUM(D119:D123)</f>
        <v>0</v>
      </c>
      <c r="E124" s="348">
        <f>SUM(E119:E123)</f>
        <v>0</v>
      </c>
      <c r="F124" s="262"/>
      <c r="G124" s="348">
        <f>SUM(G119:G123)</f>
        <v>0</v>
      </c>
    </row>
    <row r="125" spans="1:11" ht="16" thickBot="1">
      <c r="A125" s="1026" t="s">
        <v>587</v>
      </c>
      <c r="B125" s="1027"/>
      <c r="C125" s="1027"/>
      <c r="D125" s="1027"/>
      <c r="E125" s="1027"/>
      <c r="F125" s="1027"/>
      <c r="G125" s="1028"/>
    </row>
    <row r="126" spans="1:11" ht="16" thickBot="1">
      <c r="A126" s="359">
        <v>2.58</v>
      </c>
      <c r="B126" s="304">
        <v>5205.1000000000004</v>
      </c>
      <c r="C126" s="305" t="s">
        <v>588</v>
      </c>
      <c r="D126" s="330"/>
      <c r="E126" s="801"/>
      <c r="F126" s="331"/>
      <c r="G126" s="332">
        <f>D126+E126</f>
        <v>0</v>
      </c>
    </row>
    <row r="127" spans="1:11" ht="16" thickBot="1">
      <c r="A127" s="360">
        <v>2.59</v>
      </c>
      <c r="B127" s="298">
        <v>5220.5</v>
      </c>
      <c r="C127" s="299" t="s">
        <v>589</v>
      </c>
      <c r="D127" s="330"/>
      <c r="E127" s="801"/>
      <c r="F127" s="361"/>
      <c r="G127" s="332">
        <f t="shared" ref="G127:G131" si="16">D127+E127</f>
        <v>0</v>
      </c>
    </row>
    <row r="128" spans="1:11" ht="16" thickBot="1">
      <c r="A128" s="371" t="s">
        <v>590</v>
      </c>
      <c r="B128" s="298">
        <v>5221.3</v>
      </c>
      <c r="C128" s="299" t="s">
        <v>591</v>
      </c>
      <c r="D128" s="330"/>
      <c r="E128" s="801"/>
      <c r="F128" s="361"/>
      <c r="G128" s="332">
        <f t="shared" si="16"/>
        <v>0</v>
      </c>
    </row>
    <row r="129" spans="1:7" ht="16" thickBot="1">
      <c r="A129" s="360">
        <v>2.61</v>
      </c>
      <c r="B129" s="298">
        <v>5231.1000000000004</v>
      </c>
      <c r="C129" s="299" t="s">
        <v>592</v>
      </c>
      <c r="D129" s="330"/>
      <c r="E129" s="801"/>
      <c r="F129" s="361"/>
      <c r="G129" s="332">
        <f t="shared" si="16"/>
        <v>0</v>
      </c>
    </row>
    <row r="130" spans="1:7" ht="16" thickBot="1">
      <c r="A130" s="360">
        <v>2.62</v>
      </c>
      <c r="B130" s="298">
        <v>5233.3</v>
      </c>
      <c r="C130" s="299" t="s">
        <v>593</v>
      </c>
      <c r="D130" s="330"/>
      <c r="E130" s="801"/>
      <c r="F130" s="361"/>
      <c r="G130" s="332">
        <f t="shared" si="16"/>
        <v>0</v>
      </c>
    </row>
    <row r="131" spans="1:7" ht="16" thickBot="1">
      <c r="A131" s="323">
        <v>2.63</v>
      </c>
      <c r="B131" s="301">
        <v>5235.5</v>
      </c>
      <c r="C131" s="302" t="s">
        <v>594</v>
      </c>
      <c r="D131" s="330"/>
      <c r="E131" s="801"/>
      <c r="F131" s="361"/>
      <c r="G131" s="332">
        <f t="shared" si="16"/>
        <v>0</v>
      </c>
    </row>
    <row r="132" spans="1:7" ht="16" thickBot="1">
      <c r="A132" s="382" t="s">
        <v>595</v>
      </c>
      <c r="B132" s="312">
        <v>5200</v>
      </c>
      <c r="C132" s="313" t="s">
        <v>596</v>
      </c>
      <c r="D132" s="344">
        <f>SUM(D126:D131)</f>
        <v>0</v>
      </c>
      <c r="E132" s="344">
        <f>SUM(E126:E131)</f>
        <v>0</v>
      </c>
      <c r="F132" s="262"/>
      <c r="G132" s="344">
        <f>SUM(G126:G131)</f>
        <v>0</v>
      </c>
    </row>
    <row r="133" spans="1:7" ht="16" thickBot="1">
      <c r="A133" s="1052" t="s">
        <v>597</v>
      </c>
      <c r="B133" s="1053"/>
      <c r="C133" s="1053"/>
      <c r="D133" s="1053"/>
      <c r="E133" s="1053"/>
      <c r="F133" s="1053"/>
      <c r="G133" s="1054"/>
    </row>
    <row r="134" spans="1:7" ht="16" thickBot="1">
      <c r="A134" s="359">
        <v>2.64</v>
      </c>
      <c r="B134" s="304">
        <v>5310.1</v>
      </c>
      <c r="C134" s="305" t="s">
        <v>598</v>
      </c>
      <c r="D134" s="330"/>
      <c r="E134" s="801"/>
      <c r="F134" s="361"/>
      <c r="G134" s="332">
        <f t="shared" ref="G134" si="17">D134+E134</f>
        <v>0</v>
      </c>
    </row>
    <row r="135" spans="1:7" ht="16" thickBot="1">
      <c r="A135" s="360">
        <v>2.65</v>
      </c>
      <c r="B135" s="298">
        <v>5320.3</v>
      </c>
      <c r="C135" s="299" t="s">
        <v>599</v>
      </c>
      <c r="D135" s="330"/>
      <c r="E135" s="801"/>
      <c r="F135" s="361"/>
      <c r="G135" s="332">
        <f t="shared" ref="G135:G137" si="18">D135+E135</f>
        <v>0</v>
      </c>
    </row>
    <row r="136" spans="1:7" ht="16" thickBot="1">
      <c r="A136" s="360">
        <v>2.66</v>
      </c>
      <c r="B136" s="298">
        <v>5330.5</v>
      </c>
      <c r="C136" s="299" t="s">
        <v>600</v>
      </c>
      <c r="D136" s="330"/>
      <c r="E136" s="801"/>
      <c r="F136" s="361"/>
      <c r="G136" s="332">
        <f t="shared" si="18"/>
        <v>0</v>
      </c>
    </row>
    <row r="137" spans="1:7" ht="16" thickBot="1">
      <c r="A137" s="323">
        <v>2.67</v>
      </c>
      <c r="B137" s="301">
        <v>5340.5</v>
      </c>
      <c r="C137" s="302" t="s">
        <v>601</v>
      </c>
      <c r="D137" s="330"/>
      <c r="E137" s="801"/>
      <c r="F137" s="361"/>
      <c r="G137" s="332">
        <f t="shared" si="18"/>
        <v>0</v>
      </c>
    </row>
    <row r="138" spans="1:7" ht="16" thickBot="1">
      <c r="A138" s="383" t="s">
        <v>602</v>
      </c>
      <c r="B138" s="346">
        <v>5300</v>
      </c>
      <c r="C138" s="347" t="s">
        <v>603</v>
      </c>
      <c r="D138" s="348">
        <f>SUM(D134:D137)</f>
        <v>0</v>
      </c>
      <c r="E138" s="348">
        <f>SUM(E134:E137)</f>
        <v>0</v>
      </c>
      <c r="F138" s="262"/>
      <c r="G138" s="348">
        <f>SUM(G134:G137)</f>
        <v>0</v>
      </c>
    </row>
    <row r="139" spans="1:7" ht="16" thickBot="1">
      <c r="A139" s="1026" t="s">
        <v>604</v>
      </c>
      <c r="B139" s="1027"/>
      <c r="C139" s="1027"/>
      <c r="D139" s="1027"/>
      <c r="E139" s="1027"/>
      <c r="F139" s="1027"/>
      <c r="G139" s="1028"/>
    </row>
    <row r="140" spans="1:7" ht="16" thickBot="1">
      <c r="A140" s="359">
        <v>2.68</v>
      </c>
      <c r="B140" s="304">
        <v>5410.1</v>
      </c>
      <c r="C140" s="305" t="s">
        <v>605</v>
      </c>
      <c r="D140" s="330"/>
      <c r="E140" s="802"/>
      <c r="F140" s="331"/>
      <c r="G140" s="332">
        <f t="shared" ref="G140" si="19">D140+E140</f>
        <v>0</v>
      </c>
    </row>
    <row r="141" spans="1:7" ht="16" thickBot="1">
      <c r="A141" s="360">
        <v>2.69</v>
      </c>
      <c r="B141" s="298">
        <v>5415.3</v>
      </c>
      <c r="C141" s="299" t="s">
        <v>606</v>
      </c>
      <c r="D141" s="330"/>
      <c r="E141" s="802"/>
      <c r="F141" s="361"/>
      <c r="G141" s="332">
        <f t="shared" ref="G141:G142" si="20">D141+E141</f>
        <v>0</v>
      </c>
    </row>
    <row r="142" spans="1:7" ht="16" thickBot="1">
      <c r="A142" s="354" t="s">
        <v>607</v>
      </c>
      <c r="B142" s="301">
        <v>5420.5</v>
      </c>
      <c r="C142" s="302" t="s">
        <v>608</v>
      </c>
      <c r="D142" s="330"/>
      <c r="E142" s="802"/>
      <c r="F142" s="361"/>
      <c r="G142" s="332">
        <f t="shared" si="20"/>
        <v>0</v>
      </c>
    </row>
    <row r="143" spans="1:7" ht="16" thickBot="1">
      <c r="A143" s="383" t="s">
        <v>609</v>
      </c>
      <c r="B143" s="346">
        <v>5400</v>
      </c>
      <c r="C143" s="347" t="s">
        <v>610</v>
      </c>
      <c r="D143" s="348">
        <f>SUM(D140:D142)</f>
        <v>0</v>
      </c>
      <c r="E143" s="348">
        <f>SUM(E140:E142)</f>
        <v>0</v>
      </c>
      <c r="F143" s="262"/>
      <c r="G143" s="348">
        <f>SUM(G140:G142)</f>
        <v>0</v>
      </c>
    </row>
    <row r="144" spans="1:7" ht="16" thickBot="1">
      <c r="A144" s="1049" t="s">
        <v>611</v>
      </c>
      <c r="B144" s="1050"/>
      <c r="C144" s="1050"/>
      <c r="D144" s="1050"/>
      <c r="E144" s="1050"/>
      <c r="F144" s="1050"/>
      <c r="G144" s="1051"/>
    </row>
    <row r="145" spans="1:11" ht="16" thickBot="1">
      <c r="A145" s="1049" t="s">
        <v>612</v>
      </c>
      <c r="B145" s="1050"/>
      <c r="C145" s="1050"/>
      <c r="D145" s="1050"/>
      <c r="E145" s="1050"/>
      <c r="F145" s="1050"/>
      <c r="G145" s="1051"/>
    </row>
    <row r="146" spans="1:11" ht="16" thickBot="1">
      <c r="A146" s="359">
        <v>2.71</v>
      </c>
      <c r="B146" s="304">
        <v>6030.1</v>
      </c>
      <c r="C146" s="305" t="s">
        <v>613</v>
      </c>
      <c r="D146" s="330"/>
      <c r="E146" s="803"/>
      <c r="F146" s="331"/>
      <c r="G146" s="332">
        <f t="shared" ref="G146:G147" si="21">D146+E146</f>
        <v>0</v>
      </c>
    </row>
    <row r="147" spans="1:11" ht="16" thickBot="1">
      <c r="A147" s="323">
        <v>2.72</v>
      </c>
      <c r="B147" s="301">
        <v>6035.3</v>
      </c>
      <c r="C147" s="302" t="s">
        <v>614</v>
      </c>
      <c r="D147" s="350"/>
      <c r="E147" s="804"/>
      <c r="F147" s="357"/>
      <c r="G147" s="352">
        <f t="shared" si="21"/>
        <v>0</v>
      </c>
    </row>
    <row r="148" spans="1:11" ht="16" thickBot="1">
      <c r="A148" s="1026"/>
      <c r="B148" s="1027"/>
      <c r="C148" s="1027"/>
      <c r="D148" s="1027"/>
      <c r="E148" s="1027"/>
      <c r="F148" s="1027"/>
      <c r="G148" s="1028"/>
    </row>
    <row r="149" spans="1:11" ht="16" thickBot="1">
      <c r="A149" s="359">
        <v>2.73</v>
      </c>
      <c r="B149" s="304">
        <v>6041.1</v>
      </c>
      <c r="C149" s="305" t="s">
        <v>615</v>
      </c>
      <c r="D149" s="330"/>
      <c r="E149" s="803"/>
      <c r="F149" s="331"/>
      <c r="G149" s="332">
        <f t="shared" ref="G149:G150" si="22">D149+E149</f>
        <v>0</v>
      </c>
    </row>
    <row r="150" spans="1:11" ht="16" thickBot="1">
      <c r="A150" s="323">
        <v>2.74</v>
      </c>
      <c r="B150" s="301">
        <v>6042.3</v>
      </c>
      <c r="C150" s="302" t="s">
        <v>616</v>
      </c>
      <c r="D150" s="350"/>
      <c r="E150" s="804"/>
      <c r="F150" s="357"/>
      <c r="G150" s="352">
        <f t="shared" si="22"/>
        <v>0</v>
      </c>
    </row>
    <row r="151" spans="1:11" ht="16" thickBot="1">
      <c r="A151" s="384" t="s">
        <v>617</v>
      </c>
      <c r="B151" s="327"/>
      <c r="C151" s="384" t="s">
        <v>186</v>
      </c>
      <c r="D151" s="207"/>
      <c r="E151" s="207"/>
      <c r="F151" s="207"/>
      <c r="G151" s="208"/>
    </row>
    <row r="152" spans="1:11" ht="16" thickBot="1">
      <c r="A152" s="359">
        <v>2.75</v>
      </c>
      <c r="B152" s="304">
        <v>6051.1</v>
      </c>
      <c r="C152" s="305" t="s">
        <v>618</v>
      </c>
      <c r="D152" s="330"/>
      <c r="E152" s="803"/>
      <c r="F152" s="331"/>
      <c r="G152" s="332">
        <f t="shared" ref="G152:G153" si="23">D152+E152</f>
        <v>0</v>
      </c>
    </row>
    <row r="153" spans="1:11" ht="16" thickBot="1">
      <c r="A153" s="323">
        <v>2.76</v>
      </c>
      <c r="B153" s="301">
        <v>6052.3</v>
      </c>
      <c r="C153" s="302" t="s">
        <v>619</v>
      </c>
      <c r="D153" s="330"/>
      <c r="E153" s="805"/>
      <c r="F153" s="361"/>
      <c r="G153" s="332">
        <f t="shared" si="23"/>
        <v>0</v>
      </c>
    </row>
    <row r="154" spans="1:11" ht="16" thickBot="1">
      <c r="A154" s="383" t="s">
        <v>620</v>
      </c>
      <c r="B154" s="346">
        <v>6000</v>
      </c>
      <c r="C154" s="347" t="s">
        <v>621</v>
      </c>
      <c r="D154" s="348">
        <f>D146+D147+D149+D150+D152+D153</f>
        <v>0</v>
      </c>
      <c r="E154" s="348">
        <f>E146+E147+E149+E150+E152+E153</f>
        <v>0</v>
      </c>
      <c r="F154" s="262"/>
      <c r="G154" s="348">
        <f>G146+G147+G149+G150+G152+G153</f>
        <v>0</v>
      </c>
    </row>
    <row r="155" spans="1:11" ht="16" thickBot="1">
      <c r="A155" s="1052" t="s">
        <v>622</v>
      </c>
      <c r="B155" s="1053"/>
      <c r="C155" s="1053"/>
      <c r="D155" s="1053"/>
      <c r="E155" s="1053"/>
      <c r="F155" s="1053"/>
      <c r="G155" s="1054"/>
    </row>
    <row r="156" spans="1:11" ht="16" thickBot="1">
      <c r="A156" s="359">
        <v>2.77</v>
      </c>
      <c r="B156" s="304">
        <v>6504.1</v>
      </c>
      <c r="C156" s="305" t="s">
        <v>623</v>
      </c>
      <c r="D156" s="330"/>
      <c r="E156" s="803"/>
      <c r="F156" s="331"/>
      <c r="G156" s="332">
        <f t="shared" ref="G156:G157" si="24">D156+E156</f>
        <v>0</v>
      </c>
    </row>
    <row r="157" spans="1:11" ht="16" thickBot="1">
      <c r="A157" s="323">
        <v>2.78</v>
      </c>
      <c r="B157" s="301">
        <v>6507.1</v>
      </c>
      <c r="C157" s="302" t="s">
        <v>624</v>
      </c>
      <c r="D157" s="350"/>
      <c r="E157" s="804"/>
      <c r="F157" s="357"/>
      <c r="G157" s="352">
        <f t="shared" si="24"/>
        <v>0</v>
      </c>
    </row>
    <row r="158" spans="1:11" ht="17" thickBot="1">
      <c r="A158" s="1026" t="s">
        <v>625</v>
      </c>
      <c r="B158" s="1027"/>
      <c r="C158" s="1027"/>
      <c r="D158" s="1027"/>
      <c r="E158" s="1027"/>
      <c r="F158" s="1027"/>
      <c r="G158" s="1028"/>
      <c r="I158" s="1043" t="s">
        <v>626</v>
      </c>
      <c r="J158" s="1044"/>
      <c r="K158" s="1045"/>
    </row>
    <row r="159" spans="1:11" ht="17" thickBot="1">
      <c r="A159" s="359">
        <v>2.79</v>
      </c>
      <c r="B159" s="304">
        <v>6514.3</v>
      </c>
      <c r="C159" s="305" t="s">
        <v>627</v>
      </c>
      <c r="D159" s="330"/>
      <c r="E159" s="803"/>
      <c r="F159" s="331"/>
      <c r="G159" s="332">
        <f t="shared" ref="G159" si="25">D159+E159</f>
        <v>0</v>
      </c>
      <c r="I159" s="296" t="s">
        <v>111</v>
      </c>
      <c r="J159" s="69" t="s">
        <v>112</v>
      </c>
      <c r="K159" s="69" t="s">
        <v>408</v>
      </c>
    </row>
    <row r="160" spans="1:11" ht="16" thickBot="1">
      <c r="A160" s="354" t="s">
        <v>628</v>
      </c>
      <c r="B160" s="301">
        <v>6515.3</v>
      </c>
      <c r="C160" s="302" t="s">
        <v>629</v>
      </c>
      <c r="D160" s="379">
        <f>$K$164</f>
        <v>0</v>
      </c>
      <c r="E160" s="805"/>
      <c r="F160" s="361"/>
      <c r="G160" s="332">
        <f t="shared" ref="G160" si="26">D160+E160</f>
        <v>0</v>
      </c>
      <c r="I160" s="729" t="s">
        <v>630</v>
      </c>
      <c r="J160" s="577"/>
      <c r="K160" s="645"/>
    </row>
    <row r="161" spans="1:11" ht="16" thickBot="1">
      <c r="A161" s="370">
        <v>2.2000000000000002</v>
      </c>
      <c r="B161" s="312">
        <v>6510</v>
      </c>
      <c r="C161" s="313" t="s">
        <v>631</v>
      </c>
      <c r="D161" s="344">
        <f>SUM(D159:D160)</f>
        <v>0</v>
      </c>
      <c r="E161" s="344">
        <f>SUM(E159:E160)</f>
        <v>0</v>
      </c>
      <c r="F161" s="262"/>
      <c r="G161" s="344">
        <f>SUM(G159:G160)</f>
        <v>0</v>
      </c>
      <c r="I161" s="729" t="s">
        <v>632</v>
      </c>
      <c r="J161" s="577"/>
      <c r="K161" s="645"/>
    </row>
    <row r="162" spans="1:11" ht="16" thickBot="1">
      <c r="A162" s="1052" t="s">
        <v>633</v>
      </c>
      <c r="B162" s="1053"/>
      <c r="C162" s="1053"/>
      <c r="D162" s="1053"/>
      <c r="E162" s="1053"/>
      <c r="F162" s="1053"/>
      <c r="G162" s="1055"/>
      <c r="I162" s="729" t="s">
        <v>634</v>
      </c>
      <c r="J162" s="577"/>
      <c r="K162" s="645"/>
    </row>
    <row r="163" spans="1:11" ht="16" thickBot="1">
      <c r="A163" s="359">
        <v>2.81</v>
      </c>
      <c r="B163" s="304">
        <v>6520.5</v>
      </c>
      <c r="C163" s="305" t="s">
        <v>635</v>
      </c>
      <c r="D163" s="334"/>
      <c r="E163" s="335"/>
      <c r="F163" s="686">
        <f>-D163</f>
        <v>0</v>
      </c>
      <c r="G163" s="687">
        <f>+D163+F163</f>
        <v>0</v>
      </c>
      <c r="I163" s="730" t="s">
        <v>636</v>
      </c>
      <c r="J163" s="719"/>
      <c r="K163" s="645"/>
    </row>
    <row r="164" spans="1:11" ht="16" thickBot="1">
      <c r="A164" s="360">
        <v>2.82</v>
      </c>
      <c r="B164" s="298">
        <v>6522.5</v>
      </c>
      <c r="C164" s="378" t="s">
        <v>637</v>
      </c>
      <c r="D164" s="342"/>
      <c r="E164" s="806"/>
      <c r="F164" s="361"/>
      <c r="G164" s="332">
        <f t="shared" ref="G164" si="27">D164+E164</f>
        <v>0</v>
      </c>
      <c r="I164" s="732" t="s">
        <v>638</v>
      </c>
      <c r="J164" s="165" t="s">
        <v>261</v>
      </c>
      <c r="K164" s="381">
        <f>SUM(K160:K163)</f>
        <v>0</v>
      </c>
    </row>
    <row r="165" spans="1:11" ht="16" thickBot="1">
      <c r="A165" s="360">
        <v>2.83</v>
      </c>
      <c r="B165" s="298">
        <v>6523.5</v>
      </c>
      <c r="C165" s="299" t="s">
        <v>639</v>
      </c>
      <c r="D165" s="334"/>
      <c r="E165" s="335"/>
      <c r="F165" s="336">
        <f>-D165</f>
        <v>0</v>
      </c>
      <c r="G165" s="337">
        <f>+D165+F165</f>
        <v>0</v>
      </c>
    </row>
    <row r="166" spans="1:11" ht="16" thickBot="1">
      <c r="A166" s="382" t="s">
        <v>640</v>
      </c>
      <c r="B166" s="312">
        <v>6520</v>
      </c>
      <c r="C166" s="313" t="s">
        <v>641</v>
      </c>
      <c r="D166" s="344">
        <f>SUM(D163:D165)</f>
        <v>0</v>
      </c>
      <c r="E166" s="344">
        <f>SUM(E163:E165)</f>
        <v>0</v>
      </c>
      <c r="F166" s="344">
        <f>SUM(F163:F165)</f>
        <v>0</v>
      </c>
      <c r="G166" s="344">
        <f>SUM(G163:G165)</f>
        <v>0</v>
      </c>
    </row>
    <row r="167" spans="1:11" ht="16" thickBot="1">
      <c r="A167" s="360">
        <v>2.84</v>
      </c>
      <c r="B167" s="298">
        <v>6530</v>
      </c>
      <c r="C167" s="299" t="s">
        <v>642</v>
      </c>
      <c r="D167" s="330"/>
      <c r="E167" s="805"/>
      <c r="F167" s="361"/>
      <c r="G167" s="332">
        <f t="shared" ref="G167:G168" si="28">D167+E167</f>
        <v>0</v>
      </c>
    </row>
    <row r="168" spans="1:11" ht="16" thickBot="1">
      <c r="A168" s="323">
        <v>2.85</v>
      </c>
      <c r="B168" s="301">
        <v>6540</v>
      </c>
      <c r="C168" s="302" t="s">
        <v>643</v>
      </c>
      <c r="D168" s="330"/>
      <c r="E168" s="805"/>
      <c r="F168" s="361"/>
      <c r="G168" s="332">
        <f t="shared" si="28"/>
        <v>0</v>
      </c>
    </row>
    <row r="169" spans="1:11" ht="16" thickBot="1">
      <c r="A169" s="382" t="s">
        <v>644</v>
      </c>
      <c r="B169" s="312">
        <v>6500</v>
      </c>
      <c r="C169" s="313" t="s">
        <v>645</v>
      </c>
      <c r="D169" s="344">
        <f>D168+D167+D166+D161+D157+D156</f>
        <v>0</v>
      </c>
      <c r="E169" s="344">
        <f t="shared" ref="E169:G169" si="29">E168+E167+E166+E161+E157+E156</f>
        <v>0</v>
      </c>
      <c r="F169" s="344">
        <f t="shared" si="29"/>
        <v>0</v>
      </c>
      <c r="G169" s="344">
        <f t="shared" si="29"/>
        <v>0</v>
      </c>
    </row>
    <row r="170" spans="1:11" ht="16" thickBot="1">
      <c r="A170" s="1026" t="s">
        <v>646</v>
      </c>
      <c r="B170" s="1027"/>
      <c r="C170" s="1027"/>
      <c r="D170" s="1027"/>
      <c r="E170" s="1027"/>
      <c r="F170" s="1027"/>
      <c r="G170" s="1028"/>
    </row>
    <row r="171" spans="1:11" ht="16" thickBot="1">
      <c r="A171" s="1026" t="s">
        <v>647</v>
      </c>
      <c r="B171" s="1027"/>
      <c r="C171" s="1027"/>
      <c r="D171" s="1027"/>
      <c r="E171" s="1027"/>
      <c r="F171" s="1027"/>
      <c r="G171" s="1028"/>
    </row>
    <row r="172" spans="1:11" ht="16" thickBot="1">
      <c r="A172" s="359">
        <v>2.86</v>
      </c>
      <c r="B172" s="304">
        <v>7011.1</v>
      </c>
      <c r="C172" s="305" t="s">
        <v>648</v>
      </c>
      <c r="D172" s="330"/>
      <c r="E172" s="803"/>
      <c r="F172" s="331"/>
      <c r="G172" s="332">
        <f t="shared" ref="G172" si="30">D172+E172</f>
        <v>0</v>
      </c>
    </row>
    <row r="173" spans="1:11">
      <c r="A173" s="360">
        <v>2.87</v>
      </c>
      <c r="B173" s="298">
        <v>7012.1</v>
      </c>
      <c r="C173" s="299" t="s">
        <v>649</v>
      </c>
      <c r="D173" s="334"/>
      <c r="E173" s="335"/>
      <c r="F173" s="336">
        <f>-D173</f>
        <v>0</v>
      </c>
      <c r="G173" s="337">
        <f>+D173+F173</f>
        <v>0</v>
      </c>
    </row>
    <row r="174" spans="1:11" ht="16" thickBot="1">
      <c r="A174" s="360">
        <v>2.88</v>
      </c>
      <c r="B174" s="298">
        <v>7012.2</v>
      </c>
      <c r="C174" s="299" t="s">
        <v>650</v>
      </c>
      <c r="D174" s="342"/>
      <c r="E174" s="335"/>
      <c r="F174" s="336">
        <f>-D174</f>
        <v>0</v>
      </c>
      <c r="G174" s="337">
        <f>+D174+F174</f>
        <v>0</v>
      </c>
    </row>
    <row r="175" spans="1:11" ht="16" thickBot="1">
      <c r="A175" s="360">
        <v>2.89</v>
      </c>
      <c r="B175" s="298">
        <v>7013.3</v>
      </c>
      <c r="C175" s="299" t="s">
        <v>651</v>
      </c>
      <c r="D175" s="330"/>
      <c r="E175" s="805"/>
      <c r="F175" s="361"/>
      <c r="G175" s="688">
        <f t="shared" ref="G175" si="31">D175+E175</f>
        <v>0</v>
      </c>
    </row>
    <row r="176" spans="1:11" ht="16" thickBot="1">
      <c r="A176" s="354" t="s">
        <v>652</v>
      </c>
      <c r="B176" s="301">
        <v>7014.3</v>
      </c>
      <c r="C176" s="302" t="s">
        <v>653</v>
      </c>
      <c r="D176" s="334"/>
      <c r="E176" s="335"/>
      <c r="F176" s="336">
        <f>-D176</f>
        <v>0</v>
      </c>
      <c r="G176" s="337">
        <f>+D176+F176</f>
        <v>0</v>
      </c>
    </row>
    <row r="177" spans="1:7" ht="16" thickBot="1">
      <c r="A177" s="382" t="s">
        <v>654</v>
      </c>
      <c r="B177" s="312">
        <v>7010</v>
      </c>
      <c r="C177" s="313" t="s">
        <v>655</v>
      </c>
      <c r="D177" s="344">
        <f>SUM(D172:D176)</f>
        <v>0</v>
      </c>
      <c r="E177" s="344">
        <f>SUM(E172:E176)</f>
        <v>0</v>
      </c>
      <c r="F177" s="344">
        <f>SUM(F172:F176)</f>
        <v>0</v>
      </c>
      <c r="G177" s="344">
        <f>SUM(G172:G176)</f>
        <v>0</v>
      </c>
    </row>
    <row r="178" spans="1:7" ht="16" thickBot="1">
      <c r="A178" s="1026" t="s">
        <v>656</v>
      </c>
      <c r="B178" s="1027"/>
      <c r="C178" s="1027"/>
      <c r="D178" s="1027"/>
      <c r="E178" s="1027"/>
      <c r="F178" s="1027"/>
      <c r="G178" s="1028"/>
    </row>
    <row r="179" spans="1:7" ht="16" thickBot="1">
      <c r="A179" s="359">
        <v>2.91</v>
      </c>
      <c r="B179" s="304">
        <v>7021.1</v>
      </c>
      <c r="C179" s="305" t="s">
        <v>657</v>
      </c>
      <c r="D179" s="330"/>
      <c r="E179" s="803"/>
      <c r="F179" s="331"/>
      <c r="G179" s="332">
        <f t="shared" ref="G179:G181" si="32">D179+E179</f>
        <v>0</v>
      </c>
    </row>
    <row r="180" spans="1:7" ht="16" thickBot="1">
      <c r="A180" s="360">
        <v>2.92</v>
      </c>
      <c r="B180" s="298">
        <v>7022.3</v>
      </c>
      <c r="C180" s="299" t="s">
        <v>658</v>
      </c>
      <c r="D180" s="330"/>
      <c r="E180" s="805"/>
      <c r="F180" s="361"/>
      <c r="G180" s="332">
        <f t="shared" si="32"/>
        <v>0</v>
      </c>
    </row>
    <row r="181" spans="1:7" ht="16" thickBot="1">
      <c r="A181" s="360">
        <v>2.93</v>
      </c>
      <c r="B181" s="298">
        <v>7023.5</v>
      </c>
      <c r="C181" s="299" t="s">
        <v>659</v>
      </c>
      <c r="D181" s="330"/>
      <c r="E181" s="805"/>
      <c r="F181" s="361"/>
      <c r="G181" s="332">
        <f t="shared" si="32"/>
        <v>0</v>
      </c>
    </row>
    <row r="182" spans="1:7" ht="16" thickBot="1">
      <c r="A182" s="524">
        <v>2.94</v>
      </c>
      <c r="B182" s="385">
        <v>7024.8</v>
      </c>
      <c r="C182" s="386" t="s">
        <v>660</v>
      </c>
      <c r="D182" s="334"/>
      <c r="E182" s="335"/>
      <c r="F182" s="336">
        <f>-D182</f>
        <v>0</v>
      </c>
      <c r="G182" s="337">
        <f>+D182+F182</f>
        <v>0</v>
      </c>
    </row>
    <row r="183" spans="1:7" ht="16" thickBot="1">
      <c r="A183" s="525" t="s">
        <v>661</v>
      </c>
      <c r="B183" s="312">
        <v>7020</v>
      </c>
      <c r="C183" s="313" t="s">
        <v>662</v>
      </c>
      <c r="D183" s="344">
        <f>SUM(D179:D182)</f>
        <v>0</v>
      </c>
      <c r="E183" s="344">
        <f t="shared" ref="E183:G183" si="33">SUM(E179:E182)</f>
        <v>0</v>
      </c>
      <c r="F183" s="344">
        <f t="shared" si="33"/>
        <v>0</v>
      </c>
      <c r="G183" s="344">
        <f t="shared" si="33"/>
        <v>0</v>
      </c>
    </row>
    <row r="184" spans="1:7" ht="16" thickBot="1">
      <c r="A184" s="367">
        <v>2.25</v>
      </c>
      <c r="B184" s="346">
        <v>7000</v>
      </c>
      <c r="C184" s="347" t="s">
        <v>663</v>
      </c>
      <c r="D184" s="348">
        <f>D177+D183</f>
        <v>0</v>
      </c>
      <c r="E184" s="348">
        <f t="shared" ref="E184:G184" si="34">E177+E183</f>
        <v>0</v>
      </c>
      <c r="F184" s="348">
        <f t="shared" si="34"/>
        <v>0</v>
      </c>
      <c r="G184" s="348">
        <f t="shared" si="34"/>
        <v>0</v>
      </c>
    </row>
    <row r="185" spans="1:7" ht="16" thickBot="1">
      <c r="A185" s="1026" t="s">
        <v>664</v>
      </c>
      <c r="B185" s="1027"/>
      <c r="C185" s="1027"/>
      <c r="D185" s="1027"/>
      <c r="E185" s="1027"/>
      <c r="F185" s="1027"/>
      <c r="G185" s="1028"/>
    </row>
    <row r="186" spans="1:7">
      <c r="A186" s="359">
        <v>2.95</v>
      </c>
      <c r="B186" s="304">
        <v>8010</v>
      </c>
      <c r="C186" s="305" t="s">
        <v>665</v>
      </c>
      <c r="D186" s="334"/>
      <c r="E186" s="335"/>
      <c r="F186" s="336">
        <f t="shared" ref="F186:F192" si="35">-D186</f>
        <v>0</v>
      </c>
      <c r="G186" s="337">
        <f t="shared" ref="G186:G192" si="36">+D186+F186</f>
        <v>0</v>
      </c>
    </row>
    <row r="187" spans="1:7">
      <c r="A187" s="360">
        <v>2.96</v>
      </c>
      <c r="B187" s="298">
        <v>8015</v>
      </c>
      <c r="C187" s="299" t="s">
        <v>666</v>
      </c>
      <c r="D187" s="334"/>
      <c r="E187" s="335"/>
      <c r="F187" s="336">
        <f t="shared" si="35"/>
        <v>0</v>
      </c>
      <c r="G187" s="337">
        <f t="shared" si="36"/>
        <v>0</v>
      </c>
    </row>
    <row r="188" spans="1:7">
      <c r="A188" s="360">
        <v>2.97</v>
      </c>
      <c r="B188" s="298">
        <v>8025.5</v>
      </c>
      <c r="C188" s="299" t="s">
        <v>667</v>
      </c>
      <c r="D188" s="334"/>
      <c r="E188" s="335"/>
      <c r="F188" s="336">
        <f t="shared" si="35"/>
        <v>0</v>
      </c>
      <c r="G188" s="337">
        <f t="shared" si="36"/>
        <v>0</v>
      </c>
    </row>
    <row r="189" spans="1:7">
      <c r="A189" s="360">
        <v>2.98</v>
      </c>
      <c r="B189" s="298">
        <v>8027.7</v>
      </c>
      <c r="C189" s="299" t="s">
        <v>668</v>
      </c>
      <c r="D189" s="334"/>
      <c r="E189" s="335"/>
      <c r="F189" s="336">
        <f t="shared" si="35"/>
        <v>0</v>
      </c>
      <c r="G189" s="337">
        <f t="shared" si="36"/>
        <v>0</v>
      </c>
    </row>
    <row r="190" spans="1:7">
      <c r="A190" s="360">
        <v>2.99</v>
      </c>
      <c r="B190" s="298">
        <v>8030</v>
      </c>
      <c r="C190" s="299" t="s">
        <v>669</v>
      </c>
      <c r="D190" s="334"/>
      <c r="E190" s="335"/>
      <c r="F190" s="336">
        <f t="shared" si="35"/>
        <v>0</v>
      </c>
      <c r="G190" s="337">
        <f t="shared" si="36"/>
        <v>0</v>
      </c>
    </row>
    <row r="191" spans="1:7">
      <c r="A191" s="387">
        <v>2.101</v>
      </c>
      <c r="B191" s="298">
        <v>8040</v>
      </c>
      <c r="C191" s="299" t="s">
        <v>670</v>
      </c>
      <c r="D191" s="334"/>
      <c r="E191" s="335"/>
      <c r="F191" s="336">
        <f t="shared" si="35"/>
        <v>0</v>
      </c>
      <c r="G191" s="337">
        <f t="shared" si="36"/>
        <v>0</v>
      </c>
    </row>
    <row r="192" spans="1:7" ht="16" thickBot="1">
      <c r="A192" s="388">
        <v>2.1019999999999999</v>
      </c>
      <c r="B192" s="301">
        <v>8065</v>
      </c>
      <c r="C192" s="302" t="s">
        <v>671</v>
      </c>
      <c r="D192" s="334"/>
      <c r="E192" s="335"/>
      <c r="F192" s="336">
        <f t="shared" si="35"/>
        <v>0</v>
      </c>
      <c r="G192" s="337">
        <f t="shared" si="36"/>
        <v>0</v>
      </c>
    </row>
    <row r="193" spans="1:7" ht="16" thickBot="1">
      <c r="A193" s="370">
        <v>2.2599999999999998</v>
      </c>
      <c r="B193" s="312">
        <v>8000</v>
      </c>
      <c r="C193" s="313" t="s">
        <v>672</v>
      </c>
      <c r="D193" s="344">
        <f>SUM(D186:D192)</f>
        <v>0</v>
      </c>
      <c r="E193" s="262"/>
      <c r="F193" s="344">
        <f t="shared" ref="F193:G193" si="37">SUM(F186:F192)</f>
        <v>0</v>
      </c>
      <c r="G193" s="344">
        <f t="shared" si="37"/>
        <v>0</v>
      </c>
    </row>
    <row r="194" spans="1:7" ht="16" thickBot="1">
      <c r="A194" s="389">
        <v>200</v>
      </c>
      <c r="B194" s="319" t="s">
        <v>673</v>
      </c>
      <c r="C194" s="313" t="s">
        <v>674</v>
      </c>
      <c r="D194" s="344">
        <f>D193+D184+D169+D154+D143+D138+D132+D124+D117+D105+D48</f>
        <v>0</v>
      </c>
      <c r="E194" s="344">
        <f t="shared" ref="E194:G194" si="38">E193+E184+E169+E154+E143+E138+E132+E124+E117+E105+E48</f>
        <v>0</v>
      </c>
      <c r="F194" s="344">
        <f t="shared" si="38"/>
        <v>0</v>
      </c>
      <c r="G194" s="344">
        <f t="shared" si="38"/>
        <v>0</v>
      </c>
    </row>
    <row r="195" spans="1:7">
      <c r="D195" s="197" t="s">
        <v>675</v>
      </c>
      <c r="E195" s="197" t="s">
        <v>676</v>
      </c>
      <c r="F195" s="197" t="s">
        <v>677</v>
      </c>
      <c r="G195" s="197" t="s">
        <v>186</v>
      </c>
    </row>
    <row r="197" spans="1:7" s="281" customFormat="1" ht="16">
      <c r="A197" s="251" t="s">
        <v>3219</v>
      </c>
      <c r="B197" s="251"/>
      <c r="C197" s="251"/>
      <c r="D197" s="251"/>
      <c r="E197" s="903"/>
      <c r="F197" s="903"/>
      <c r="G197" s="903"/>
    </row>
    <row r="198" spans="1:7" ht="16" thickBot="1">
      <c r="A198" s="390" t="s">
        <v>46</v>
      </c>
      <c r="B198" s="391"/>
      <c r="C198" s="391"/>
      <c r="D198" s="391">
        <v>1</v>
      </c>
    </row>
    <row r="199" spans="1:7" ht="17" thickBot="1">
      <c r="A199" s="315" t="s">
        <v>111</v>
      </c>
      <c r="B199" s="392" t="s">
        <v>270</v>
      </c>
      <c r="C199" s="377" t="s">
        <v>112</v>
      </c>
      <c r="D199" s="393" t="s">
        <v>678</v>
      </c>
    </row>
    <row r="200" spans="1:7" ht="16">
      <c r="A200" s="394">
        <v>3.1</v>
      </c>
      <c r="B200" s="395">
        <v>4000</v>
      </c>
      <c r="C200" s="396" t="s">
        <v>679</v>
      </c>
      <c r="D200" s="759">
        <f>D194</f>
        <v>0</v>
      </c>
    </row>
    <row r="201" spans="1:7" ht="16">
      <c r="A201" s="398">
        <v>3.2</v>
      </c>
      <c r="B201" s="395">
        <v>9945</v>
      </c>
      <c r="C201" s="399" t="s">
        <v>680</v>
      </c>
      <c r="D201" s="397">
        <f>E194</f>
        <v>0</v>
      </c>
    </row>
    <row r="202" spans="1:7" ht="17" thickBot="1">
      <c r="A202" s="400">
        <v>3.3</v>
      </c>
      <c r="B202" s="401">
        <v>9939</v>
      </c>
      <c r="C202" s="402" t="s">
        <v>681</v>
      </c>
      <c r="D202" s="403">
        <f>F194</f>
        <v>0</v>
      </c>
    </row>
    <row r="203" spans="1:7" ht="17" thickBot="1">
      <c r="A203" s="311">
        <v>3.1</v>
      </c>
      <c r="B203" s="404">
        <v>4001.1</v>
      </c>
      <c r="C203" s="405" t="s">
        <v>682</v>
      </c>
      <c r="D203" s="344">
        <f>D201+D202</f>
        <v>0</v>
      </c>
    </row>
    <row r="204" spans="1:7">
      <c r="A204" s="406">
        <v>3.4</v>
      </c>
      <c r="B204" s="304">
        <v>9960.2999999999993</v>
      </c>
      <c r="C204" s="339" t="s">
        <v>683</v>
      </c>
      <c r="D204" s="334"/>
    </row>
    <row r="205" spans="1:7">
      <c r="A205" s="333">
        <v>3.5</v>
      </c>
      <c r="B205" s="301">
        <v>9502.2000000000007</v>
      </c>
      <c r="C205" s="299" t="s">
        <v>684</v>
      </c>
      <c r="D205" s="617">
        <f>'HCF-2 RH'!E213</f>
        <v>0</v>
      </c>
    </row>
    <row r="206" spans="1:7">
      <c r="A206" s="333">
        <v>3.6</v>
      </c>
      <c r="B206" s="301">
        <v>9963.2999999999993</v>
      </c>
      <c r="C206" s="299" t="s">
        <v>685</v>
      </c>
      <c r="D206" s="334"/>
    </row>
    <row r="207" spans="1:7">
      <c r="A207" s="341">
        <v>3.7</v>
      </c>
      <c r="B207" s="298">
        <v>9961.2999999999993</v>
      </c>
      <c r="C207" s="386" t="s">
        <v>686</v>
      </c>
      <c r="D207" s="334"/>
    </row>
    <row r="208" spans="1:7">
      <c r="A208" s="341">
        <v>3.8</v>
      </c>
      <c r="B208" s="338">
        <v>9500</v>
      </c>
      <c r="C208" s="407" t="s">
        <v>687</v>
      </c>
      <c r="D208" s="617">
        <f>'Claimed Fixed Assets'!C38</f>
        <v>0</v>
      </c>
      <c r="F208" t="s">
        <v>186</v>
      </c>
    </row>
    <row r="209" spans="1:4">
      <c r="A209" s="333">
        <v>3.9</v>
      </c>
      <c r="B209" s="301">
        <v>9302.6</v>
      </c>
      <c r="C209" s="302" t="s">
        <v>688</v>
      </c>
      <c r="D209" s="334"/>
    </row>
    <row r="210" spans="1:4" ht="16" thickBot="1">
      <c r="A210" s="408" t="s">
        <v>215</v>
      </c>
      <c r="B210" s="298">
        <v>9302.7999999999993</v>
      </c>
      <c r="C210" s="299" t="s">
        <v>689</v>
      </c>
      <c r="D210" s="334"/>
    </row>
    <row r="211" spans="1:4" ht="17" thickBot="1">
      <c r="A211" s="116">
        <v>3.2</v>
      </c>
      <c r="B211" s="28" t="s">
        <v>690</v>
      </c>
      <c r="C211" s="405" t="s">
        <v>691</v>
      </c>
      <c r="D211" s="92">
        <f>SUM(D204:D210)</f>
        <v>0</v>
      </c>
    </row>
    <row r="212" spans="1:4" ht="16" thickBot="1">
      <c r="A212" s="520">
        <v>3.41</v>
      </c>
      <c r="B212" s="521" t="s">
        <v>0</v>
      </c>
      <c r="C212" s="522" t="s">
        <v>692</v>
      </c>
      <c r="D212" s="523">
        <f>D26+D27+D31+D32</f>
        <v>0</v>
      </c>
    </row>
    <row r="213" spans="1:4" ht="17" thickBot="1">
      <c r="A213" s="519">
        <v>300</v>
      </c>
      <c r="B213" s="28" t="s">
        <v>693</v>
      </c>
      <c r="C213" s="405" t="s">
        <v>694</v>
      </c>
      <c r="D213" s="92">
        <f>D200+D203+D211-D212</f>
        <v>0</v>
      </c>
    </row>
    <row r="214" spans="1:4">
      <c r="B214" s="27"/>
    </row>
    <row r="215" spans="1:4">
      <c r="B215" s="27"/>
    </row>
    <row r="216" spans="1:4" s="281" customFormat="1" ht="16">
      <c r="A216" s="251" t="s">
        <v>695</v>
      </c>
      <c r="B216" s="251"/>
      <c r="C216" s="251"/>
      <c r="D216" s="760"/>
    </row>
    <row r="217" spans="1:4" ht="16" thickBot="1">
      <c r="A217" s="390" t="s">
        <v>51</v>
      </c>
      <c r="B217" s="391"/>
      <c r="C217" s="391"/>
      <c r="D217" s="391">
        <v>1</v>
      </c>
    </row>
    <row r="218" spans="1:4" ht="17" thickBot="1">
      <c r="A218" s="315" t="s">
        <v>111</v>
      </c>
      <c r="B218" s="392" t="s">
        <v>270</v>
      </c>
      <c r="C218" s="377" t="s">
        <v>112</v>
      </c>
      <c r="D218" s="393" t="s">
        <v>678</v>
      </c>
    </row>
    <row r="219" spans="1:4" ht="16" thickBot="1">
      <c r="A219" s="1029" t="s">
        <v>696</v>
      </c>
      <c r="B219" s="1030"/>
      <c r="C219" s="1030"/>
      <c r="D219" s="1028"/>
    </row>
    <row r="220" spans="1:4">
      <c r="A220" s="398">
        <v>4.0999999999999996</v>
      </c>
      <c r="B220" s="298">
        <v>3000</v>
      </c>
      <c r="C220" s="609" t="s">
        <v>697</v>
      </c>
      <c r="D220" s="617">
        <f>D34</f>
        <v>0</v>
      </c>
    </row>
    <row r="221" spans="1:4" ht="16" thickBot="1">
      <c r="A221" s="400">
        <v>4.2</v>
      </c>
      <c r="B221" s="611">
        <v>4000</v>
      </c>
      <c r="C221" s="610" t="s">
        <v>698</v>
      </c>
      <c r="D221" s="761">
        <f>D194</f>
        <v>0</v>
      </c>
    </row>
    <row r="222" spans="1:4" ht="17" thickBot="1">
      <c r="A222" s="311">
        <v>4.0999999999999996</v>
      </c>
      <c r="B222" s="608"/>
      <c r="C222" s="405" t="s">
        <v>3059</v>
      </c>
      <c r="D222" s="92">
        <f>D220-D221</f>
        <v>0</v>
      </c>
    </row>
    <row r="223" spans="1:4" ht="16" thickBot="1">
      <c r="A223" s="1029" t="s">
        <v>701</v>
      </c>
      <c r="B223" s="1030"/>
      <c r="C223" s="1030"/>
      <c r="D223" s="1028"/>
    </row>
    <row r="224" spans="1:4">
      <c r="A224" s="398">
        <v>4.3</v>
      </c>
      <c r="B224" s="298"/>
      <c r="C224" s="609" t="s">
        <v>3054</v>
      </c>
      <c r="D224" s="917"/>
    </row>
    <row r="225" spans="1:4" ht="16" thickBot="1">
      <c r="A225" s="400">
        <v>4.4000000000000004</v>
      </c>
      <c r="B225" s="611"/>
      <c r="C225" s="610" t="s">
        <v>3055</v>
      </c>
      <c r="D225" s="918"/>
    </row>
    <row r="226" spans="1:4" ht="17" thickBot="1">
      <c r="A226" s="311">
        <v>4.2</v>
      </c>
      <c r="B226" s="608"/>
      <c r="C226" s="405" t="s">
        <v>3060</v>
      </c>
      <c r="D226" s="92">
        <f>D224-D225</f>
        <v>0</v>
      </c>
    </row>
    <row r="227" spans="1:4" ht="16" thickBot="1">
      <c r="A227" s="1029" t="s">
        <v>2315</v>
      </c>
      <c r="B227" s="1030"/>
      <c r="C227" s="1030"/>
      <c r="D227" s="1028"/>
    </row>
    <row r="228" spans="1:4">
      <c r="A228" s="398">
        <v>4.5</v>
      </c>
      <c r="B228" s="298"/>
      <c r="C228" s="609" t="s">
        <v>3056</v>
      </c>
      <c r="D228" s="910">
        <f>D220-D224</f>
        <v>0</v>
      </c>
    </row>
    <row r="229" spans="1:4" ht="16" thickBot="1">
      <c r="A229" s="400">
        <v>4.5999999999999996</v>
      </c>
      <c r="B229" s="611"/>
      <c r="C229" s="609" t="s">
        <v>3057</v>
      </c>
      <c r="D229" s="910">
        <f>D221-D225</f>
        <v>0</v>
      </c>
    </row>
    <row r="230" spans="1:4" ht="16" thickBot="1">
      <c r="A230" s="400">
        <v>4.7</v>
      </c>
      <c r="B230" s="611"/>
      <c r="C230" s="609" t="s">
        <v>3058</v>
      </c>
      <c r="D230" s="910">
        <f>D222-D226</f>
        <v>0</v>
      </c>
    </row>
    <row r="231" spans="1:4" ht="16" thickBot="1">
      <c r="A231" s="1029" t="s">
        <v>3213</v>
      </c>
      <c r="B231" s="1030"/>
      <c r="C231" s="1030"/>
      <c r="D231" s="1028"/>
    </row>
    <row r="232" spans="1:4" ht="16">
      <c r="A232" s="398">
        <v>4.8</v>
      </c>
      <c r="B232" s="298" t="s">
        <v>186</v>
      </c>
      <c r="C232" s="612" t="s">
        <v>699</v>
      </c>
      <c r="D232" s="334"/>
    </row>
    <row r="233" spans="1:4" ht="16">
      <c r="A233" s="398">
        <v>4.9000000000000004</v>
      </c>
      <c r="B233" s="298" t="s">
        <v>186</v>
      </c>
      <c r="C233" s="612" t="s">
        <v>699</v>
      </c>
      <c r="D233" s="334"/>
    </row>
    <row r="234" spans="1:4" ht="16">
      <c r="A234" s="908">
        <v>4.0999999999999996</v>
      </c>
      <c r="B234" s="298" t="s">
        <v>186</v>
      </c>
      <c r="C234" s="612" t="s">
        <v>699</v>
      </c>
      <c r="D234" s="334"/>
    </row>
    <row r="235" spans="1:4" ht="16">
      <c r="A235" s="908">
        <v>4.1100000000000003</v>
      </c>
      <c r="B235" s="298" t="s">
        <v>186</v>
      </c>
      <c r="C235" s="612" t="s">
        <v>699</v>
      </c>
      <c r="D235" s="334"/>
    </row>
    <row r="236" spans="1:4" ht="17" thickBot="1">
      <c r="A236" s="908">
        <v>4.12</v>
      </c>
      <c r="B236" s="301" t="s">
        <v>186</v>
      </c>
      <c r="C236" s="612" t="s">
        <v>699</v>
      </c>
      <c r="D236" s="334"/>
    </row>
    <row r="237" spans="1:4" ht="16" thickBot="1">
      <c r="A237" s="311">
        <v>4.3</v>
      </c>
      <c r="B237" s="312"/>
      <c r="C237" s="615" t="s">
        <v>700</v>
      </c>
      <c r="D237" s="92">
        <f>SUM(D232:D236)</f>
        <v>0</v>
      </c>
    </row>
    <row r="238" spans="1:4" ht="16" thickBot="1">
      <c r="A238" s="1026" t="s">
        <v>2314</v>
      </c>
      <c r="B238" s="1027"/>
      <c r="C238" s="1027"/>
      <c r="D238" s="1028"/>
    </row>
    <row r="239" spans="1:4" ht="33" thickBot="1">
      <c r="A239" s="613">
        <v>400</v>
      </c>
      <c r="B239" s="614"/>
      <c r="C239" s="909" t="s">
        <v>3062</v>
      </c>
      <c r="D239" s="92">
        <f>D230-D237</f>
        <v>0</v>
      </c>
    </row>
    <row r="240" spans="1:4">
      <c r="B240" s="27"/>
    </row>
    <row r="241" spans="1:5">
      <c r="A241" s="566" t="s">
        <v>389</v>
      </c>
      <c r="B241" s="567"/>
      <c r="C241" s="567"/>
      <c r="D241" s="567"/>
      <c r="E241" s="567"/>
    </row>
    <row r="242" spans="1:5">
      <c r="A242" t="s">
        <v>31</v>
      </c>
      <c r="B242" t="s">
        <v>390</v>
      </c>
    </row>
    <row r="243" spans="1:5">
      <c r="A243" t="s">
        <v>33</v>
      </c>
      <c r="B243" t="s">
        <v>34</v>
      </c>
    </row>
    <row r="244" spans="1:5">
      <c r="A244" t="s">
        <v>3061</v>
      </c>
      <c r="B244" t="s">
        <v>3063</v>
      </c>
    </row>
  </sheetData>
  <sheetProtection algorithmName="SHA-512" hashValue="e7uuDINb80LHMTq9rRIML+LsZP6e3ZS3fDSNOMCgeAUPeesNE21I7QzBLSzlCKzNuTPUomPwTVXK0wXVkM1fiw==" saltValue="uKLJE+B+xO+DHQ4WCRnJEA==" spinCount="100000" sheet="1" objects="1" scenarios="1"/>
  <protectedRanges>
    <protectedRange sqref="E64 E68:E71 E74:E75 E80 E88 E92:E93 E96 E98 E104 E119:E123 E126:E131 E134:E137 E140:E142 E146:E147 E149:E150 E152:E153 E156:E157 E159:E160 J160:K163 E164 E167:E168 E172 E175" name="Range2"/>
    <protectedRange sqref="C72 K115:K118 J116:J118 J108:K110 K102:N102 J91:O94 J83:N87 G20:I24 D8:D16 D18:D22 D25:D32 D40:E40 D41 E43:E44 D44:D46 D50:E50 D52:E52 D53 D56:E57 D60:E60 D61 J46:M61" name="ProfitLossRange"/>
  </protectedRanges>
  <mergeCells count="49">
    <mergeCell ref="A238:D238"/>
    <mergeCell ref="A59:G59"/>
    <mergeCell ref="A67:G67"/>
    <mergeCell ref="A73:G73"/>
    <mergeCell ref="A185:G185"/>
    <mergeCell ref="A144:G144"/>
    <mergeCell ref="A145:G145"/>
    <mergeCell ref="A148:G148"/>
    <mergeCell ref="A155:G155"/>
    <mergeCell ref="A162:G162"/>
    <mergeCell ref="A158:G158"/>
    <mergeCell ref="A178:G178"/>
    <mergeCell ref="A91:G91"/>
    <mergeCell ref="A118:G118"/>
    <mergeCell ref="A125:G125"/>
    <mergeCell ref="A133:G133"/>
    <mergeCell ref="A231:D231"/>
    <mergeCell ref="A170:G170"/>
    <mergeCell ref="A171:G171"/>
    <mergeCell ref="F17:I17"/>
    <mergeCell ref="A82:G82"/>
    <mergeCell ref="A87:G87"/>
    <mergeCell ref="I158:K158"/>
    <mergeCell ref="I101:J101"/>
    <mergeCell ref="A223:D223"/>
    <mergeCell ref="A227:D227"/>
    <mergeCell ref="I63:M63"/>
    <mergeCell ref="K99:L99"/>
    <mergeCell ref="A49:G49"/>
    <mergeCell ref="A78:G78"/>
    <mergeCell ref="A51:G51"/>
    <mergeCell ref="A55:G55"/>
    <mergeCell ref="K102:N102"/>
    <mergeCell ref="A139:G139"/>
    <mergeCell ref="I98:N98"/>
    <mergeCell ref="K100:L100"/>
    <mergeCell ref="K101:L101"/>
    <mergeCell ref="M99:N99"/>
    <mergeCell ref="M100:N100"/>
    <mergeCell ref="M101:N101"/>
    <mergeCell ref="I99:J99"/>
    <mergeCell ref="I100:J100"/>
    <mergeCell ref="A42:G42"/>
    <mergeCell ref="A17:D17"/>
    <mergeCell ref="A1:J1"/>
    <mergeCell ref="A3:J3"/>
    <mergeCell ref="A219:D219"/>
    <mergeCell ref="A5:D5"/>
    <mergeCell ref="A63:G63"/>
  </mergeCells>
  <dataValidations xWindow="935" yWindow="467" count="5">
    <dataValidation type="whole" operator="lessThan" allowBlank="1" showInputMessage="1" showErrorMessage="1" errorTitle="Incorrect Entry" error="Entry must be less than, or equal to, zero." promptTitle="Input Note" prompt="Entry must be less than, or equal to, zero." sqref="E43 E60 E179:E180" xr:uid="{00000000-0002-0000-0500-000000000000}">
      <formula1>0</formula1>
    </dataValidation>
    <dataValidation type="list" allowBlank="1" showInputMessage="1" showErrorMessage="1" sqref="M83:M87 M91:M94" xr:uid="{00000000-0002-0000-0500-000001000000}">
      <formula1>AccountServ</formula1>
    </dataValidation>
    <dataValidation type="whole" operator="greaterThanOrEqual" allowBlank="1" showInputMessage="1" showErrorMessage="1" errorTitle="Input Error" error="Data entry must be a whole number greater than, or equal to, zero (0)." promptTitle="Description Required" prompt="A description is required for the reported amount." sqref="L83:L87 I20:I24 L91:L94 K115:K118 K108:K110 M46:M61 K160:K163" xr:uid="{00000000-0002-0000-0500-000002000000}">
      <formula1>0</formula1>
    </dataValidation>
    <dataValidation type="whole" allowBlank="1" showErrorMessage="1" errorTitle="Input Error" error="Data entry must be a whole number greater than, or equal to, zero (0)." sqref="D40:D41 D25:D32 D18:D22 D8:D16 D163:D165 D50 D44:D46 D56:D57 D52:D53 D60:D61 D68:D71 D64:D65 D74:D76 D79 D172:D176 D83:D85 D186:D192 D101 D179:D182 D103 D106:D107 D119:D123 D88:D89 D126:D131 D134:D137 D140:D142 D146:D147 D149:D150 D152:D153 D111:D116 D156:D157 D159 D167:D168 D92:D99" xr:uid="{00000000-0002-0000-0500-000003000000}">
      <formula1>-9.99999999999999E+57</formula1>
      <formula2>9.99999999999999E+57</formula2>
    </dataValidation>
    <dataValidation type="whole" operator="lessThan" allowBlank="1" showInputMessage="1" showErrorMessage="1" errorTitle="Incorrect Entry" error="Entry must be less than, or equal to, zero." promptTitle="Input Note" prompt="Entry must be less than zero." sqref="E40 E44 E52 E50 E56:E57 E64 E68:E71 E74:E75 E80 E88 E92:E93 E96 E98 E104 E119:E123 E126:E131 E134:E137 E140:E142 E146:E147 E149:E150 E152:E153 E156:E157 E159:E160 E164 E167:E168 E172 E175 E181" xr:uid="{00000000-0002-0000-0500-000004000000}">
      <formula1>0</formula1>
    </dataValidation>
  </dataValidations>
  <pageMargins left="0.25" right="0.25" top="0.75" bottom="0.75" header="0.3" footer="0.3"/>
  <pageSetup scale="28" fitToHeight="0" orientation="portrait" r:id="rId1"/>
  <ignoredErrors>
    <ignoredError sqref="G166 F47 G164 G175 G96:G97 G98 F100:G100" formula="1"/>
    <ignoredError sqref="B34 A103 A114 A128 A138 A142:A143 A154 A160 A166:A169 A176:A177 A183 A210 A132 A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N74"/>
  <sheetViews>
    <sheetView topLeftCell="A40" zoomScale="70" zoomScaleNormal="70" workbookViewId="0">
      <selection activeCell="D66" sqref="D66"/>
    </sheetView>
  </sheetViews>
  <sheetFormatPr baseColWidth="10" defaultColWidth="8.83203125" defaultRowHeight="15"/>
  <cols>
    <col min="2" max="2" width="16.5" customWidth="1"/>
    <col min="3" max="3" width="44.5" bestFit="1" customWidth="1"/>
    <col min="4" max="4" width="38.5" customWidth="1"/>
    <col min="8" max="10" width="8.5" customWidth="1"/>
  </cols>
  <sheetData>
    <row r="2" spans="1:14" s="1" customFormat="1" ht="27" customHeight="1">
      <c r="A2" s="1005" t="s">
        <v>3214</v>
      </c>
      <c r="B2" s="1005"/>
      <c r="C2" s="1005"/>
      <c r="D2" s="1005"/>
      <c r="E2" s="1005"/>
      <c r="F2" s="1005"/>
      <c r="G2" s="1005"/>
      <c r="H2" s="1005"/>
      <c r="I2"/>
      <c r="J2"/>
      <c r="K2"/>
      <c r="L2"/>
      <c r="M2"/>
      <c r="N2"/>
    </row>
    <row r="3" spans="1:14">
      <c r="A3" s="129"/>
      <c r="C3" s="3"/>
      <c r="E3" s="3"/>
    </row>
    <row r="4" spans="1:14" ht="19">
      <c r="A4" s="987" t="s">
        <v>1939</v>
      </c>
      <c r="B4" s="988"/>
      <c r="C4" s="988"/>
      <c r="D4" s="988"/>
      <c r="E4" s="988"/>
      <c r="F4" s="988"/>
      <c r="G4" s="988"/>
      <c r="H4" s="988"/>
    </row>
    <row r="6" spans="1:14" ht="16" thickBot="1"/>
    <row r="7" spans="1:14" s="281" customFormat="1" ht="16">
      <c r="A7" s="1056" t="s">
        <v>76</v>
      </c>
      <c r="B7" s="1056"/>
      <c r="C7" s="1056"/>
      <c r="D7" s="1056"/>
      <c r="E7" s="903"/>
      <c r="F7" s="903"/>
      <c r="G7" s="903"/>
      <c r="H7" s="903"/>
      <c r="I7" s="903"/>
      <c r="J7" s="903"/>
      <c r="K7" s="903"/>
      <c r="L7" s="903"/>
      <c r="M7" s="903"/>
      <c r="N7" s="903"/>
    </row>
    <row r="8" spans="1:14">
      <c r="A8" s="44" t="s">
        <v>38</v>
      </c>
      <c r="B8" s="296" t="s">
        <v>270</v>
      </c>
      <c r="C8" s="33"/>
      <c r="D8" s="33">
        <v>1</v>
      </c>
    </row>
    <row r="9" spans="1:14" ht="16">
      <c r="A9" s="69" t="s">
        <v>111</v>
      </c>
      <c r="B9" s="69"/>
      <c r="C9" s="69" t="s">
        <v>1940</v>
      </c>
      <c r="D9" s="409" t="s">
        <v>1941</v>
      </c>
    </row>
    <row r="10" spans="1:14">
      <c r="A10" s="410" t="s">
        <v>1942</v>
      </c>
      <c r="B10" s="411" t="s">
        <v>1943</v>
      </c>
      <c r="C10" s="299" t="s">
        <v>1944</v>
      </c>
      <c r="D10" s="93"/>
    </row>
    <row r="11" spans="1:14">
      <c r="A11" s="410" t="s">
        <v>1945</v>
      </c>
      <c r="B11" s="411" t="s">
        <v>1946</v>
      </c>
      <c r="C11" s="299" t="s">
        <v>1947</v>
      </c>
      <c r="D11" s="93"/>
    </row>
    <row r="12" spans="1:14">
      <c r="A12" s="410" t="s">
        <v>1948</v>
      </c>
      <c r="B12" s="411" t="s">
        <v>1949</v>
      </c>
      <c r="C12" s="299" t="s">
        <v>1950</v>
      </c>
      <c r="D12" s="93"/>
    </row>
    <row r="13" spans="1:14">
      <c r="A13" s="410" t="s">
        <v>1951</v>
      </c>
      <c r="B13" s="411" t="s">
        <v>1952</v>
      </c>
      <c r="C13" s="299" t="s">
        <v>398</v>
      </c>
      <c r="D13" s="93"/>
    </row>
    <row r="14" spans="1:14">
      <c r="A14" s="410" t="s">
        <v>1953</v>
      </c>
      <c r="B14" s="411" t="s">
        <v>1954</v>
      </c>
      <c r="C14" s="299" t="s">
        <v>1955</v>
      </c>
      <c r="D14" s="93"/>
    </row>
    <row r="15" spans="1:14" ht="16.5" customHeight="1" thickBot="1">
      <c r="A15" s="412" t="s">
        <v>129</v>
      </c>
      <c r="B15" s="413" t="s">
        <v>1956</v>
      </c>
      <c r="C15" s="414" t="s">
        <v>394</v>
      </c>
      <c r="D15" s="93"/>
    </row>
    <row r="16" spans="1:14" ht="16" thickBot="1">
      <c r="A16" s="415">
        <v>100</v>
      </c>
      <c r="B16" s="415" t="s">
        <v>1957</v>
      </c>
      <c r="C16" s="313" t="s">
        <v>1958</v>
      </c>
      <c r="D16" s="344">
        <f>SUM(D10:D15)</f>
        <v>0</v>
      </c>
    </row>
    <row r="17" spans="1:4" ht="16" thickBot="1"/>
    <row r="18" spans="1:4" s="281" customFormat="1" ht="16">
      <c r="A18" s="1056" t="s">
        <v>77</v>
      </c>
      <c r="B18" s="1056"/>
      <c r="C18" s="1056"/>
      <c r="D18" s="1056"/>
    </row>
    <row r="19" spans="1:4">
      <c r="A19" s="44" t="s">
        <v>44</v>
      </c>
      <c r="B19" s="296" t="s">
        <v>270</v>
      </c>
      <c r="C19" s="33"/>
      <c r="D19" s="33">
        <v>1</v>
      </c>
    </row>
    <row r="20" spans="1:4" ht="16">
      <c r="A20" s="69" t="s">
        <v>111</v>
      </c>
      <c r="B20" s="69"/>
      <c r="C20" s="69" t="s">
        <v>1940</v>
      </c>
      <c r="D20" s="409" t="s">
        <v>1941</v>
      </c>
    </row>
    <row r="21" spans="1:4">
      <c r="A21" s="410">
        <v>2.1</v>
      </c>
      <c r="B21" s="411" t="s">
        <v>1959</v>
      </c>
      <c r="C21" s="299" t="s">
        <v>1944</v>
      </c>
      <c r="D21" s="93"/>
    </row>
    <row r="22" spans="1:4">
      <c r="A22" s="410">
        <v>2.2000000000000002</v>
      </c>
      <c r="B22" s="411" t="s">
        <v>1960</v>
      </c>
      <c r="C22" s="299" t="s">
        <v>1947</v>
      </c>
      <c r="D22" s="93"/>
    </row>
    <row r="23" spans="1:4">
      <c r="A23" s="410">
        <v>2.2999999999999998</v>
      </c>
      <c r="B23" s="411" t="s">
        <v>1961</v>
      </c>
      <c r="C23" s="299" t="s">
        <v>1950</v>
      </c>
      <c r="D23" s="93"/>
    </row>
    <row r="24" spans="1:4">
      <c r="A24" s="410">
        <v>2.4</v>
      </c>
      <c r="B24" s="411" t="s">
        <v>1962</v>
      </c>
      <c r="C24" s="299" t="s">
        <v>398</v>
      </c>
      <c r="D24" s="93"/>
    </row>
    <row r="25" spans="1:4">
      <c r="A25" s="410">
        <v>2.5</v>
      </c>
      <c r="B25" s="411" t="s">
        <v>1963</v>
      </c>
      <c r="C25" s="299" t="s">
        <v>1955</v>
      </c>
      <c r="D25" s="93"/>
    </row>
    <row r="26" spans="1:4" ht="16" thickBot="1">
      <c r="A26" s="412">
        <v>2.6</v>
      </c>
      <c r="B26" s="413" t="s">
        <v>1964</v>
      </c>
      <c r="C26" s="414" t="s">
        <v>394</v>
      </c>
      <c r="D26" s="93"/>
    </row>
    <row r="27" spans="1:4" ht="16" thickBot="1">
      <c r="A27" s="415">
        <v>200</v>
      </c>
      <c r="B27" s="415" t="s">
        <v>1965</v>
      </c>
      <c r="C27" s="313" t="s">
        <v>1966</v>
      </c>
      <c r="D27" s="314">
        <f>SUM(D21:D26)</f>
        <v>0</v>
      </c>
    </row>
    <row r="28" spans="1:4" ht="16" thickBot="1"/>
    <row r="29" spans="1:4" s="281" customFormat="1" ht="16">
      <c r="A29" s="1056" t="s">
        <v>1967</v>
      </c>
      <c r="B29" s="1056"/>
      <c r="C29" s="1056"/>
      <c r="D29" s="1056"/>
    </row>
    <row r="30" spans="1:4">
      <c r="A30" s="44" t="s">
        <v>46</v>
      </c>
      <c r="B30" s="296" t="s">
        <v>270</v>
      </c>
      <c r="C30" s="33"/>
      <c r="D30" s="33">
        <v>1</v>
      </c>
    </row>
    <row r="31" spans="1:4" ht="16">
      <c r="A31" s="69" t="s">
        <v>111</v>
      </c>
      <c r="B31" s="69"/>
      <c r="C31" s="69" t="s">
        <v>1940</v>
      </c>
      <c r="D31" s="409" t="s">
        <v>1941</v>
      </c>
    </row>
    <row r="32" spans="1:4">
      <c r="A32" s="410">
        <v>3.1</v>
      </c>
      <c r="B32" s="411" t="s">
        <v>1968</v>
      </c>
      <c r="C32" s="299" t="s">
        <v>1944</v>
      </c>
      <c r="D32" s="756"/>
    </row>
    <row r="33" spans="1:4">
      <c r="A33" s="410">
        <v>3.2</v>
      </c>
      <c r="B33" s="411" t="s">
        <v>1969</v>
      </c>
      <c r="C33" s="299" t="s">
        <v>1947</v>
      </c>
      <c r="D33" s="756"/>
    </row>
    <row r="34" spans="1:4">
      <c r="A34" s="410">
        <v>3.3</v>
      </c>
      <c r="B34" s="411" t="s">
        <v>1970</v>
      </c>
      <c r="C34" s="299" t="s">
        <v>1950</v>
      </c>
      <c r="D34" s="756"/>
    </row>
    <row r="35" spans="1:4">
      <c r="A35" s="410">
        <v>3.4</v>
      </c>
      <c r="B35" s="411" t="s">
        <v>1971</v>
      </c>
      <c r="C35" s="299" t="s">
        <v>398</v>
      </c>
      <c r="D35" s="756"/>
    </row>
    <row r="36" spans="1:4">
      <c r="A36" s="410">
        <v>3.5</v>
      </c>
      <c r="B36" s="411" t="s">
        <v>1972</v>
      </c>
      <c r="C36" s="299" t="s">
        <v>1955</v>
      </c>
      <c r="D36" s="756"/>
    </row>
    <row r="37" spans="1:4" ht="16" thickBot="1">
      <c r="A37" s="412">
        <v>3.6</v>
      </c>
      <c r="B37" s="413" t="s">
        <v>1973</v>
      </c>
      <c r="C37" s="414" t="s">
        <v>394</v>
      </c>
      <c r="D37" s="756"/>
    </row>
    <row r="38" spans="1:4" ht="16" thickBot="1">
      <c r="A38" s="415">
        <v>300</v>
      </c>
      <c r="B38" s="415" t="s">
        <v>1974</v>
      </c>
      <c r="C38" s="313" t="s">
        <v>1975</v>
      </c>
      <c r="D38" s="314">
        <f>SUM(D32:D37)</f>
        <v>0</v>
      </c>
    </row>
    <row r="39" spans="1:4" ht="16" thickBot="1">
      <c r="A39" s="53"/>
    </row>
    <row r="40" spans="1:4" s="281" customFormat="1" ht="16">
      <c r="A40" s="1056" t="s">
        <v>79</v>
      </c>
      <c r="B40" s="1056"/>
      <c r="C40" s="1056"/>
      <c r="D40" s="1056"/>
    </row>
    <row r="41" spans="1:4">
      <c r="A41" s="44" t="s">
        <v>51</v>
      </c>
      <c r="B41" s="296" t="s">
        <v>270</v>
      </c>
      <c r="C41" s="33"/>
      <c r="D41" s="33">
        <v>1</v>
      </c>
    </row>
    <row r="42" spans="1:4" ht="16">
      <c r="A42" s="69" t="s">
        <v>111</v>
      </c>
      <c r="B42" s="69"/>
      <c r="C42" s="69" t="s">
        <v>1940</v>
      </c>
      <c r="D42" s="409" t="s">
        <v>1941</v>
      </c>
    </row>
    <row r="43" spans="1:4">
      <c r="A43" s="410">
        <v>4.0999999999999996</v>
      </c>
      <c r="B43" s="411" t="s">
        <v>1976</v>
      </c>
      <c r="C43" s="299" t="s">
        <v>1944</v>
      </c>
      <c r="D43" s="93"/>
    </row>
    <row r="44" spans="1:4">
      <c r="A44" s="410">
        <v>4.2</v>
      </c>
      <c r="B44" s="411" t="s">
        <v>1977</v>
      </c>
      <c r="C44" s="299" t="s">
        <v>1947</v>
      </c>
      <c r="D44" s="93"/>
    </row>
    <row r="45" spans="1:4">
      <c r="A45" s="410">
        <v>4.3</v>
      </c>
      <c r="B45" s="411" t="s">
        <v>1978</v>
      </c>
      <c r="C45" s="299" t="s">
        <v>1950</v>
      </c>
      <c r="D45" s="93"/>
    </row>
    <row r="46" spans="1:4">
      <c r="A46" s="410">
        <v>4.4000000000000004</v>
      </c>
      <c r="B46" s="411" t="s">
        <v>1979</v>
      </c>
      <c r="C46" s="299" t="s">
        <v>398</v>
      </c>
      <c r="D46" s="93"/>
    </row>
    <row r="47" spans="1:4">
      <c r="A47" s="410">
        <v>4.5</v>
      </c>
      <c r="B47" s="411" t="s">
        <v>1980</v>
      </c>
      <c r="C47" s="299" t="s">
        <v>1955</v>
      </c>
      <c r="D47" s="93"/>
    </row>
    <row r="48" spans="1:4" ht="16" thickBot="1">
      <c r="A48" s="412">
        <v>4.5999999999999996</v>
      </c>
      <c r="B48" s="413" t="s">
        <v>1981</v>
      </c>
      <c r="C48" s="414" t="s">
        <v>394</v>
      </c>
      <c r="D48" s="93"/>
    </row>
    <row r="49" spans="1:4" ht="16" thickBot="1">
      <c r="A49" s="415">
        <v>400</v>
      </c>
      <c r="B49" s="415" t="s">
        <v>1982</v>
      </c>
      <c r="C49" s="313" t="s">
        <v>1983</v>
      </c>
      <c r="D49" s="314">
        <f>SUM(D43:D48)</f>
        <v>0</v>
      </c>
    </row>
    <row r="51" spans="1:4" s="281" customFormat="1" ht="16">
      <c r="A51" s="1057" t="s">
        <v>1984</v>
      </c>
      <c r="B51" s="1031"/>
      <c r="C51" s="1031"/>
      <c r="D51" s="1031"/>
    </row>
    <row r="52" spans="1:4">
      <c r="A52" s="44" t="s">
        <v>52</v>
      </c>
      <c r="B52" s="296" t="s">
        <v>270</v>
      </c>
      <c r="C52" s="33"/>
      <c r="D52" s="33">
        <v>1</v>
      </c>
    </row>
    <row r="53" spans="1:4" ht="17" thickBot="1">
      <c r="A53" s="69" t="s">
        <v>111</v>
      </c>
      <c r="B53" s="69"/>
      <c r="C53" s="69" t="s">
        <v>1940</v>
      </c>
      <c r="D53" s="409" t="s">
        <v>1985</v>
      </c>
    </row>
    <row r="54" spans="1:4" ht="16" thickBot="1">
      <c r="A54" s="410">
        <v>5.0999999999999996</v>
      </c>
      <c r="B54" s="411" t="s">
        <v>1986</v>
      </c>
      <c r="C54" s="299" t="s">
        <v>1944</v>
      </c>
      <c r="D54" s="344">
        <f>SUM(D10,D21,D32,D43)</f>
        <v>0</v>
      </c>
    </row>
    <row r="55" spans="1:4" ht="16" thickBot="1">
      <c r="A55" s="410">
        <v>5.2</v>
      </c>
      <c r="B55" s="411" t="s">
        <v>1987</v>
      </c>
      <c r="C55" s="299" t="s">
        <v>1947</v>
      </c>
      <c r="D55" s="344">
        <f t="shared" ref="D55:D59" si="0">SUM(D11,D22,D33,D44)</f>
        <v>0</v>
      </c>
    </row>
    <row r="56" spans="1:4" ht="16" thickBot="1">
      <c r="A56" s="410">
        <v>5.3</v>
      </c>
      <c r="B56" s="411" t="s">
        <v>1988</v>
      </c>
      <c r="C56" s="299" t="s">
        <v>1950</v>
      </c>
      <c r="D56" s="344">
        <f t="shared" si="0"/>
        <v>0</v>
      </c>
    </row>
    <row r="57" spans="1:4" ht="16" thickBot="1">
      <c r="A57" s="410">
        <v>5.4</v>
      </c>
      <c r="B57" s="411" t="s">
        <v>1989</v>
      </c>
      <c r="C57" s="299" t="s">
        <v>398</v>
      </c>
      <c r="D57" s="344">
        <f t="shared" si="0"/>
        <v>0</v>
      </c>
    </row>
    <row r="58" spans="1:4" ht="16" thickBot="1">
      <c r="A58" s="410">
        <v>5.5</v>
      </c>
      <c r="B58" s="411" t="s">
        <v>1990</v>
      </c>
      <c r="C58" s="299" t="s">
        <v>1955</v>
      </c>
      <c r="D58" s="344">
        <f t="shared" si="0"/>
        <v>0</v>
      </c>
    </row>
    <row r="59" spans="1:4" ht="16" thickBot="1">
      <c r="A59" s="416">
        <v>5.6</v>
      </c>
      <c r="B59" s="413" t="s">
        <v>1991</v>
      </c>
      <c r="C59" s="414" t="s">
        <v>394</v>
      </c>
      <c r="D59" s="344">
        <f t="shared" si="0"/>
        <v>0</v>
      </c>
    </row>
    <row r="60" spans="1:4" ht="16" thickBot="1">
      <c r="A60" s="415">
        <v>500</v>
      </c>
      <c r="B60" s="417" t="s">
        <v>1992</v>
      </c>
      <c r="C60" s="313" t="s">
        <v>1993</v>
      </c>
      <c r="D60" s="344">
        <f>SUM($D$54:$D$59)</f>
        <v>0</v>
      </c>
    </row>
    <row r="62" spans="1:4" s="281" customFormat="1" ht="16">
      <c r="A62" s="1041" t="s">
        <v>81</v>
      </c>
      <c r="B62" s="1042"/>
      <c r="C62" s="1042"/>
      <c r="D62" s="1042"/>
    </row>
    <row r="63" spans="1:4">
      <c r="A63" s="44" t="s">
        <v>54</v>
      </c>
      <c r="B63" s="33"/>
      <c r="C63" s="33">
        <v>1</v>
      </c>
      <c r="D63" s="418"/>
    </row>
    <row r="64" spans="1:4" ht="16">
      <c r="A64" s="69" t="s">
        <v>111</v>
      </c>
      <c r="C64" s="69" t="s">
        <v>112</v>
      </c>
      <c r="D64" s="422" t="s">
        <v>1994</v>
      </c>
    </row>
    <row r="65" spans="1:5">
      <c r="A65" s="410">
        <v>6.1</v>
      </c>
      <c r="B65" s="419" t="s">
        <v>1995</v>
      </c>
      <c r="C65" s="299" t="s">
        <v>1996</v>
      </c>
      <c r="D65" s="93"/>
    </row>
    <row r="66" spans="1:5">
      <c r="A66" s="410">
        <v>6.2</v>
      </c>
      <c r="B66" s="419" t="s">
        <v>1997</v>
      </c>
      <c r="C66" s="299" t="s">
        <v>1998</v>
      </c>
      <c r="D66" s="93"/>
    </row>
    <row r="67" spans="1:5">
      <c r="A67" s="410">
        <v>6.3</v>
      </c>
      <c r="B67" s="419" t="s">
        <v>1999</v>
      </c>
      <c r="C67" s="299" t="s">
        <v>2000</v>
      </c>
      <c r="D67" s="93"/>
    </row>
    <row r="68" spans="1:5">
      <c r="A68" s="410">
        <v>6.4</v>
      </c>
      <c r="B68" s="419" t="s">
        <v>2001</v>
      </c>
      <c r="C68" s="299" t="s">
        <v>2002</v>
      </c>
      <c r="D68" s="93"/>
    </row>
    <row r="69" spans="1:5">
      <c r="A69" s="410">
        <v>6.5</v>
      </c>
      <c r="B69" s="419" t="s">
        <v>2003</v>
      </c>
      <c r="C69" s="299" t="s">
        <v>2004</v>
      </c>
      <c r="D69" s="93"/>
    </row>
    <row r="70" spans="1:5" ht="16" thickBot="1">
      <c r="A70" s="410">
        <v>6.6</v>
      </c>
      <c r="B70" s="419" t="s">
        <v>2005</v>
      </c>
      <c r="C70" s="299" t="s">
        <v>2006</v>
      </c>
      <c r="D70" s="93"/>
    </row>
    <row r="71" spans="1:5" ht="16" thickBot="1">
      <c r="A71" s="319" t="s">
        <v>2007</v>
      </c>
      <c r="B71" s="420" t="s">
        <v>2008</v>
      </c>
      <c r="C71" s="313" t="s">
        <v>2009</v>
      </c>
      <c r="D71" s="421">
        <f>SUM($D$69:$D$70)</f>
        <v>0</v>
      </c>
    </row>
    <row r="73" spans="1:5">
      <c r="A73" s="566" t="s">
        <v>389</v>
      </c>
      <c r="B73" s="567"/>
      <c r="C73" s="567"/>
      <c r="D73" s="567"/>
      <c r="E73" s="567"/>
    </row>
    <row r="74" spans="1:5">
      <c r="A74" t="s">
        <v>33</v>
      </c>
      <c r="B74" t="s">
        <v>34</v>
      </c>
    </row>
  </sheetData>
  <sheetProtection algorithmName="SHA-512" hashValue="Kr7VOnKNFuN2PcujEz7tNUYEIAjtexkRW119lza51f119lgEFzNlnsRFG/Ctl0GRRty3qvLVAIEMywxNrzKdYg==" saltValue="JO/1q67EwuALNVkYMEDrwA==" spinCount="100000" sheet="1" objects="1" scenarios="1"/>
  <protectedRanges>
    <protectedRange sqref="D10:D15 D21:D26 D32:D37 D43:D48 D65:D70" name="ResidentDaysRange"/>
  </protectedRanges>
  <mergeCells count="8">
    <mergeCell ref="A2:H2"/>
    <mergeCell ref="A4:H4"/>
    <mergeCell ref="A40:D40"/>
    <mergeCell ref="A51:D51"/>
    <mergeCell ref="A62:D62"/>
    <mergeCell ref="A7:D7"/>
    <mergeCell ref="A18:D18"/>
    <mergeCell ref="A29:D29"/>
  </mergeCells>
  <phoneticPr fontId="28" type="noConversion"/>
  <dataValidations count="1">
    <dataValidation type="whole" allowBlank="1" showErrorMessage="1" errorTitle="Input Error" error="Data entry must be a whole number greater than, or equal to, zero (0)." sqref="D10:D15 D21:D26 D32:D37 D43:D48 D65:D70" xr:uid="{00000000-0002-0000-0600-000000000000}">
      <formula1>-9.99999999999999E+57</formula1>
      <formula2>9.99999999999999E+57</formula2>
    </dataValidation>
  </dataValidations>
  <pageMargins left="0.25" right="0.25" top="0.75" bottom="0.75" header="0.3" footer="0.3"/>
  <pageSetup scale="7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L101"/>
  <sheetViews>
    <sheetView topLeftCell="A60" zoomScale="70" zoomScaleNormal="70" workbookViewId="0">
      <selection activeCell="C77" sqref="C77"/>
    </sheetView>
  </sheetViews>
  <sheetFormatPr baseColWidth="10" defaultColWidth="8.83203125" defaultRowHeight="15"/>
  <cols>
    <col min="1" max="1" width="25" customWidth="1"/>
    <col min="2" max="2" width="43.1640625" customWidth="1"/>
    <col min="3" max="3" width="21.5" customWidth="1"/>
    <col min="4" max="4" width="27.5" customWidth="1"/>
    <col min="5" max="5" width="30.1640625" customWidth="1"/>
    <col min="6" max="6" width="21.83203125" customWidth="1"/>
    <col min="7" max="7" width="14.83203125" customWidth="1"/>
    <col min="8" max="9" width="18.83203125" customWidth="1"/>
    <col min="10" max="10" width="19.5" customWidth="1"/>
    <col min="11" max="11" width="18.1640625" customWidth="1"/>
    <col min="12" max="12" width="8.5" bestFit="1" customWidth="1"/>
  </cols>
  <sheetData>
    <row r="2" spans="1:11" s="1" customFormat="1" ht="27" customHeight="1">
      <c r="A2" s="1005" t="s">
        <v>3214</v>
      </c>
      <c r="B2" s="1005"/>
      <c r="C2" s="1005"/>
      <c r="D2" s="1005"/>
      <c r="E2" s="1005"/>
      <c r="F2" s="1005"/>
      <c r="G2" s="1005"/>
      <c r="H2" s="1005"/>
      <c r="I2" s="1005"/>
      <c r="J2" s="1058"/>
      <c r="K2" s="157"/>
    </row>
    <row r="3" spans="1:11">
      <c r="A3" s="129"/>
      <c r="C3" s="3"/>
      <c r="E3" s="3"/>
    </row>
    <row r="4" spans="1:11" ht="19">
      <c r="A4" s="987" t="s">
        <v>2010</v>
      </c>
      <c r="B4" s="988"/>
      <c r="C4" s="988"/>
      <c r="D4" s="988"/>
      <c r="E4" s="988"/>
      <c r="F4" s="988"/>
      <c r="G4" s="988"/>
      <c r="H4" s="988"/>
      <c r="I4" s="988"/>
      <c r="J4" s="988"/>
      <c r="K4" s="158"/>
    </row>
    <row r="5" spans="1:11">
      <c r="A5" s="5"/>
    </row>
    <row r="6" spans="1:11" s="281" customFormat="1" ht="15.75" customHeight="1" thickBot="1">
      <c r="A6" s="1041" t="s">
        <v>82</v>
      </c>
      <c r="B6" s="1042"/>
      <c r="C6" s="1042"/>
      <c r="D6" s="1042"/>
      <c r="E6" s="1042"/>
      <c r="F6" s="1042"/>
      <c r="G6" s="1042"/>
      <c r="H6" s="1042"/>
      <c r="I6" s="1042"/>
      <c r="J6" s="1042"/>
      <c r="K6" s="1042"/>
    </row>
    <row r="7" spans="1:11" ht="44.5" customHeight="1" thickBot="1">
      <c r="A7" s="1066" t="s">
        <v>2011</v>
      </c>
      <c r="B7" s="1067"/>
      <c r="C7" s="1067"/>
      <c r="D7" s="1067"/>
      <c r="E7" s="1067"/>
      <c r="F7" s="1067"/>
      <c r="G7" s="1067"/>
      <c r="H7" s="1067"/>
      <c r="I7" s="1067"/>
      <c r="J7" s="535"/>
      <c r="K7" s="536"/>
    </row>
    <row r="8" spans="1:11" ht="16" thickBot="1">
      <c r="A8" s="423" t="s">
        <v>38</v>
      </c>
      <c r="B8" s="776"/>
      <c r="C8" s="775" t="s">
        <v>308</v>
      </c>
      <c r="D8" s="136" t="s">
        <v>309</v>
      </c>
      <c r="E8" s="136" t="s">
        <v>310</v>
      </c>
      <c r="F8" s="136" t="s">
        <v>2012</v>
      </c>
      <c r="G8" s="136" t="s">
        <v>2013</v>
      </c>
      <c r="H8" s="136" t="s">
        <v>2014</v>
      </c>
      <c r="I8" s="136" t="s">
        <v>2015</v>
      </c>
      <c r="J8" s="136" t="s">
        <v>2016</v>
      </c>
      <c r="K8" s="136" t="s">
        <v>2017</v>
      </c>
    </row>
    <row r="9" spans="1:11" ht="40.75" customHeight="1" thickBot="1">
      <c r="A9" s="427" t="s">
        <v>111</v>
      </c>
      <c r="B9" s="428" t="s">
        <v>112</v>
      </c>
      <c r="C9" s="429" t="s">
        <v>2018</v>
      </c>
      <c r="D9" s="429" t="s">
        <v>2019</v>
      </c>
      <c r="E9" s="430" t="s">
        <v>2020</v>
      </c>
      <c r="F9" s="430" t="s">
        <v>2021</v>
      </c>
      <c r="G9" s="69" t="s">
        <v>2022</v>
      </c>
      <c r="H9" s="69" t="s">
        <v>2023</v>
      </c>
      <c r="I9" s="127" t="s">
        <v>2024</v>
      </c>
      <c r="J9" s="127" t="s">
        <v>2025</v>
      </c>
      <c r="K9" s="431" t="s">
        <v>2026</v>
      </c>
    </row>
    <row r="10" spans="1:11" ht="16" thickBot="1">
      <c r="A10" s="432">
        <v>1.1000000000000001</v>
      </c>
      <c r="B10" s="194" t="s">
        <v>2027</v>
      </c>
      <c r="C10" s="284"/>
      <c r="D10" s="433"/>
      <c r="E10" s="434"/>
      <c r="F10" s="435">
        <f t="shared" ref="F10:F19" si="0">SUM(C10:E10)</f>
        <v>0</v>
      </c>
      <c r="G10" s="436"/>
      <c r="H10" s="436"/>
      <c r="I10" s="436"/>
      <c r="J10" s="436"/>
      <c r="K10" s="436"/>
    </row>
    <row r="11" spans="1:11" ht="16" thickBot="1">
      <c r="A11" s="283">
        <v>1.2</v>
      </c>
      <c r="B11" s="196" t="s">
        <v>2028</v>
      </c>
      <c r="C11" s="284"/>
      <c r="D11" s="433"/>
      <c r="E11" s="434"/>
      <c r="F11" s="435">
        <f t="shared" si="0"/>
        <v>0</v>
      </c>
      <c r="G11" s="436"/>
      <c r="H11" s="436"/>
      <c r="I11" s="436"/>
      <c r="J11" s="436"/>
      <c r="K11" s="436"/>
    </row>
    <row r="12" spans="1:11" ht="16" thickBot="1">
      <c r="A12" s="283">
        <v>1.3</v>
      </c>
      <c r="B12" s="196" t="s">
        <v>2029</v>
      </c>
      <c r="C12" s="284"/>
      <c r="D12" s="433"/>
      <c r="E12" s="434"/>
      <c r="F12" s="435">
        <f t="shared" si="0"/>
        <v>0</v>
      </c>
      <c r="G12" s="606"/>
      <c r="H12" s="433"/>
      <c r="I12" s="336"/>
      <c r="J12" s="436"/>
      <c r="K12" s="437">
        <f>H12-I12</f>
        <v>0</v>
      </c>
    </row>
    <row r="13" spans="1:11" ht="16" thickBot="1">
      <c r="A13" s="283">
        <v>1.4</v>
      </c>
      <c r="B13" s="196" t="s">
        <v>2030</v>
      </c>
      <c r="C13" s="284"/>
      <c r="D13" s="433"/>
      <c r="E13" s="434"/>
      <c r="F13" s="435">
        <f t="shared" si="0"/>
        <v>0</v>
      </c>
      <c r="G13" s="606"/>
      <c r="H13" s="436"/>
      <c r="I13" s="436"/>
      <c r="J13" s="617">
        <f>'HCF-2 RH'!J179</f>
        <v>0</v>
      </c>
      <c r="K13" s="437">
        <f>+J13</f>
        <v>0</v>
      </c>
    </row>
    <row r="14" spans="1:11" ht="16" thickBot="1">
      <c r="A14" s="283">
        <v>1.5</v>
      </c>
      <c r="B14" s="196" t="s">
        <v>2031</v>
      </c>
      <c r="C14" s="284"/>
      <c r="D14" s="433"/>
      <c r="E14" s="434"/>
      <c r="F14" s="435">
        <f t="shared" si="0"/>
        <v>0</v>
      </c>
      <c r="G14" s="438">
        <v>0.05</v>
      </c>
      <c r="H14" s="433"/>
      <c r="I14" s="336"/>
      <c r="J14" s="436"/>
      <c r="K14" s="437">
        <f>H14-I14</f>
        <v>0</v>
      </c>
    </row>
    <row r="15" spans="1:11" ht="16" thickBot="1">
      <c r="A15" s="283">
        <v>1.6</v>
      </c>
      <c r="B15" s="196" t="s">
        <v>2032</v>
      </c>
      <c r="C15" s="284"/>
      <c r="D15" s="433"/>
      <c r="E15" s="434"/>
      <c r="F15" s="435">
        <f t="shared" si="0"/>
        <v>0</v>
      </c>
      <c r="G15" s="438">
        <v>0.05</v>
      </c>
      <c r="H15" s="436"/>
      <c r="I15" s="436"/>
      <c r="J15" s="617">
        <f>'HCF-2 RH'!J180</f>
        <v>0</v>
      </c>
      <c r="K15" s="437">
        <f>+J15</f>
        <v>0</v>
      </c>
    </row>
    <row r="16" spans="1:11" ht="16" thickBot="1">
      <c r="A16" s="283">
        <v>1.7</v>
      </c>
      <c r="B16" s="196" t="s">
        <v>2033</v>
      </c>
      <c r="C16" s="284"/>
      <c r="D16" s="433"/>
      <c r="E16" s="434"/>
      <c r="F16" s="435">
        <f t="shared" si="0"/>
        <v>0</v>
      </c>
      <c r="G16" s="438">
        <v>0.1</v>
      </c>
      <c r="H16" s="433"/>
      <c r="I16" s="336"/>
      <c r="J16" s="436"/>
      <c r="K16" s="437">
        <f>H16-I16</f>
        <v>0</v>
      </c>
    </row>
    <row r="17" spans="1:11" ht="16" thickBot="1">
      <c r="A17" s="578">
        <v>1.8</v>
      </c>
      <c r="B17" s="196" t="s">
        <v>2034</v>
      </c>
      <c r="C17" s="284"/>
      <c r="D17" s="433"/>
      <c r="E17" s="434"/>
      <c r="F17" s="435">
        <f t="shared" si="0"/>
        <v>0</v>
      </c>
      <c r="G17" s="438">
        <v>0.1</v>
      </c>
      <c r="H17" s="436"/>
      <c r="I17" s="436"/>
      <c r="J17" s="617">
        <f>'HCF-2 RH'!J181</f>
        <v>0</v>
      </c>
      <c r="K17" s="437">
        <f>+J17</f>
        <v>0</v>
      </c>
    </row>
    <row r="18" spans="1:11" ht="16" thickBot="1">
      <c r="A18" s="578">
        <v>1.9</v>
      </c>
      <c r="B18" s="196" t="s">
        <v>2035</v>
      </c>
      <c r="C18" s="284"/>
      <c r="D18" s="433"/>
      <c r="E18" s="434"/>
      <c r="F18" s="435">
        <f t="shared" si="0"/>
        <v>0</v>
      </c>
      <c r="G18" s="438">
        <v>0.33329999999999999</v>
      </c>
      <c r="H18" s="433"/>
      <c r="I18" s="336"/>
      <c r="J18" s="436"/>
      <c r="K18" s="437">
        <f t="shared" ref="K18" si="1">H18+I18</f>
        <v>0</v>
      </c>
    </row>
    <row r="19" spans="1:11" ht="16" thickBot="1">
      <c r="A19" s="439" t="s">
        <v>137</v>
      </c>
      <c r="B19" s="440" t="s">
        <v>2036</v>
      </c>
      <c r="C19" s="289"/>
      <c r="D19" s="441"/>
      <c r="E19" s="442"/>
      <c r="F19" s="443">
        <f t="shared" si="0"/>
        <v>0</v>
      </c>
      <c r="G19" s="444">
        <v>0.33329999999999999</v>
      </c>
      <c r="H19" s="445"/>
      <c r="I19" s="445"/>
      <c r="J19" s="617">
        <f>'HCF-2 RH'!J182</f>
        <v>0</v>
      </c>
      <c r="K19" s="437">
        <f>+J19</f>
        <v>0</v>
      </c>
    </row>
    <row r="20" spans="1:11" ht="16" thickBot="1">
      <c r="A20" s="170" t="s">
        <v>305</v>
      </c>
      <c r="B20" s="71" t="s">
        <v>2037</v>
      </c>
      <c r="C20" s="421">
        <f>SUM(C10:C19)</f>
        <v>0</v>
      </c>
      <c r="D20" s="421">
        <f t="shared" ref="D20:K20" si="2">SUM(D10:D19)</f>
        <v>0</v>
      </c>
      <c r="E20" s="421">
        <f t="shared" si="2"/>
        <v>0</v>
      </c>
      <c r="F20" s="421">
        <f>SUM(F10:F19)</f>
        <v>0</v>
      </c>
      <c r="G20" s="169"/>
      <c r="H20" s="421">
        <f t="shared" si="2"/>
        <v>0</v>
      </c>
      <c r="I20" s="421">
        <f t="shared" si="2"/>
        <v>0</v>
      </c>
      <c r="J20" s="421">
        <f>SUM(J13,J15,J17,J19)</f>
        <v>0</v>
      </c>
      <c r="K20" s="421">
        <f t="shared" si="2"/>
        <v>0</v>
      </c>
    </row>
    <row r="22" spans="1:11" s="281" customFormat="1" ht="15.75" customHeight="1" thickBot="1">
      <c r="A22" s="184" t="s">
        <v>83</v>
      </c>
      <c r="B22" s="185"/>
      <c r="C22" s="185"/>
      <c r="D22" s="185"/>
      <c r="E22" s="185"/>
      <c r="F22" s="186"/>
      <c r="G22" s="186"/>
      <c r="H22" s="186"/>
      <c r="I22" s="186"/>
      <c r="J22" s="186"/>
      <c r="K22" s="186"/>
    </row>
    <row r="23" spans="1:11" ht="65.25" customHeight="1" thickBot="1">
      <c r="A23" s="1068" t="s">
        <v>2038</v>
      </c>
      <c r="B23" s="1069"/>
      <c r="C23" s="1069"/>
      <c r="D23" s="1069"/>
      <c r="E23" s="1070"/>
    </row>
    <row r="24" spans="1:11" ht="16" thickBot="1">
      <c r="A24" s="423" t="s">
        <v>44</v>
      </c>
      <c r="B24" s="424"/>
      <c r="C24" s="425" t="s">
        <v>308</v>
      </c>
      <c r="D24" s="426" t="s">
        <v>309</v>
      </c>
      <c r="E24" s="426" t="s">
        <v>310</v>
      </c>
    </row>
    <row r="25" spans="1:11" ht="48">
      <c r="A25" s="427" t="s">
        <v>111</v>
      </c>
      <c r="B25" s="428" t="s">
        <v>112</v>
      </c>
      <c r="C25" s="429" t="s">
        <v>2039</v>
      </c>
      <c r="D25" s="429" t="s">
        <v>2040</v>
      </c>
      <c r="E25" s="430" t="s">
        <v>2041</v>
      </c>
    </row>
    <row r="26" spans="1:11">
      <c r="A26" s="432">
        <v>2.1</v>
      </c>
      <c r="B26" s="194" t="s">
        <v>2042</v>
      </c>
      <c r="C26" s="433"/>
      <c r="D26" s="617">
        <f>'HCF-2 RH'!C189</f>
        <v>0</v>
      </c>
      <c r="E26" s="435">
        <f>SUM(C26:D26)</f>
        <v>0</v>
      </c>
    </row>
    <row r="27" spans="1:11">
      <c r="A27" s="283">
        <v>2.2000000000000002</v>
      </c>
      <c r="B27" s="196" t="s">
        <v>2043</v>
      </c>
      <c r="C27" s="284"/>
      <c r="D27" s="617">
        <f>'HCF-2 RH'!C190</f>
        <v>0</v>
      </c>
      <c r="E27" s="435">
        <f t="shared" ref="E27:E31" si="3">SUM(C27:D27)</f>
        <v>0</v>
      </c>
    </row>
    <row r="28" spans="1:11">
      <c r="A28" s="283">
        <v>2.2999999999999998</v>
      </c>
      <c r="B28" s="196" t="s">
        <v>2044</v>
      </c>
      <c r="C28" s="284"/>
      <c r="D28" s="617">
        <f>'HCF-2 RH'!C191</f>
        <v>0</v>
      </c>
      <c r="E28" s="435">
        <f t="shared" si="3"/>
        <v>0</v>
      </c>
    </row>
    <row r="29" spans="1:11">
      <c r="A29" s="283">
        <v>2.4</v>
      </c>
      <c r="B29" s="196" t="s">
        <v>2045</v>
      </c>
      <c r="C29" s="284"/>
      <c r="D29" s="617">
        <f>'HCF-2 RH'!C192</f>
        <v>0</v>
      </c>
      <c r="E29" s="435">
        <f t="shared" si="3"/>
        <v>0</v>
      </c>
    </row>
    <row r="30" spans="1:11">
      <c r="A30" s="283">
        <v>2.5</v>
      </c>
      <c r="B30" s="196" t="s">
        <v>2046</v>
      </c>
      <c r="C30" s="284"/>
      <c r="D30" s="617">
        <f>'HCF-2 RH'!C193</f>
        <v>0</v>
      </c>
      <c r="E30" s="435">
        <f t="shared" si="3"/>
        <v>0</v>
      </c>
    </row>
    <row r="31" spans="1:11" ht="16" thickBot="1">
      <c r="A31" s="283">
        <v>2.6</v>
      </c>
      <c r="B31" s="196" t="s">
        <v>2047</v>
      </c>
      <c r="C31" s="284"/>
      <c r="D31" s="617">
        <f>'HCF-2 RH'!C194</f>
        <v>0</v>
      </c>
      <c r="E31" s="435">
        <f t="shared" si="3"/>
        <v>0</v>
      </c>
    </row>
    <row r="32" spans="1:11" ht="16" thickBot="1">
      <c r="A32" s="170" t="s">
        <v>321</v>
      </c>
      <c r="B32" s="71" t="s">
        <v>2048</v>
      </c>
      <c r="C32" s="421">
        <f>SUM(C26:C31)</f>
        <v>0</v>
      </c>
      <c r="D32" s="421">
        <f>SUM(D26:D31)</f>
        <v>0</v>
      </c>
      <c r="E32" s="421">
        <f>SUM(E26:E31)</f>
        <v>0</v>
      </c>
    </row>
    <row r="33" spans="1:11">
      <c r="A33" s="446"/>
      <c r="K33" s="447"/>
    </row>
    <row r="34" spans="1:11">
      <c r="A34" s="446"/>
      <c r="K34" s="447"/>
    </row>
    <row r="35" spans="1:11" s="281" customFormat="1" ht="16">
      <c r="A35" s="184" t="s">
        <v>84</v>
      </c>
      <c r="B35" s="185"/>
      <c r="C35" s="185"/>
      <c r="D35" s="903"/>
      <c r="E35" s="903"/>
      <c r="F35" s="903"/>
      <c r="G35" s="903"/>
      <c r="H35" s="903"/>
      <c r="I35" s="903"/>
      <c r="J35" s="903"/>
      <c r="K35" s="492"/>
    </row>
    <row r="36" spans="1:11" ht="16" thickBot="1">
      <c r="A36" s="423" t="s">
        <v>46</v>
      </c>
      <c r="B36" s="773"/>
      <c r="C36" s="774" t="s">
        <v>308</v>
      </c>
      <c r="K36" s="447"/>
    </row>
    <row r="37" spans="1:11" ht="17" thickBot="1">
      <c r="A37" s="448" t="s">
        <v>111</v>
      </c>
      <c r="B37" s="35" t="s">
        <v>112</v>
      </c>
      <c r="C37" s="429" t="s">
        <v>261</v>
      </c>
      <c r="K37" s="447"/>
    </row>
    <row r="38" spans="1:11" ht="17" thickBot="1">
      <c r="A38" s="449" t="s">
        <v>336</v>
      </c>
      <c r="B38" s="450" t="s">
        <v>2049</v>
      </c>
      <c r="C38" s="421">
        <f>E32+K20</f>
        <v>0</v>
      </c>
      <c r="D38" s="451" t="s">
        <v>2050</v>
      </c>
      <c r="E38" s="452"/>
      <c r="K38" s="447"/>
    </row>
    <row r="39" spans="1:11">
      <c r="A39" s="453"/>
      <c r="B39" s="454"/>
      <c r="C39" s="452"/>
      <c r="D39" s="452"/>
      <c r="E39" s="452"/>
      <c r="K39" s="447"/>
    </row>
    <row r="40" spans="1:11">
      <c r="A40" s="446"/>
      <c r="K40" s="447"/>
    </row>
    <row r="41" spans="1:11" ht="16" thickBot="1">
      <c r="J41" s="447" t="s">
        <v>186</v>
      </c>
      <c r="K41" s="447"/>
    </row>
    <row r="42" spans="1:11" s="281" customFormat="1" ht="16">
      <c r="A42" s="1043" t="s">
        <v>2051</v>
      </c>
      <c r="B42" s="1044"/>
      <c r="C42" s="1044"/>
      <c r="D42" s="903"/>
      <c r="E42" s="903"/>
      <c r="F42" s="903"/>
      <c r="G42" s="903"/>
      <c r="H42" s="903"/>
      <c r="I42" s="903"/>
      <c r="J42" s="903"/>
      <c r="K42" s="903"/>
    </row>
    <row r="43" spans="1:11">
      <c r="A43" s="455" t="s">
        <v>51</v>
      </c>
      <c r="B43" s="456"/>
      <c r="C43" s="62">
        <v>1</v>
      </c>
    </row>
    <row r="44" spans="1:11" ht="16">
      <c r="A44" s="427" t="s">
        <v>111</v>
      </c>
      <c r="B44" s="428" t="s">
        <v>112</v>
      </c>
      <c r="C44" s="457"/>
    </row>
    <row r="45" spans="1:11" ht="16">
      <c r="A45" s="458">
        <v>4.0999999999999996</v>
      </c>
      <c r="B45" s="195" t="s">
        <v>2052</v>
      </c>
      <c r="C45" s="459"/>
    </row>
    <row r="46" spans="1:11" ht="16">
      <c r="A46" s="458">
        <v>4.2</v>
      </c>
      <c r="B46" s="195" t="s">
        <v>2053</v>
      </c>
      <c r="C46" s="757"/>
    </row>
    <row r="47" spans="1:11" ht="33" thickBot="1">
      <c r="A47" s="458">
        <v>4.3</v>
      </c>
      <c r="B47" s="460" t="s">
        <v>2054</v>
      </c>
      <c r="C47" s="463"/>
    </row>
    <row r="48" spans="1:11" ht="49" thickBot="1">
      <c r="A48" s="461">
        <v>4.4000000000000004</v>
      </c>
      <c r="B48" s="462" t="s">
        <v>2055</v>
      </c>
      <c r="C48" s="463"/>
    </row>
    <row r="49" spans="1:6">
      <c r="A49" s="464"/>
      <c r="B49" s="465"/>
    </row>
    <row r="50" spans="1:6" s="281" customFormat="1" ht="16">
      <c r="A50" s="1041" t="s">
        <v>86</v>
      </c>
      <c r="B50" s="1042"/>
      <c r="C50" s="1042"/>
      <c r="D50" s="1042"/>
      <c r="E50" s="1042"/>
      <c r="F50" s="1042"/>
    </row>
    <row r="51" spans="1:6" ht="16">
      <c r="A51" s="466" t="s">
        <v>52</v>
      </c>
      <c r="B51" s="427">
        <v>1</v>
      </c>
      <c r="C51" s="427">
        <v>2</v>
      </c>
      <c r="D51" s="427">
        <v>3</v>
      </c>
      <c r="E51" s="427">
        <v>4</v>
      </c>
      <c r="F51" s="427" t="s">
        <v>2013</v>
      </c>
    </row>
    <row r="52" spans="1:6" ht="16">
      <c r="A52" s="427" t="s">
        <v>111</v>
      </c>
      <c r="B52" s="428" t="s">
        <v>2056</v>
      </c>
      <c r="C52" s="428" t="s">
        <v>2057</v>
      </c>
      <c r="D52" s="428" t="s">
        <v>2058</v>
      </c>
      <c r="E52" s="428" t="s">
        <v>2059</v>
      </c>
      <c r="F52" s="428" t="s">
        <v>2060</v>
      </c>
    </row>
    <row r="53" spans="1:6" ht="32">
      <c r="A53" s="796">
        <v>5.0999999999999996</v>
      </c>
      <c r="B53" s="825" t="s">
        <v>2061</v>
      </c>
      <c r="C53" s="467"/>
      <c r="D53" s="284"/>
      <c r="E53" s="689"/>
      <c r="F53" s="284"/>
    </row>
    <row r="54" spans="1:6" ht="32">
      <c r="A54" s="796">
        <v>5.2</v>
      </c>
      <c r="B54" s="572" t="s">
        <v>2062</v>
      </c>
      <c r="C54" s="467"/>
      <c r="D54" s="284"/>
      <c r="E54" s="689"/>
      <c r="F54" s="284"/>
    </row>
    <row r="55" spans="1:6" ht="17" thickBot="1">
      <c r="A55" s="796">
        <v>5.3</v>
      </c>
      <c r="B55" s="574" t="s">
        <v>2063</v>
      </c>
      <c r="C55" s="468"/>
      <c r="D55" s="286"/>
      <c r="E55" s="690"/>
      <c r="F55" s="286"/>
    </row>
    <row r="56" spans="1:6" ht="16" thickBot="1"/>
    <row r="57" spans="1:6" s="281" customFormat="1" ht="16">
      <c r="A57" s="1071" t="s">
        <v>2064</v>
      </c>
      <c r="B57" s="1072"/>
      <c r="C57" s="1072"/>
      <c r="D57" s="1073"/>
      <c r="E57" s="903"/>
      <c r="F57" s="903"/>
    </row>
    <row r="58" spans="1:6" ht="17" thickBot="1">
      <c r="A58" s="466" t="s">
        <v>54</v>
      </c>
      <c r="B58" s="448" t="s">
        <v>186</v>
      </c>
      <c r="C58" s="448" t="s">
        <v>308</v>
      </c>
      <c r="D58" s="448" t="s">
        <v>309</v>
      </c>
    </row>
    <row r="59" spans="1:6" ht="17" thickBot="1">
      <c r="A59" s="427" t="s">
        <v>111</v>
      </c>
      <c r="B59" s="469" t="s">
        <v>112</v>
      </c>
      <c r="C59" s="469" t="s">
        <v>2065</v>
      </c>
      <c r="D59" s="469" t="s">
        <v>2066</v>
      </c>
    </row>
    <row r="60" spans="1:6" ht="48">
      <c r="A60" s="458">
        <v>6.1</v>
      </c>
      <c r="B60" s="470" t="s">
        <v>2067</v>
      </c>
      <c r="C60" s="471"/>
      <c r="D60" s="472" t="s">
        <v>2068</v>
      </c>
    </row>
    <row r="61" spans="1:6" ht="64">
      <c r="A61" s="458">
        <v>6.2</v>
      </c>
      <c r="B61" s="195" t="s">
        <v>2069</v>
      </c>
      <c r="C61" s="473"/>
      <c r="D61" s="474" t="s">
        <v>2068</v>
      </c>
    </row>
    <row r="62" spans="1:6" ht="48">
      <c r="A62" s="458">
        <v>6.3</v>
      </c>
      <c r="B62" s="195" t="s">
        <v>2070</v>
      </c>
      <c r="C62" s="475"/>
      <c r="D62" s="474" t="s">
        <v>2068</v>
      </c>
    </row>
    <row r="63" spans="1:6" ht="48">
      <c r="A63" s="458">
        <v>6.4</v>
      </c>
      <c r="B63" s="195" t="s">
        <v>2071</v>
      </c>
      <c r="C63" s="473"/>
      <c r="D63" s="474" t="s">
        <v>2072</v>
      </c>
    </row>
    <row r="64" spans="1:6" ht="32">
      <c r="A64" s="458">
        <v>6.5</v>
      </c>
      <c r="B64" s="195" t="s">
        <v>2073</v>
      </c>
      <c r="C64" s="475"/>
      <c r="D64" s="474" t="s">
        <v>2072</v>
      </c>
    </row>
    <row r="65" spans="1:7" ht="65" thickBot="1">
      <c r="A65" s="476">
        <v>6.6</v>
      </c>
      <c r="B65" s="477" t="s">
        <v>2074</v>
      </c>
      <c r="C65" s="478"/>
      <c r="D65" s="479" t="s">
        <v>2072</v>
      </c>
    </row>
    <row r="66" spans="1:7" ht="16" thickBot="1">
      <c r="A66" s="1074">
        <v>6.7</v>
      </c>
      <c r="B66" s="1076" t="s">
        <v>2075</v>
      </c>
      <c r="C66" s="169" t="s">
        <v>318</v>
      </c>
      <c r="D66" s="169" t="s">
        <v>2076</v>
      </c>
      <c r="E66" s="169" t="s">
        <v>2077</v>
      </c>
    </row>
    <row r="67" spans="1:7" ht="16" thickBot="1">
      <c r="A67" s="1075"/>
      <c r="B67" s="1077"/>
      <c r="C67" s="751"/>
      <c r="D67" s="751"/>
      <c r="E67" s="751"/>
    </row>
    <row r="69" spans="1:7" ht="16" thickBot="1"/>
    <row r="70" spans="1:7" s="281" customFormat="1" ht="16">
      <c r="A70" s="1071" t="s">
        <v>2078</v>
      </c>
      <c r="B70" s="1072"/>
      <c r="C70" s="1072"/>
      <c r="D70" s="903"/>
      <c r="E70" s="903"/>
      <c r="F70" s="903"/>
      <c r="G70" s="903"/>
    </row>
    <row r="71" spans="1:7">
      <c r="A71" s="90" t="s">
        <v>62</v>
      </c>
      <c r="B71" s="480"/>
      <c r="C71" s="391">
        <v>1</v>
      </c>
    </row>
    <row r="72" spans="1:7" ht="16">
      <c r="A72" s="481" t="s">
        <v>111</v>
      </c>
      <c r="B72" s="482" t="s">
        <v>112</v>
      </c>
      <c r="C72" s="483" t="s">
        <v>2065</v>
      </c>
    </row>
    <row r="73" spans="1:7" ht="17" thickBot="1">
      <c r="A73" s="484">
        <v>7.1</v>
      </c>
      <c r="B73" s="485" t="s">
        <v>2079</v>
      </c>
      <c r="C73" s="826"/>
    </row>
    <row r="74" spans="1:7" ht="46.5" customHeight="1" thickBot="1">
      <c r="A74" s="484">
        <v>7.2</v>
      </c>
      <c r="B74" s="486" t="s">
        <v>2080</v>
      </c>
      <c r="C74" s="1059"/>
      <c r="D74" s="1060"/>
      <c r="E74" s="1060"/>
      <c r="F74" s="1060"/>
      <c r="G74" s="1061"/>
    </row>
    <row r="75" spans="1:7" ht="32">
      <c r="A75" s="484">
        <v>7.3</v>
      </c>
      <c r="B75" s="487" t="s">
        <v>2081</v>
      </c>
      <c r="C75" s="691"/>
    </row>
    <row r="76" spans="1:7" ht="32">
      <c r="A76" s="484">
        <v>7.4</v>
      </c>
      <c r="B76" s="487" t="s">
        <v>2082</v>
      </c>
      <c r="C76" s="692"/>
    </row>
    <row r="77" spans="1:7" ht="64">
      <c r="A77" s="484">
        <v>7.5</v>
      </c>
      <c r="B77" s="487" t="s">
        <v>2083</v>
      </c>
      <c r="C77" s="473"/>
    </row>
    <row r="78" spans="1:7" ht="33" thickBot="1">
      <c r="A78" s="489">
        <v>7.6</v>
      </c>
      <c r="B78" s="490" t="s">
        <v>2084</v>
      </c>
      <c r="C78" s="491"/>
    </row>
    <row r="79" spans="1:7" ht="38.25" customHeight="1" thickBot="1">
      <c r="A79" s="1062">
        <v>7.7</v>
      </c>
      <c r="B79" s="1064" t="s">
        <v>2085</v>
      </c>
      <c r="C79" s="169" t="s">
        <v>318</v>
      </c>
      <c r="D79" s="169" t="s">
        <v>2076</v>
      </c>
      <c r="E79" s="752" t="s">
        <v>2077</v>
      </c>
    </row>
    <row r="80" spans="1:7" ht="16" thickBot="1">
      <c r="A80" s="1063"/>
      <c r="B80" s="1065"/>
      <c r="C80" s="751"/>
      <c r="D80" s="751"/>
      <c r="E80" s="751"/>
    </row>
    <row r="82" spans="1:12">
      <c r="A82" s="566" t="s">
        <v>389</v>
      </c>
      <c r="B82" s="567"/>
      <c r="C82" s="567"/>
      <c r="D82" s="567"/>
      <c r="E82" s="567"/>
    </row>
    <row r="83" spans="1:12">
      <c r="A83" t="s">
        <v>31</v>
      </c>
      <c r="B83" t="s">
        <v>390</v>
      </c>
    </row>
    <row r="84" spans="1:12">
      <c r="A84" t="s">
        <v>33</v>
      </c>
      <c r="B84" t="s">
        <v>34</v>
      </c>
      <c r="G84" t="s">
        <v>186</v>
      </c>
    </row>
    <row r="87" spans="1:12">
      <c r="G87" s="23" t="s">
        <v>186</v>
      </c>
      <c r="H87" s="17"/>
      <c r="I87" s="23" t="s">
        <v>186</v>
      </c>
      <c r="J87" s="17"/>
      <c r="K87" s="17"/>
      <c r="L87" s="17"/>
    </row>
    <row r="88" spans="1:12">
      <c r="G88" s="23"/>
      <c r="H88" s="17"/>
      <c r="I88" s="23"/>
      <c r="J88" s="17"/>
      <c r="K88" s="17"/>
      <c r="L88" s="17"/>
    </row>
    <row r="89" spans="1:12">
      <c r="G89" s="23"/>
      <c r="H89" s="17"/>
      <c r="I89" s="23"/>
      <c r="J89" s="17"/>
      <c r="K89" s="17"/>
      <c r="L89" s="17"/>
    </row>
    <row r="91" spans="1:12">
      <c r="I91" s="17"/>
      <c r="J91" s="17"/>
      <c r="K91" s="17"/>
      <c r="L91" s="17"/>
    </row>
    <row r="92" spans="1:12">
      <c r="H92" s="17"/>
      <c r="I92" s="17"/>
      <c r="J92" s="17"/>
      <c r="K92" s="17"/>
    </row>
    <row r="93" spans="1:12">
      <c r="H93" s="17"/>
      <c r="I93" s="17"/>
      <c r="J93" s="17"/>
      <c r="K93" s="17"/>
    </row>
    <row r="94" spans="1:12">
      <c r="H94" s="17"/>
      <c r="I94" s="17"/>
      <c r="J94" s="17"/>
      <c r="K94" s="17"/>
    </row>
    <row r="95" spans="1:12">
      <c r="H95" s="17"/>
      <c r="I95" s="17"/>
      <c r="J95" s="17"/>
      <c r="K95" s="17"/>
    </row>
    <row r="96" spans="1:12">
      <c r="H96" s="17"/>
      <c r="I96" s="17"/>
      <c r="J96" s="17"/>
      <c r="K96" s="17"/>
    </row>
    <row r="97" spans="8:11">
      <c r="H97" s="17"/>
      <c r="I97" s="17"/>
      <c r="J97" s="17"/>
      <c r="K97" s="17"/>
    </row>
    <row r="98" spans="8:11">
      <c r="H98" s="17"/>
      <c r="I98" s="17"/>
      <c r="J98" s="17"/>
      <c r="K98" s="17"/>
    </row>
    <row r="99" spans="8:11">
      <c r="H99" s="17"/>
      <c r="I99" s="17"/>
      <c r="J99" s="17"/>
      <c r="K99" s="17"/>
    </row>
    <row r="100" spans="8:11">
      <c r="H100" s="17"/>
      <c r="I100" s="17"/>
      <c r="J100" s="17"/>
      <c r="K100" s="17"/>
    </row>
    <row r="101" spans="8:11">
      <c r="H101" s="17"/>
      <c r="I101" s="17"/>
      <c r="J101" s="17"/>
      <c r="K101" s="17"/>
    </row>
  </sheetData>
  <sheetProtection algorithmName="SHA-512" hashValue="O9yg0Gbz5cEwfQ4DIWKMzrcPYwmcAW9GM2+cFuUF64U7oJAPGL7VGCJnpITyaOKQOCjvpfnxq67oh3L37+64eQ==" saltValue="Q4NzbgdrASWZY8ltwQq7og==" spinCount="100000" sheet="1" objects="1" scenarios="1"/>
  <protectedRanges>
    <protectedRange sqref="I12 I14 I18 I16" name="Range2"/>
    <protectedRange sqref="C10:E19 G12:H12 G13 H14 H16 H18 C26:C31 C45:C48 B53:F55 C60:C65 C67:E67 C73 C74:G74 C75:C78 C80:E80" name="ClaimedFixedAssetsRange"/>
  </protectedRanges>
  <mergeCells count="14">
    <mergeCell ref="A2:J2"/>
    <mergeCell ref="A4:J4"/>
    <mergeCell ref="C74:G74"/>
    <mergeCell ref="A79:A80"/>
    <mergeCell ref="B79:B80"/>
    <mergeCell ref="A7:I7"/>
    <mergeCell ref="A23:E23"/>
    <mergeCell ref="A50:F50"/>
    <mergeCell ref="A6:K6"/>
    <mergeCell ref="A70:C70"/>
    <mergeCell ref="A57:D57"/>
    <mergeCell ref="A42:C42"/>
    <mergeCell ref="A66:A67"/>
    <mergeCell ref="B66:B67"/>
  </mergeCells>
  <phoneticPr fontId="28" type="noConversion"/>
  <dataValidations count="4">
    <dataValidation type="whole" operator="lessThan" allowBlank="1" showInputMessage="1" showErrorMessage="1" errorTitle="Incorrect Entry" error="Entry must be less than, or equal to, zero." promptTitle="Input Note" prompt="Entry must be less than zero." sqref="E10:E19" xr:uid="{00000000-0002-0000-0700-000000000000}">
      <formula1>0</formula1>
    </dataValidation>
    <dataValidation type="whole" operator="greaterThanOrEqual" allowBlank="1" showErrorMessage="1" errorTitle="Input Error" error="Data entry must be a whole number greater than, or equal to, zero (0)." sqref="C10:D19 H18 C26:D31 J15 J17 J19 J13 H12 H14 H16" xr:uid="{00000000-0002-0000-0700-000001000000}">
      <formula1>0</formula1>
    </dataValidation>
    <dataValidation type="list" operator="greaterThanOrEqual" allowBlank="1" showErrorMessage="1" errorTitle="Input Error" error="Data entry must be a whole number greater than, or equal to, zero (0)." sqref="C45 C47:C48 C60:C61 C63 C65 C77" xr:uid="{00000000-0002-0000-0700-000002000000}">
      <formula1>YesNo</formula1>
    </dataValidation>
    <dataValidation type="list" allowBlank="1" showInputMessage="1" showErrorMessage="1" sqref="B53:B55" xr:uid="{00000000-0002-0000-0700-000003000000}">
      <formula1>CHOWType</formula1>
    </dataValidation>
  </dataValidations>
  <pageMargins left="0.25" right="0.25" top="0.75" bottom="0.75" header="0.3" footer="0.3"/>
  <pageSetup scale="58" fitToHeight="0" orientation="landscape" r:id="rId1"/>
  <ignoredErrors>
    <ignoredError sqref="C8:K8 F51" numberStoredAsText="1"/>
    <ignoredError sqref="K13 K18 K15 K14 K1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U30"/>
  <sheetViews>
    <sheetView zoomScale="80" zoomScaleNormal="80" workbookViewId="0">
      <selection activeCell="J25" sqref="J25"/>
    </sheetView>
  </sheetViews>
  <sheetFormatPr baseColWidth="10" defaultColWidth="8.83203125" defaultRowHeight="15"/>
  <cols>
    <col min="1" max="1" width="13" customWidth="1"/>
    <col min="2" max="2" width="27.5" bestFit="1" customWidth="1"/>
    <col min="3" max="3" width="27.1640625" customWidth="1"/>
    <col min="4" max="4" width="13.83203125" customWidth="1"/>
    <col min="5" max="5" width="19.5" customWidth="1"/>
    <col min="6" max="6" width="15" customWidth="1"/>
    <col min="7" max="7" width="16.5" customWidth="1"/>
    <col min="8" max="8" width="21.5" customWidth="1"/>
    <col min="9" max="9" width="15.5" customWidth="1"/>
    <col min="10" max="10" width="17.5" customWidth="1"/>
    <col min="11" max="11" width="14.5" customWidth="1"/>
    <col min="12" max="12" width="16.83203125" customWidth="1"/>
    <col min="13" max="14" width="15.83203125" customWidth="1"/>
    <col min="15" max="15" width="12.83203125" customWidth="1"/>
    <col min="16" max="16" width="10.5" bestFit="1" customWidth="1"/>
    <col min="17" max="17" width="18.1640625" customWidth="1"/>
    <col min="19" max="19" width="15" customWidth="1"/>
    <col min="20" max="20" width="13.5" customWidth="1"/>
    <col min="21" max="21" width="22" customWidth="1"/>
  </cols>
  <sheetData>
    <row r="2" spans="1:21" s="1" customFormat="1" ht="27" customHeight="1">
      <c r="A2" s="1005" t="s">
        <v>3214</v>
      </c>
      <c r="B2" s="1005"/>
      <c r="C2" s="1005"/>
      <c r="D2" s="1005"/>
      <c r="E2" s="1005"/>
      <c r="F2" s="1005"/>
      <c r="G2" s="1005"/>
      <c r="H2" s="1005"/>
      <c r="I2" s="1005"/>
      <c r="J2" s="1005"/>
      <c r="K2" s="1005"/>
      <c r="L2" s="1005"/>
      <c r="M2" s="1005"/>
      <c r="N2" s="1005"/>
      <c r="O2" s="1005"/>
      <c r="P2" s="1005"/>
      <c r="Q2" s="1005"/>
      <c r="R2" s="1005"/>
    </row>
    <row r="3" spans="1:21">
      <c r="A3" s="129"/>
      <c r="C3" s="3"/>
      <c r="E3" s="3"/>
    </row>
    <row r="4" spans="1:21" ht="19">
      <c r="A4" s="987" t="s">
        <v>2086</v>
      </c>
      <c r="B4" s="988"/>
      <c r="C4" s="988"/>
      <c r="D4" s="988"/>
      <c r="E4" s="988"/>
      <c r="F4" s="988"/>
      <c r="G4" s="988"/>
      <c r="H4" s="988"/>
      <c r="I4" s="988"/>
      <c r="J4" s="988"/>
      <c r="K4" s="988"/>
      <c r="L4" s="988"/>
      <c r="M4" s="988"/>
      <c r="N4" s="988"/>
      <c r="O4" s="988"/>
      <c r="P4" s="988"/>
      <c r="Q4" s="988"/>
      <c r="R4" s="988"/>
    </row>
    <row r="5" spans="1:21" ht="64.5" customHeight="1" thickBot="1">
      <c r="A5" s="1079" t="s">
        <v>2087</v>
      </c>
      <c r="B5" s="1013"/>
      <c r="C5" s="1013"/>
      <c r="D5" s="1013"/>
      <c r="E5" s="1013"/>
      <c r="F5" s="1013"/>
      <c r="G5" s="1013"/>
      <c r="H5" s="1013"/>
      <c r="I5" s="1013"/>
      <c r="J5" s="1013"/>
      <c r="K5" s="1013"/>
      <c r="L5" s="1013"/>
      <c r="M5" s="1013"/>
      <c r="N5" s="1013"/>
      <c r="O5" s="1013"/>
      <c r="P5" s="1013"/>
      <c r="Q5" s="1013"/>
      <c r="R5" s="1013"/>
    </row>
    <row r="6" spans="1:21" s="281" customFormat="1" ht="16">
      <c r="A6" s="1017" t="s">
        <v>90</v>
      </c>
      <c r="B6" s="1017"/>
      <c r="C6" s="1017"/>
      <c r="D6" s="1017"/>
      <c r="E6" s="1017"/>
      <c r="F6" s="1017"/>
      <c r="G6" s="1017"/>
      <c r="H6" s="1017"/>
      <c r="I6" s="1017"/>
      <c r="J6" s="1017"/>
      <c r="K6" s="1017"/>
      <c r="L6" s="1017"/>
      <c r="M6" s="1017"/>
      <c r="N6" s="1017"/>
      <c r="O6" s="1017"/>
      <c r="P6" s="1017"/>
      <c r="Q6" s="1017"/>
      <c r="R6" s="1017"/>
      <c r="S6" s="1017"/>
      <c r="T6" s="1017"/>
      <c r="U6" s="1017"/>
    </row>
    <row r="7" spans="1:21">
      <c r="A7" s="44" t="s">
        <v>38</v>
      </c>
      <c r="B7" s="128">
        <v>1</v>
      </c>
      <c r="C7" s="128">
        <v>2</v>
      </c>
      <c r="D7" s="128">
        <v>3</v>
      </c>
      <c r="E7" s="128">
        <v>4</v>
      </c>
      <c r="F7" s="128">
        <v>5</v>
      </c>
      <c r="G7" s="128">
        <v>6</v>
      </c>
      <c r="H7" s="128">
        <v>7</v>
      </c>
      <c r="I7" s="128">
        <v>8</v>
      </c>
      <c r="J7" s="128">
        <v>9</v>
      </c>
      <c r="K7" s="128">
        <v>10</v>
      </c>
      <c r="L7" s="128">
        <v>11</v>
      </c>
      <c r="M7" s="128">
        <v>12</v>
      </c>
      <c r="N7" s="128">
        <v>13</v>
      </c>
      <c r="O7" s="128">
        <v>14</v>
      </c>
      <c r="P7" s="128">
        <v>15</v>
      </c>
      <c r="Q7" s="128">
        <v>16</v>
      </c>
      <c r="R7" s="128">
        <v>17</v>
      </c>
      <c r="S7" s="128">
        <v>18</v>
      </c>
      <c r="T7" s="128">
        <v>19</v>
      </c>
      <c r="U7" s="128">
        <v>20</v>
      </c>
    </row>
    <row r="8" spans="1:21" ht="48">
      <c r="A8" s="494" t="s">
        <v>111</v>
      </c>
      <c r="B8" s="495" t="s">
        <v>2088</v>
      </c>
      <c r="C8" s="495" t="s">
        <v>2089</v>
      </c>
      <c r="D8" s="495" t="s">
        <v>2090</v>
      </c>
      <c r="E8" s="495" t="s">
        <v>2091</v>
      </c>
      <c r="F8" s="495" t="s">
        <v>2092</v>
      </c>
      <c r="G8" s="495" t="s">
        <v>2093</v>
      </c>
      <c r="H8" s="495" t="s">
        <v>2094</v>
      </c>
      <c r="I8" s="495" t="s">
        <v>2095</v>
      </c>
      <c r="J8" s="495" t="s">
        <v>2096</v>
      </c>
      <c r="K8" s="495" t="s">
        <v>2097</v>
      </c>
      <c r="L8" s="495" t="s">
        <v>2098</v>
      </c>
      <c r="M8" s="495" t="s">
        <v>2099</v>
      </c>
      <c r="N8" s="495" t="s">
        <v>2100</v>
      </c>
      <c r="O8" s="495" t="s">
        <v>2101</v>
      </c>
      <c r="P8" s="495" t="s">
        <v>2102</v>
      </c>
      <c r="Q8" s="495" t="s">
        <v>2103</v>
      </c>
      <c r="R8" s="495" t="s">
        <v>2104</v>
      </c>
      <c r="S8" s="495" t="s">
        <v>2105</v>
      </c>
      <c r="T8" s="495" t="s">
        <v>2106</v>
      </c>
      <c r="U8" s="495" t="s">
        <v>2107</v>
      </c>
    </row>
    <row r="9" spans="1:21" ht="16" thickBot="1">
      <c r="A9" s="496">
        <v>1.1000000000000001</v>
      </c>
      <c r="B9" s="497"/>
      <c r="C9" s="509"/>
      <c r="D9" s="497"/>
      <c r="E9" s="625"/>
      <c r="F9" s="625"/>
      <c r="G9" s="734"/>
      <c r="H9" s="734"/>
      <c r="I9" s="735"/>
      <c r="J9" s="735"/>
      <c r="K9" s="735"/>
      <c r="L9" s="735"/>
      <c r="M9" s="733"/>
      <c r="N9" s="747"/>
      <c r="O9" s="747"/>
      <c r="P9" s="625"/>
      <c r="Q9" s="748">
        <f>($L9+$M9)+($N9+$O9)</f>
        <v>0</v>
      </c>
      <c r="R9" s="498"/>
      <c r="S9" s="735"/>
      <c r="T9" s="735"/>
      <c r="U9" s="749">
        <f>SUM($K9,$S9:$T9)</f>
        <v>0</v>
      </c>
    </row>
    <row r="10" spans="1:21" ht="16" thickBot="1">
      <c r="A10" s="496" t="s">
        <v>1945</v>
      </c>
      <c r="B10" s="497"/>
      <c r="C10" s="509"/>
      <c r="D10" s="497"/>
      <c r="E10" s="625"/>
      <c r="F10" s="625"/>
      <c r="G10" s="734"/>
      <c r="H10" s="734"/>
      <c r="I10" s="735"/>
      <c r="J10" s="735"/>
      <c r="K10" s="735"/>
      <c r="L10" s="735"/>
      <c r="M10" s="733"/>
      <c r="N10" s="737"/>
      <c r="O10" s="737"/>
      <c r="P10" s="625"/>
      <c r="Q10" s="739">
        <f t="shared" ref="Q10:Q16" si="0">($L10+$M10)+($N10+$O10)</f>
        <v>0</v>
      </c>
      <c r="R10" s="498"/>
      <c r="S10" s="735"/>
      <c r="T10" s="735"/>
      <c r="U10" s="711">
        <f t="shared" ref="U10:U16" si="1">SUM($K10,$S10:$T10)</f>
        <v>0</v>
      </c>
    </row>
    <row r="11" spans="1:21" ht="16" thickBot="1">
      <c r="A11" s="496" t="s">
        <v>1948</v>
      </c>
      <c r="B11" s="497"/>
      <c r="C11" s="509"/>
      <c r="D11" s="497"/>
      <c r="E11" s="625"/>
      <c r="F11" s="625"/>
      <c r="G11" s="734"/>
      <c r="H11" s="734"/>
      <c r="I11" s="735"/>
      <c r="J11" s="735"/>
      <c r="K11" s="735"/>
      <c r="L11" s="735"/>
      <c r="M11" s="733"/>
      <c r="N11" s="737"/>
      <c r="O11" s="737"/>
      <c r="P11" s="625"/>
      <c r="Q11" s="739">
        <f t="shared" si="0"/>
        <v>0</v>
      </c>
      <c r="R11" s="498"/>
      <c r="S11" s="735"/>
      <c r="T11" s="735"/>
      <c r="U11" s="711">
        <f t="shared" si="1"/>
        <v>0</v>
      </c>
    </row>
    <row r="12" spans="1:21" ht="16" thickBot="1">
      <c r="A12" s="496" t="s">
        <v>1951</v>
      </c>
      <c r="B12" s="497"/>
      <c r="C12" s="509"/>
      <c r="D12" s="497"/>
      <c r="E12" s="625"/>
      <c r="F12" s="625"/>
      <c r="G12" s="734"/>
      <c r="H12" s="734"/>
      <c r="I12" s="735"/>
      <c r="J12" s="735"/>
      <c r="K12" s="735"/>
      <c r="L12" s="735"/>
      <c r="M12" s="733"/>
      <c r="N12" s="737"/>
      <c r="O12" s="737"/>
      <c r="P12" s="625"/>
      <c r="Q12" s="739">
        <f t="shared" si="0"/>
        <v>0</v>
      </c>
      <c r="R12" s="498"/>
      <c r="S12" s="735"/>
      <c r="T12" s="735"/>
      <c r="U12" s="711">
        <f t="shared" si="1"/>
        <v>0</v>
      </c>
    </row>
    <row r="13" spans="1:21" ht="16" thickBot="1">
      <c r="A13" s="496" t="s">
        <v>1953</v>
      </c>
      <c r="B13" s="497"/>
      <c r="C13" s="509"/>
      <c r="D13" s="497"/>
      <c r="E13" s="625"/>
      <c r="F13" s="625"/>
      <c r="G13" s="734"/>
      <c r="H13" s="734"/>
      <c r="I13" s="735"/>
      <c r="J13" s="735"/>
      <c r="K13" s="735"/>
      <c r="L13" s="735"/>
      <c r="M13" s="733"/>
      <c r="N13" s="737"/>
      <c r="O13" s="737"/>
      <c r="P13" s="625"/>
      <c r="Q13" s="739">
        <f t="shared" si="0"/>
        <v>0</v>
      </c>
      <c r="R13" s="498"/>
      <c r="S13" s="735"/>
      <c r="T13" s="735"/>
      <c r="U13" s="711">
        <f t="shared" si="1"/>
        <v>0</v>
      </c>
    </row>
    <row r="14" spans="1:21" ht="16" thickBot="1">
      <c r="A14" s="496" t="s">
        <v>129</v>
      </c>
      <c r="B14" s="497"/>
      <c r="C14" s="509"/>
      <c r="D14" s="497"/>
      <c r="E14" s="625"/>
      <c r="F14" s="625"/>
      <c r="G14" s="734"/>
      <c r="H14" s="734"/>
      <c r="I14" s="735"/>
      <c r="J14" s="735"/>
      <c r="K14" s="735"/>
      <c r="L14" s="735"/>
      <c r="M14" s="733"/>
      <c r="N14" s="737"/>
      <c r="O14" s="737"/>
      <c r="P14" s="625"/>
      <c r="Q14" s="739">
        <f t="shared" si="0"/>
        <v>0</v>
      </c>
      <c r="R14" s="498"/>
      <c r="S14" s="735"/>
      <c r="T14" s="735"/>
      <c r="U14" s="711">
        <f t="shared" si="1"/>
        <v>0</v>
      </c>
    </row>
    <row r="15" spans="1:21" ht="16" thickBot="1">
      <c r="A15" s="496" t="s">
        <v>131</v>
      </c>
      <c r="B15" s="497"/>
      <c r="C15" s="509"/>
      <c r="D15" s="497"/>
      <c r="E15" s="625"/>
      <c r="F15" s="625"/>
      <c r="G15" s="734"/>
      <c r="H15" s="734"/>
      <c r="I15" s="735"/>
      <c r="J15" s="735"/>
      <c r="K15" s="735"/>
      <c r="L15" s="735"/>
      <c r="M15" s="733"/>
      <c r="N15" s="737"/>
      <c r="O15" s="737"/>
      <c r="P15" s="625"/>
      <c r="Q15" s="739">
        <f t="shared" si="0"/>
        <v>0</v>
      </c>
      <c r="R15" s="498"/>
      <c r="S15" s="735"/>
      <c r="T15" s="735"/>
      <c r="U15" s="711">
        <f t="shared" si="1"/>
        <v>0</v>
      </c>
    </row>
    <row r="16" spans="1:21" ht="16" thickBot="1">
      <c r="A16" s="496" t="s">
        <v>133</v>
      </c>
      <c r="B16" s="497"/>
      <c r="C16" s="497"/>
      <c r="D16" s="497"/>
      <c r="E16" s="625"/>
      <c r="F16" s="625"/>
      <c r="G16" s="734"/>
      <c r="H16" s="734"/>
      <c r="I16" s="735"/>
      <c r="J16" s="735"/>
      <c r="K16" s="735"/>
      <c r="L16" s="735"/>
      <c r="M16" s="733"/>
      <c r="N16" s="737"/>
      <c r="O16" s="746"/>
      <c r="P16" s="625"/>
      <c r="Q16" s="739">
        <f t="shared" si="0"/>
        <v>0</v>
      </c>
      <c r="R16" s="498"/>
      <c r="S16" s="735"/>
      <c r="T16" s="735"/>
      <c r="U16" s="711">
        <f t="shared" si="1"/>
        <v>0</v>
      </c>
    </row>
    <row r="17" spans="1:21" ht="16" thickBot="1">
      <c r="A17" s="499" t="s">
        <v>305</v>
      </c>
      <c r="B17" s="165" t="s">
        <v>2108</v>
      </c>
      <c r="C17" s="54"/>
      <c r="D17" s="54"/>
      <c r="E17" s="54"/>
      <c r="F17" s="54"/>
      <c r="G17" s="738"/>
      <c r="H17" s="738"/>
      <c r="I17" s="738"/>
      <c r="J17" s="711">
        <f>SUM($J$9:$J$16)</f>
        <v>0</v>
      </c>
      <c r="K17" s="711">
        <f>SUM($K$9:$K$16)</f>
        <v>0</v>
      </c>
      <c r="L17" s="738"/>
      <c r="M17" s="738"/>
      <c r="N17" s="738"/>
      <c r="O17" s="738"/>
      <c r="P17" s="54"/>
      <c r="Q17" s="711">
        <f>SUM($Q$9:$Q$16)</f>
        <v>0</v>
      </c>
      <c r="R17" s="54"/>
      <c r="S17" s="711">
        <f>SUM($S$9:$S$16)</f>
        <v>0</v>
      </c>
      <c r="T17" s="711">
        <f>SUM($T$9:$T$16)</f>
        <v>0</v>
      </c>
      <c r="U17" s="711">
        <f>SUM($U$9:$U$16)</f>
        <v>0</v>
      </c>
    </row>
    <row r="18" spans="1:21">
      <c r="A18" s="500"/>
      <c r="B18" s="1"/>
      <c r="K18" s="174" t="s">
        <v>2109</v>
      </c>
      <c r="Q18" s="501"/>
      <c r="S18" s="174" t="s">
        <v>2110</v>
      </c>
      <c r="T18" s="174" t="s">
        <v>2111</v>
      </c>
      <c r="U18" s="174" t="s">
        <v>2112</v>
      </c>
    </row>
    <row r="19" spans="1:21">
      <c r="U19" s="18" t="s">
        <v>2113</v>
      </c>
    </row>
    <row r="20" spans="1:21" s="281" customFormat="1" ht="17" thickBot="1">
      <c r="A20" s="996" t="s">
        <v>91</v>
      </c>
      <c r="B20" s="996"/>
      <c r="C20" s="996"/>
      <c r="D20" s="996"/>
      <c r="E20" s="996"/>
      <c r="F20" s="996"/>
      <c r="G20" s="996"/>
      <c r="H20" s="996"/>
      <c r="I20" s="996"/>
      <c r="J20" s="1078"/>
      <c r="K20" s="903"/>
      <c r="L20" s="903"/>
      <c r="M20" s="903"/>
      <c r="N20" s="903"/>
      <c r="O20" s="903"/>
      <c r="P20" s="903"/>
      <c r="Q20" s="903"/>
      <c r="R20" s="903"/>
      <c r="S20" s="903"/>
      <c r="T20" s="903"/>
      <c r="U20" s="903"/>
    </row>
    <row r="21" spans="1:21" ht="16" thickBot="1">
      <c r="A21" s="502" t="s">
        <v>44</v>
      </c>
      <c r="B21" s="503">
        <v>1</v>
      </c>
      <c r="C21" s="504">
        <v>2</v>
      </c>
      <c r="D21" s="503">
        <v>3</v>
      </c>
      <c r="E21" s="503">
        <v>4</v>
      </c>
      <c r="F21" s="503">
        <v>5</v>
      </c>
      <c r="G21" s="503">
        <v>6</v>
      </c>
      <c r="H21" s="503">
        <v>7</v>
      </c>
      <c r="I21" s="503">
        <v>8</v>
      </c>
      <c r="J21" s="503">
        <v>9</v>
      </c>
    </row>
    <row r="22" spans="1:21" ht="33" thickBot="1">
      <c r="A22" s="505" t="s">
        <v>111</v>
      </c>
      <c r="B22" s="506" t="s">
        <v>2089</v>
      </c>
      <c r="C22" s="495" t="s">
        <v>2090</v>
      </c>
      <c r="D22" s="506" t="s">
        <v>2114</v>
      </c>
      <c r="E22" s="506" t="s">
        <v>2115</v>
      </c>
      <c r="F22" s="506" t="s">
        <v>2116</v>
      </c>
      <c r="G22" s="506" t="s">
        <v>2100</v>
      </c>
      <c r="H22" s="506" t="s">
        <v>2117</v>
      </c>
      <c r="I22" s="451" t="s">
        <v>2104</v>
      </c>
      <c r="J22" s="506" t="s">
        <v>2105</v>
      </c>
    </row>
    <row r="23" spans="1:21" ht="16" thickBot="1">
      <c r="A23" s="507" t="s">
        <v>187</v>
      </c>
      <c r="B23" s="509"/>
      <c r="C23" s="508"/>
      <c r="D23" s="740"/>
      <c r="E23" s="740"/>
      <c r="F23" s="652"/>
      <c r="G23" s="736"/>
      <c r="H23" s="739">
        <f>D23+E23+G23</f>
        <v>0</v>
      </c>
      <c r="I23" s="623"/>
      <c r="J23" s="744"/>
    </row>
    <row r="24" spans="1:21" ht="16" thickBot="1">
      <c r="A24" s="496" t="s">
        <v>189</v>
      </c>
      <c r="B24" s="509"/>
      <c r="C24" s="497"/>
      <c r="D24" s="741"/>
      <c r="E24" s="741"/>
      <c r="F24" s="653"/>
      <c r="G24" s="737"/>
      <c r="H24" s="739">
        <f t="shared" ref="H24:H28" si="2">D24+E24+G24</f>
        <v>0</v>
      </c>
      <c r="I24" s="498"/>
      <c r="J24" s="735"/>
    </row>
    <row r="25" spans="1:21" ht="16" thickBot="1">
      <c r="A25" s="496" t="s">
        <v>191</v>
      </c>
      <c r="B25" s="509"/>
      <c r="C25" s="497"/>
      <c r="D25" s="741"/>
      <c r="E25" s="741"/>
      <c r="F25" s="653"/>
      <c r="G25" s="737"/>
      <c r="H25" s="739">
        <f t="shared" si="2"/>
        <v>0</v>
      </c>
      <c r="I25" s="498"/>
      <c r="J25" s="735"/>
    </row>
    <row r="26" spans="1:21" ht="16" thickBot="1">
      <c r="A26" s="496" t="s">
        <v>193</v>
      </c>
      <c r="B26" s="509"/>
      <c r="C26" s="497"/>
      <c r="D26" s="741"/>
      <c r="E26" s="741"/>
      <c r="F26" s="653"/>
      <c r="G26" s="737"/>
      <c r="H26" s="739">
        <f t="shared" si="2"/>
        <v>0</v>
      </c>
      <c r="I26" s="498"/>
      <c r="J26" s="735"/>
    </row>
    <row r="27" spans="1:21" ht="16" thickBot="1">
      <c r="A27" s="496" t="s">
        <v>194</v>
      </c>
      <c r="B27" s="509"/>
      <c r="C27" s="497"/>
      <c r="D27" s="741"/>
      <c r="E27" s="741"/>
      <c r="F27" s="653"/>
      <c r="G27" s="737"/>
      <c r="H27" s="739">
        <f t="shared" si="2"/>
        <v>0</v>
      </c>
      <c r="I27" s="498"/>
      <c r="J27" s="735"/>
    </row>
    <row r="28" spans="1:21" ht="16" thickBot="1">
      <c r="A28" s="510" t="s">
        <v>2118</v>
      </c>
      <c r="B28" s="509"/>
      <c r="C28" s="511"/>
      <c r="D28" s="742"/>
      <c r="E28" s="742"/>
      <c r="F28" s="654"/>
      <c r="G28" s="743"/>
      <c r="H28" s="739">
        <f t="shared" si="2"/>
        <v>0</v>
      </c>
      <c r="I28" s="624"/>
      <c r="J28" s="745"/>
    </row>
    <row r="29" spans="1:21" ht="16" thickBot="1">
      <c r="A29" s="512" t="s">
        <v>321</v>
      </c>
      <c r="B29" s="165" t="s">
        <v>2108</v>
      </c>
      <c r="C29" s="54"/>
      <c r="D29" s="738"/>
      <c r="E29" s="738"/>
      <c r="F29" s="54"/>
      <c r="G29" s="738"/>
      <c r="H29" s="739">
        <f>SUM($H$23:$H$28)</f>
        <v>0</v>
      </c>
      <c r="I29" s="54"/>
      <c r="J29" s="711">
        <f>SUM($J$23:$J$28)</f>
        <v>0</v>
      </c>
    </row>
    <row r="30" spans="1:21">
      <c r="H30" s="175" t="s">
        <v>2119</v>
      </c>
      <c r="I30" s="513"/>
      <c r="J30" s="176" t="s">
        <v>2120</v>
      </c>
    </row>
  </sheetData>
  <sheetProtection algorithmName="SHA-512" hashValue="nzUPD/caK4dvzS5DqGhe7pmDsbPqh9wKaKxQVXcjcw7krMHFg63XKdhY0VUAPeq3fRDRP8X4Jc5aAwopxXOzUw==" saltValue="1dv84+i005C9x63YArG5gg==" spinCount="100000" sheet="1" objects="1" scenarios="1"/>
  <protectedRanges>
    <protectedRange sqref="R9:T16 B9:P16 I23:J28 B23:G28" name="MortgagesAndNotesRange"/>
  </protectedRanges>
  <mergeCells count="5">
    <mergeCell ref="A6:U6"/>
    <mergeCell ref="A20:J20"/>
    <mergeCell ref="A2:R2"/>
    <mergeCell ref="A4:R4"/>
    <mergeCell ref="A5:R5"/>
  </mergeCells>
  <phoneticPr fontId="28" type="noConversion"/>
  <dataValidations count="3">
    <dataValidation type="list" allowBlank="1" showInputMessage="1" showErrorMessage="1" sqref="B9:B16" xr:uid="{00000000-0002-0000-0800-000000000000}">
      <formula1>NotesPayable</formula1>
    </dataValidation>
    <dataValidation type="list" allowBlank="1" showInputMessage="1" showErrorMessage="1" sqref="C23:C28 D9:D16" xr:uid="{00000000-0002-0000-0800-000001000000}">
      <formula1>YesNo</formula1>
    </dataValidation>
    <dataValidation type="whole" operator="lessThan" allowBlank="1" showInputMessage="1" showErrorMessage="1" errorTitle="Incorrect Entry" error="Entry must be less than, or equal to, zero." promptTitle="Input Note" prompt="Entry must be less than zero." sqref="N9:O16 G23:G28" xr:uid="{00000000-0002-0000-0800-000002000000}">
      <formula1>0</formula1>
    </dataValidation>
  </dataValidations>
  <pageMargins left="0.25" right="0.25" top="0.75" bottom="0.75" header="0.3" footer="0.3"/>
  <pageSetup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45"/>
  <sheetViews>
    <sheetView topLeftCell="A8" zoomScale="80" zoomScaleNormal="80" workbookViewId="0">
      <selection activeCell="F23" sqref="F23"/>
    </sheetView>
  </sheetViews>
  <sheetFormatPr baseColWidth="10" defaultColWidth="8.83203125" defaultRowHeight="15"/>
  <cols>
    <col min="2" max="2" width="32.83203125" bestFit="1" customWidth="1"/>
    <col min="3" max="3" width="18" customWidth="1"/>
    <col min="4" max="4" width="15.1640625" customWidth="1"/>
    <col min="5" max="5" width="16.1640625" customWidth="1"/>
    <col min="6" max="7" width="17.5" customWidth="1"/>
    <col min="8" max="8" width="21" customWidth="1"/>
    <col min="9" max="9" width="20" customWidth="1"/>
  </cols>
  <sheetData>
    <row r="1" spans="1:18" s="1" customFormat="1" ht="27" customHeight="1">
      <c r="A1" s="1005" t="s">
        <v>3214</v>
      </c>
      <c r="B1" s="1005"/>
      <c r="C1" s="1005"/>
      <c r="D1" s="1005"/>
      <c r="E1" s="1005"/>
      <c r="F1" s="1005"/>
      <c r="G1" s="1005"/>
      <c r="H1" s="1005"/>
      <c r="I1" s="1005"/>
      <c r="J1" s="1005"/>
      <c r="K1" s="1005"/>
      <c r="L1"/>
      <c r="M1"/>
      <c r="N1"/>
      <c r="O1"/>
      <c r="P1"/>
      <c r="Q1"/>
      <c r="R1"/>
    </row>
    <row r="2" spans="1:18">
      <c r="A2" s="129"/>
      <c r="C2" s="3"/>
      <c r="E2" s="3"/>
    </row>
    <row r="3" spans="1:18" ht="19">
      <c r="A3" s="987" t="s">
        <v>2121</v>
      </c>
      <c r="B3" s="988"/>
      <c r="C3" s="988"/>
      <c r="D3" s="988"/>
      <c r="E3" s="988"/>
      <c r="F3" s="988"/>
      <c r="G3" s="988"/>
      <c r="H3" s="988"/>
      <c r="I3" s="988"/>
      <c r="J3" s="988"/>
      <c r="K3" s="988"/>
    </row>
    <row r="7" spans="1:18" s="281" customFormat="1" ht="18" customHeight="1">
      <c r="A7" s="1080" t="s">
        <v>93</v>
      </c>
      <c r="B7" s="1081"/>
      <c r="C7" s="1081"/>
      <c r="D7" s="1081"/>
      <c r="E7" s="1081"/>
      <c r="F7" s="1081"/>
      <c r="G7" s="1081"/>
      <c r="H7" s="1081"/>
      <c r="I7" s="1081"/>
      <c r="J7" s="903"/>
      <c r="K7" s="903"/>
      <c r="L7"/>
      <c r="M7"/>
      <c r="N7"/>
      <c r="O7"/>
      <c r="P7"/>
      <c r="Q7"/>
      <c r="R7"/>
    </row>
    <row r="8" spans="1:18">
      <c r="A8" s="38" t="s">
        <v>38</v>
      </c>
      <c r="B8" s="39" t="s">
        <v>186</v>
      </c>
      <c r="C8" s="33">
        <v>1</v>
      </c>
      <c r="D8" s="33">
        <v>2</v>
      </c>
      <c r="E8" s="33">
        <v>3</v>
      </c>
      <c r="F8" s="33">
        <v>4</v>
      </c>
      <c r="G8" s="33">
        <v>5</v>
      </c>
      <c r="H8" s="33">
        <v>6</v>
      </c>
      <c r="I8" s="33">
        <v>7</v>
      </c>
    </row>
    <row r="9" spans="1:18" ht="59.25" customHeight="1">
      <c r="A9" s="34" t="s">
        <v>111</v>
      </c>
      <c r="B9" s="36" t="s">
        <v>2122</v>
      </c>
      <c r="C9" s="122" t="s">
        <v>2123</v>
      </c>
      <c r="D9" s="122" t="s">
        <v>2124</v>
      </c>
      <c r="E9" s="122" t="s">
        <v>2125</v>
      </c>
      <c r="F9" s="122" t="s">
        <v>2126</v>
      </c>
      <c r="G9" s="122" t="s">
        <v>2127</v>
      </c>
      <c r="H9" s="122" t="s">
        <v>2128</v>
      </c>
      <c r="I9" s="122" t="s">
        <v>2129</v>
      </c>
    </row>
    <row r="10" spans="1:18">
      <c r="A10" s="33">
        <v>1.1000000000000001</v>
      </c>
      <c r="B10" s="37" t="s">
        <v>2130</v>
      </c>
      <c r="C10" s="912">
        <f>E10/2080</f>
        <v>0</v>
      </c>
      <c r="D10" s="827"/>
      <c r="E10" s="827"/>
      <c r="F10" s="828"/>
      <c r="G10" s="828"/>
      <c r="H10" s="828"/>
      <c r="I10" s="828"/>
    </row>
    <row r="11" spans="1:18">
      <c r="A11" s="33"/>
      <c r="B11" s="33"/>
      <c r="C11" s="620">
        <v>7110.2</v>
      </c>
      <c r="D11" s="620">
        <v>7210.2</v>
      </c>
      <c r="E11" s="620">
        <v>7310.2</v>
      </c>
      <c r="F11" s="620">
        <v>4306.1000000000004</v>
      </c>
      <c r="G11" s="620">
        <v>7410.2</v>
      </c>
      <c r="H11" s="620">
        <v>7510.2</v>
      </c>
      <c r="I11" s="620">
        <v>7610.2</v>
      </c>
    </row>
    <row r="12" spans="1:18">
      <c r="A12" s="33">
        <v>1.2</v>
      </c>
      <c r="B12" s="37" t="s">
        <v>2131</v>
      </c>
      <c r="C12" s="912">
        <f>E12/2080</f>
        <v>0</v>
      </c>
      <c r="D12" s="177"/>
      <c r="E12" s="177"/>
      <c r="F12" s="828"/>
      <c r="G12" s="828"/>
      <c r="H12" s="828"/>
      <c r="I12" s="828"/>
    </row>
    <row r="13" spans="1:18">
      <c r="A13" s="33"/>
      <c r="B13" s="33"/>
      <c r="C13" s="620">
        <v>7111.2</v>
      </c>
      <c r="D13" s="620">
        <v>7211.2</v>
      </c>
      <c r="E13" s="620">
        <v>7311.2</v>
      </c>
      <c r="F13" s="620">
        <v>5105.1000000000004</v>
      </c>
      <c r="G13" s="620">
        <v>7411.2</v>
      </c>
      <c r="H13" s="620">
        <v>7511.2</v>
      </c>
      <c r="I13" s="620">
        <v>7611.2</v>
      </c>
    </row>
    <row r="14" spans="1:18">
      <c r="A14" s="33">
        <v>1.3</v>
      </c>
      <c r="B14" s="37" t="s">
        <v>2132</v>
      </c>
      <c r="C14" s="912">
        <f>E14/2080</f>
        <v>0</v>
      </c>
      <c r="D14" s="177"/>
      <c r="E14" s="177"/>
      <c r="F14" s="828"/>
      <c r="G14" s="828"/>
      <c r="H14" s="828"/>
      <c r="I14" s="828"/>
    </row>
    <row r="15" spans="1:18">
      <c r="A15" s="33"/>
      <c r="B15" s="33"/>
      <c r="C15" s="620">
        <v>7112.2</v>
      </c>
      <c r="D15" s="620">
        <v>7212.2</v>
      </c>
      <c r="E15" s="620">
        <v>7312.2</v>
      </c>
      <c r="F15" s="620">
        <v>5205.1000000000004</v>
      </c>
      <c r="G15" s="620">
        <v>7412.2</v>
      </c>
      <c r="H15" s="620">
        <v>7512.2</v>
      </c>
      <c r="I15" s="620">
        <v>7612.2</v>
      </c>
    </row>
    <row r="16" spans="1:18">
      <c r="A16" s="33">
        <v>1.4</v>
      </c>
      <c r="B16" s="37" t="s">
        <v>2133</v>
      </c>
      <c r="C16" s="912">
        <f>E16/2080</f>
        <v>0</v>
      </c>
      <c r="D16" s="177"/>
      <c r="E16" s="177"/>
      <c r="F16" s="828"/>
      <c r="G16" s="828"/>
      <c r="H16" s="828"/>
      <c r="I16" s="828"/>
    </row>
    <row r="17" spans="1:9">
      <c r="A17" s="33"/>
      <c r="B17" s="33"/>
      <c r="C17" s="620">
        <v>7113.2</v>
      </c>
      <c r="D17" s="620">
        <v>7213.2</v>
      </c>
      <c r="E17" s="620">
        <v>7313.2</v>
      </c>
      <c r="F17" s="620">
        <v>5231.1000000000004</v>
      </c>
      <c r="G17" s="620">
        <v>7413.2</v>
      </c>
      <c r="H17" s="620">
        <v>7513.2</v>
      </c>
      <c r="I17" s="620">
        <v>7613.2</v>
      </c>
    </row>
    <row r="18" spans="1:9">
      <c r="A18" s="33">
        <v>1.5</v>
      </c>
      <c r="B18" s="37" t="s">
        <v>2134</v>
      </c>
      <c r="C18" s="912">
        <f>E18/2080</f>
        <v>0</v>
      </c>
      <c r="D18" s="177"/>
      <c r="E18" s="177"/>
      <c r="F18" s="828"/>
      <c r="G18" s="828"/>
      <c r="H18" s="828"/>
      <c r="I18" s="828"/>
    </row>
    <row r="19" spans="1:9">
      <c r="A19" s="33"/>
      <c r="B19" s="33"/>
      <c r="C19" s="620">
        <v>7114.2</v>
      </c>
      <c r="D19" s="620">
        <v>7214.2</v>
      </c>
      <c r="E19" s="620">
        <v>7314.2</v>
      </c>
      <c r="F19" s="620">
        <v>5310.1</v>
      </c>
      <c r="G19" s="620">
        <v>7414.2</v>
      </c>
      <c r="H19" s="620">
        <v>7514.2</v>
      </c>
      <c r="I19" s="620">
        <v>7614.2</v>
      </c>
    </row>
    <row r="20" spans="1:9">
      <c r="A20" s="33">
        <v>1.6</v>
      </c>
      <c r="B20" s="37" t="s">
        <v>2135</v>
      </c>
      <c r="C20" s="912">
        <f>E20/2080</f>
        <v>0</v>
      </c>
      <c r="D20" s="177"/>
      <c r="E20" s="177"/>
      <c r="F20" s="828"/>
      <c r="G20" s="828"/>
      <c r="H20" s="828"/>
      <c r="I20" s="828"/>
    </row>
    <row r="21" spans="1:9">
      <c r="A21" s="33"/>
      <c r="B21" s="33"/>
      <c r="C21" s="620">
        <v>7115.2</v>
      </c>
      <c r="D21" s="620">
        <v>7215.2</v>
      </c>
      <c r="E21" s="620">
        <v>7315.2</v>
      </c>
      <c r="F21" s="620">
        <v>5410.1</v>
      </c>
      <c r="G21" s="620">
        <v>7415.2</v>
      </c>
      <c r="H21" s="620">
        <v>7515.2</v>
      </c>
      <c r="I21" s="620">
        <v>7615.2</v>
      </c>
    </row>
    <row r="22" spans="1:9">
      <c r="A22" s="33">
        <v>1.7</v>
      </c>
      <c r="B22" s="37" t="s">
        <v>2136</v>
      </c>
      <c r="C22" s="912">
        <f>E22/2080</f>
        <v>0</v>
      </c>
      <c r="D22" s="177"/>
      <c r="E22" s="619"/>
      <c r="F22" s="828"/>
      <c r="G22" s="828"/>
      <c r="H22" s="828"/>
      <c r="I22" s="828"/>
    </row>
    <row r="23" spans="1:9">
      <c r="A23" s="33"/>
      <c r="B23" s="33"/>
      <c r="C23" s="620">
        <v>7116.2</v>
      </c>
      <c r="D23" s="620">
        <v>7216.2</v>
      </c>
      <c r="E23" s="620">
        <v>7316.2</v>
      </c>
      <c r="F23" s="620">
        <v>6504.1</v>
      </c>
      <c r="G23" s="620">
        <v>7416.2</v>
      </c>
      <c r="H23" s="620">
        <v>7516.2</v>
      </c>
      <c r="I23" s="620">
        <v>7616.2</v>
      </c>
    </row>
    <row r="24" spans="1:9">
      <c r="A24" s="33">
        <v>1.8</v>
      </c>
      <c r="B24" s="37" t="s">
        <v>624</v>
      </c>
      <c r="C24" s="912">
        <f>E24/2080</f>
        <v>0</v>
      </c>
      <c r="D24" s="177"/>
      <c r="E24" s="177"/>
      <c r="F24" s="828"/>
      <c r="G24" s="828"/>
      <c r="H24" s="828"/>
      <c r="I24" s="828"/>
    </row>
    <row r="25" spans="1:9">
      <c r="A25" s="33"/>
      <c r="B25" s="33"/>
      <c r="C25" s="620">
        <v>7119.2</v>
      </c>
      <c r="D25" s="620">
        <v>7219.2</v>
      </c>
      <c r="E25" s="620">
        <v>7319.2</v>
      </c>
      <c r="F25" s="620">
        <v>6507.1</v>
      </c>
      <c r="G25" s="620">
        <v>7419.2</v>
      </c>
      <c r="H25" s="620">
        <v>7519.2</v>
      </c>
      <c r="I25" s="620">
        <v>7619.2</v>
      </c>
    </row>
    <row r="26" spans="1:9">
      <c r="A26" s="33">
        <v>1.9</v>
      </c>
      <c r="B26" s="37" t="s">
        <v>2137</v>
      </c>
      <c r="C26" s="912">
        <f>E26/2080</f>
        <v>0</v>
      </c>
      <c r="D26" s="177"/>
      <c r="E26" s="177"/>
      <c r="F26" s="828"/>
      <c r="G26" s="828"/>
      <c r="H26" s="828"/>
      <c r="I26" s="828"/>
    </row>
    <row r="27" spans="1:9">
      <c r="A27" s="33"/>
      <c r="B27" s="33"/>
      <c r="C27" s="620">
        <v>7120.2</v>
      </c>
      <c r="D27" s="620">
        <v>7220.2</v>
      </c>
      <c r="E27" s="620">
        <v>7320.2</v>
      </c>
      <c r="F27" s="621">
        <v>6540</v>
      </c>
      <c r="G27" s="620">
        <v>7420.2</v>
      </c>
      <c r="H27" s="620">
        <v>7520.2</v>
      </c>
      <c r="I27" s="620">
        <v>7620.2</v>
      </c>
    </row>
    <row r="28" spans="1:9">
      <c r="A28" s="514" t="s">
        <v>137</v>
      </c>
      <c r="B28" s="37" t="s">
        <v>2138</v>
      </c>
      <c r="C28" s="912">
        <f>E28/2080</f>
        <v>0</v>
      </c>
      <c r="D28" s="177"/>
      <c r="E28" s="177"/>
      <c r="F28" s="828"/>
      <c r="G28" s="828"/>
      <c r="H28" s="828"/>
      <c r="I28" s="828"/>
    </row>
    <row r="29" spans="1:9">
      <c r="A29" s="33"/>
      <c r="B29" s="33"/>
      <c r="C29" s="620">
        <v>7121.2</v>
      </c>
      <c r="D29" s="620">
        <v>7221.2</v>
      </c>
      <c r="E29" s="620">
        <v>7321.2</v>
      </c>
      <c r="F29" s="620">
        <v>7011.1</v>
      </c>
      <c r="G29" s="620">
        <v>7421.2</v>
      </c>
      <c r="H29" s="620">
        <v>7521.2</v>
      </c>
      <c r="I29" s="620">
        <v>7621.2</v>
      </c>
    </row>
    <row r="30" spans="1:9">
      <c r="A30" s="515">
        <v>1.1100000000000001</v>
      </c>
      <c r="B30" s="37" t="s">
        <v>2139</v>
      </c>
      <c r="C30" s="912">
        <f>E30/2080</f>
        <v>0</v>
      </c>
      <c r="D30" s="177"/>
      <c r="E30" s="177"/>
      <c r="F30" s="828"/>
      <c r="G30" s="828"/>
      <c r="H30" s="828"/>
      <c r="I30" s="828"/>
    </row>
    <row r="31" spans="1:9">
      <c r="A31" s="33"/>
      <c r="B31" s="33"/>
      <c r="C31" s="620">
        <v>7122.2</v>
      </c>
      <c r="D31" s="620">
        <v>7222.2</v>
      </c>
      <c r="E31" s="620">
        <v>7322.2</v>
      </c>
      <c r="F31" s="620">
        <v>7012.1</v>
      </c>
      <c r="G31" s="620">
        <v>7422.2</v>
      </c>
      <c r="H31" s="620">
        <v>7522.2</v>
      </c>
      <c r="I31" s="620">
        <v>7622.2</v>
      </c>
    </row>
    <row r="32" spans="1:9">
      <c r="A32" s="33">
        <v>1.1200000000000001</v>
      </c>
      <c r="B32" s="37" t="s">
        <v>2140</v>
      </c>
      <c r="C32" s="912">
        <f>E32/2080</f>
        <v>0</v>
      </c>
      <c r="D32" s="177"/>
      <c r="E32" s="177"/>
      <c r="F32" s="828"/>
      <c r="G32" s="828"/>
      <c r="H32" s="828"/>
      <c r="I32" s="828"/>
    </row>
    <row r="33" spans="1:9">
      <c r="A33" s="33"/>
      <c r="B33" s="33"/>
      <c r="C33" s="620">
        <v>7123.2</v>
      </c>
      <c r="D33" s="620">
        <v>7223.2</v>
      </c>
      <c r="E33" s="620">
        <v>7323.2</v>
      </c>
      <c r="F33" s="620">
        <v>7021.1</v>
      </c>
      <c r="G33" s="620">
        <v>7423.2</v>
      </c>
      <c r="H33" s="620">
        <v>7523.2</v>
      </c>
      <c r="I33" s="620">
        <v>7623.2</v>
      </c>
    </row>
    <row r="34" spans="1:9">
      <c r="A34" s="515">
        <v>1.1299999999999999</v>
      </c>
      <c r="B34" s="37" t="s">
        <v>2141</v>
      </c>
      <c r="C34" s="912">
        <f>E34/2080</f>
        <v>0</v>
      </c>
      <c r="D34" s="177"/>
      <c r="E34" s="177"/>
      <c r="F34" s="828"/>
      <c r="G34" s="828"/>
      <c r="H34" s="828"/>
      <c r="I34" s="828"/>
    </row>
    <row r="35" spans="1:9">
      <c r="A35" s="33"/>
      <c r="B35" s="33"/>
      <c r="C35" s="620">
        <v>7124.2</v>
      </c>
      <c r="D35" s="620">
        <v>7224.2</v>
      </c>
      <c r="E35" s="620">
        <v>7324.2</v>
      </c>
      <c r="F35" s="620">
        <v>4110.1000000000004</v>
      </c>
      <c r="G35" s="620">
        <v>7424.2</v>
      </c>
      <c r="H35" s="620">
        <v>7524.2</v>
      </c>
      <c r="I35" s="620">
        <v>7624.2</v>
      </c>
    </row>
    <row r="36" spans="1:9">
      <c r="A36" s="33">
        <v>1.1399999999999999</v>
      </c>
      <c r="B36" s="37" t="s">
        <v>2142</v>
      </c>
      <c r="C36" s="912">
        <f>E36/2080</f>
        <v>0</v>
      </c>
      <c r="D36" s="177"/>
      <c r="E36" s="177"/>
      <c r="F36" s="828"/>
      <c r="G36" s="828"/>
      <c r="H36" s="828"/>
      <c r="I36" s="828"/>
    </row>
    <row r="37" spans="1:9">
      <c r="A37" s="33"/>
      <c r="B37" s="33"/>
      <c r="C37" s="620">
        <v>7125.2</v>
      </c>
      <c r="D37" s="620">
        <v>7225.2</v>
      </c>
      <c r="E37" s="620">
        <v>7325.2</v>
      </c>
      <c r="F37" s="620">
        <v>4125.1000000000004</v>
      </c>
      <c r="G37" s="620">
        <v>7425.2</v>
      </c>
      <c r="H37" s="620">
        <v>7525.2</v>
      </c>
      <c r="I37" s="620">
        <v>7625.2</v>
      </c>
    </row>
    <row r="38" spans="1:9">
      <c r="A38" s="515">
        <v>1.1499999999999999</v>
      </c>
      <c r="B38" s="37" t="s">
        <v>2143</v>
      </c>
      <c r="C38" s="912">
        <f>E38/2080</f>
        <v>0</v>
      </c>
      <c r="D38" s="177"/>
      <c r="E38" s="177"/>
      <c r="F38" s="828"/>
      <c r="G38" s="828"/>
      <c r="H38" s="828"/>
      <c r="I38" s="828"/>
    </row>
    <row r="39" spans="1:9">
      <c r="A39" s="33"/>
      <c r="B39" s="33"/>
      <c r="C39" s="620">
        <v>7126.2</v>
      </c>
      <c r="D39" s="620">
        <v>7226.2</v>
      </c>
      <c r="E39" s="620">
        <v>7326.2</v>
      </c>
      <c r="F39" s="620">
        <v>4140.1000000000004</v>
      </c>
      <c r="G39" s="620">
        <v>7426.2</v>
      </c>
      <c r="H39" s="620">
        <v>7526.2</v>
      </c>
      <c r="I39" s="620">
        <v>7626.2</v>
      </c>
    </row>
    <row r="40" spans="1:9">
      <c r="A40" s="391">
        <v>1.1599999999999999</v>
      </c>
      <c r="B40" s="37" t="s">
        <v>2144</v>
      </c>
      <c r="C40" s="912">
        <f>E40/2080</f>
        <v>0</v>
      </c>
      <c r="D40" s="177"/>
      <c r="E40" s="177"/>
      <c r="F40" s="828"/>
      <c r="G40" s="828"/>
      <c r="H40" s="828"/>
      <c r="I40" s="828"/>
    </row>
    <row r="41" spans="1:9">
      <c r="A41" s="33"/>
      <c r="B41" s="33"/>
      <c r="C41" s="620">
        <v>7129.2</v>
      </c>
      <c r="D41" s="620">
        <v>7229.2</v>
      </c>
      <c r="E41" s="620">
        <v>7329.2</v>
      </c>
      <c r="F41" s="620">
        <v>6030.1</v>
      </c>
      <c r="G41" s="620">
        <v>7429.2</v>
      </c>
      <c r="H41" s="620">
        <v>7529.2</v>
      </c>
      <c r="I41" s="620">
        <v>7629.2</v>
      </c>
    </row>
    <row r="42" spans="1:9">
      <c r="A42" s="516">
        <v>1.17</v>
      </c>
      <c r="B42" s="37" t="s">
        <v>2145</v>
      </c>
      <c r="C42" s="912">
        <f>E42/2080</f>
        <v>0</v>
      </c>
      <c r="D42" s="177"/>
      <c r="E42" s="177"/>
      <c r="F42" s="828"/>
      <c r="G42" s="828"/>
      <c r="H42" s="828"/>
      <c r="I42" s="828"/>
    </row>
    <row r="43" spans="1:9">
      <c r="A43" s="33"/>
      <c r="B43" s="33"/>
      <c r="C43" s="620">
        <v>7130.2</v>
      </c>
      <c r="D43" s="620">
        <v>7230.2</v>
      </c>
      <c r="E43" s="620">
        <v>7330.2</v>
      </c>
      <c r="F43" s="620">
        <v>6041.1</v>
      </c>
      <c r="G43" s="620">
        <v>7430.2</v>
      </c>
      <c r="H43" s="620">
        <v>7530.2</v>
      </c>
      <c r="I43" s="620">
        <v>7630.2</v>
      </c>
    </row>
    <row r="44" spans="1:9">
      <c r="A44" s="517">
        <v>1.18</v>
      </c>
      <c r="B44" s="37" t="s">
        <v>617</v>
      </c>
      <c r="C44" s="912">
        <f>E44/2080</f>
        <v>0</v>
      </c>
      <c r="D44" s="177"/>
      <c r="E44" s="177"/>
      <c r="F44" s="828"/>
      <c r="G44" s="828"/>
      <c r="H44" s="828"/>
      <c r="I44" s="828"/>
    </row>
    <row r="45" spans="1:9" ht="16" thickBot="1">
      <c r="A45" s="518"/>
      <c r="B45" s="518"/>
      <c r="C45" s="622">
        <v>7131.2</v>
      </c>
      <c r="D45" s="622">
        <v>7231.2</v>
      </c>
      <c r="E45" s="622">
        <v>7331.2</v>
      </c>
      <c r="F45" s="622">
        <v>6051.1</v>
      </c>
      <c r="G45" s="622">
        <v>7431.2</v>
      </c>
      <c r="H45" s="622">
        <v>7531.2</v>
      </c>
      <c r="I45" s="622">
        <v>7631.2</v>
      </c>
    </row>
  </sheetData>
  <sheetProtection algorithmName="SHA-512" hashValue="5luIgVhXmcCK5+l5QLkRLivwzNr/PPyLWyln8yNpFmrsxACVX9Vg/yrSWrG5oOCtpj5aV5CQxJQJVstTVthIFw==" saltValue="lI+QZC6hdJewAa5bBQA4rw==" spinCount="100000" sheet="1" objects="1" scenarios="1"/>
  <protectedRanges>
    <protectedRange sqref="C10:I10 C12:I12 C14:I14 C16:I16 C18:I18 C20:I20 C22:I22 C24:I24 C26:I26 C28:I28 C30:I30 C32:I32 C34:I34 C36:I36 C38:I38 C40:I40 C42:I42 C44:I44" name="WagesAndBenefitsRange"/>
  </protectedRanges>
  <mergeCells count="3">
    <mergeCell ref="A7:I7"/>
    <mergeCell ref="A1:K1"/>
    <mergeCell ref="A3:K3"/>
  </mergeCells>
  <pageMargins left="0.25" right="0.25" top="0.75" bottom="0.75" header="0.3" footer="0.3"/>
  <pageSetup scale="73" fitToHeight="0" orientation="portrait" r:id="rId1"/>
  <ignoredErrors>
    <ignoredError sqref="A2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72689b-326b-46a5-b84c-c726c57fbc8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5" ma:contentTypeDescription="Create a new document." ma:contentTypeScope="" ma:versionID="760a46790abcaf702a1e426bb2be888f">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c0964e145a7bc75641ea2fb816f720e4"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C95DCD-AA35-4634-8127-CD3425B71062}">
  <ds:schemaRefs>
    <ds:schemaRef ds:uri="http://schemas.microsoft.com/office/2006/metadata/properties"/>
    <ds:schemaRef ds:uri="http://purl.org/dc/terms/"/>
    <ds:schemaRef ds:uri="http://schemas.microsoft.com/office/2006/documentManagement/types"/>
    <ds:schemaRef ds:uri="http://www.w3.org/XML/1998/namespace"/>
    <ds:schemaRef ds:uri="http://purl.org/dc/dcmitype/"/>
    <ds:schemaRef ds:uri="http://schemas.microsoft.com/office/infopath/2007/PartnerControls"/>
    <ds:schemaRef ds:uri="0772689b-326b-46a5-b84c-c726c57fbc8b"/>
    <ds:schemaRef ds:uri="http://schemas.openxmlformats.org/package/2006/metadata/core-properties"/>
    <ds:schemaRef ds:uri="9ee3d2ba-7328-44ae-87fe-aca0b3dbec46"/>
    <ds:schemaRef ds:uri="http://purl.org/dc/elements/1.1/"/>
  </ds:schemaRefs>
</ds:datastoreItem>
</file>

<file path=customXml/itemProps2.xml><?xml version="1.0" encoding="utf-8"?>
<ds:datastoreItem xmlns:ds="http://schemas.openxmlformats.org/officeDocument/2006/customXml" ds:itemID="{6CB3D6D1-0F54-4067-9F2B-C7739C6322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2689b-326b-46a5-b84c-c726c57fbc8b"/>
    <ds:schemaRef ds:uri="9ee3d2ba-7328-44ae-87fe-aca0b3dbe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2FA0F6-896B-4133-9A25-60CC35E7AF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User Guide</vt:lpstr>
      <vt:lpstr>General</vt:lpstr>
      <vt:lpstr>Disclosures</vt:lpstr>
      <vt:lpstr>Balance Sheet</vt:lpstr>
      <vt:lpstr>Profit Loss</vt:lpstr>
      <vt:lpstr>Resident Days</vt:lpstr>
      <vt:lpstr>Claimed Fixed Assets</vt:lpstr>
      <vt:lpstr>Mortgages &amp; Notes</vt:lpstr>
      <vt:lpstr>Wages &amp; Benefits</vt:lpstr>
      <vt:lpstr>Footnotes</vt:lpstr>
      <vt:lpstr>Certification</vt:lpstr>
      <vt:lpstr>HCF-2 RH</vt:lpstr>
      <vt:lpstr>Raw Data</vt:lpstr>
      <vt:lpstr>Set Up - to be hidden</vt:lpstr>
      <vt:lpstr>AccountServ</vt:lpstr>
      <vt:lpstr>CHOWType</vt:lpstr>
      <vt:lpstr>FacOwn</vt:lpstr>
      <vt:lpstr>LegalStatus</vt:lpstr>
      <vt:lpstr>NotesPayable</vt:lpstr>
      <vt:lpstr>OtherBusAct</vt:lpstr>
      <vt:lpstr>OwnType</vt:lpstr>
      <vt:lpstr>'HCF-2 RH'!Print_Area</vt:lpstr>
      <vt:lpstr>ProfitNonProfit</vt:lpstr>
      <vt:lpstr>PropOwnType</vt:lpstr>
      <vt:lpstr>ResponsiblePersons</vt:lpstr>
      <vt:lpstr>ReviewType</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Strama, Victor;Suzanne.Barry@chiamass.gov</dc:creator>
  <cp:keywords/>
  <dc:description/>
  <cp:lastModifiedBy>Rick Vogel</cp:lastModifiedBy>
  <cp:revision/>
  <dcterms:created xsi:type="dcterms:W3CDTF">2021-08-25T15:54:50Z</dcterms:created>
  <dcterms:modified xsi:type="dcterms:W3CDTF">2023-08-16T13:23:22Z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